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embeddings/oleObject3.bin" ContentType="application/vnd.openxmlformats-officedocument.oleObject"/>
  <Override PartName="/xl/drawings/drawing4.xml" ContentType="application/vnd.openxmlformats-officedocument.drawing+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4240" windowHeight="13140" activeTab="1"/>
  </bookViews>
  <sheets>
    <sheet name="Memória de Cálculo" sheetId="5" r:id="rId1"/>
    <sheet name="Planilha Orcamentaria " sheetId="7" r:id="rId2"/>
    <sheet name="Cronograma" sheetId="8" r:id="rId3"/>
    <sheet name="Plan1" sheetId="9" r:id="rId4"/>
  </sheets>
  <externalReferences>
    <externalReference r:id="rId5"/>
    <externalReference r:id="rId6"/>
  </externalReferences>
  <definedNames>
    <definedName name="_xlnm.Print_Area" localSheetId="2">Cronograma!$A$1:$J$54</definedName>
    <definedName name="_xlnm.Print_Area" localSheetId="0">'Memória de Cálculo'!$A$1:$H$141</definedName>
    <definedName name="_xlnm.Print_Area" localSheetId="1">'Planilha Orcamentaria '!$A$1:$I$135</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0" i="7"/>
  <c r="I123" s="1"/>
  <c r="J34" i="8"/>
  <c r="D34"/>
  <c r="B33"/>
  <c r="I34"/>
  <c r="H34"/>
  <c r="G34"/>
  <c r="F34"/>
  <c r="E34"/>
  <c r="I116" i="7"/>
  <c r="H119"/>
  <c r="F119"/>
  <c r="E119"/>
  <c r="D119"/>
  <c r="C119"/>
  <c r="A119"/>
  <c r="H118"/>
  <c r="F118"/>
  <c r="E118"/>
  <c r="D118"/>
  <c r="C118"/>
  <c r="A118"/>
  <c r="H117"/>
  <c r="F117"/>
  <c r="E117"/>
  <c r="D117"/>
  <c r="C117"/>
  <c r="A117"/>
  <c r="F116"/>
  <c r="E116"/>
  <c r="C88"/>
  <c r="I119" l="1"/>
  <c r="I117"/>
  <c r="I118"/>
  <c r="H88"/>
  <c r="F88"/>
  <c r="E88"/>
  <c r="D88"/>
  <c r="A88"/>
  <c r="H104"/>
  <c r="F104"/>
  <c r="E104"/>
  <c r="D104"/>
  <c r="C104"/>
  <c r="A104"/>
  <c r="H100"/>
  <c r="F100"/>
  <c r="E100"/>
  <c r="D100"/>
  <c r="C100"/>
  <c r="A100"/>
  <c r="H99"/>
  <c r="F99"/>
  <c r="E99"/>
  <c r="D99"/>
  <c r="C99"/>
  <c r="A99"/>
  <c r="C106"/>
  <c r="C66"/>
  <c r="H52"/>
  <c r="F52"/>
  <c r="E52"/>
  <c r="D52"/>
  <c r="C52"/>
  <c r="A52"/>
  <c r="H51"/>
  <c r="F51"/>
  <c r="E51"/>
  <c r="D51"/>
  <c r="C51"/>
  <c r="A51"/>
  <c r="F34"/>
  <c r="H34"/>
  <c r="E34"/>
  <c r="D34"/>
  <c r="C34"/>
  <c r="A34"/>
  <c r="H108"/>
  <c r="F108"/>
  <c r="E108"/>
  <c r="D108"/>
  <c r="C108"/>
  <c r="A108"/>
  <c r="H107"/>
  <c r="F107"/>
  <c r="E107"/>
  <c r="D107"/>
  <c r="C107"/>
  <c r="A107"/>
  <c r="H106"/>
  <c r="F106"/>
  <c r="E106"/>
  <c r="D106"/>
  <c r="A106"/>
  <c r="H103"/>
  <c r="F103"/>
  <c r="E103"/>
  <c r="D103"/>
  <c r="C103"/>
  <c r="A103"/>
  <c r="C93"/>
  <c r="C92"/>
  <c r="D93"/>
  <c r="D92"/>
  <c r="H37"/>
  <c r="F37"/>
  <c r="E37"/>
  <c r="D37"/>
  <c r="C37"/>
  <c r="A37"/>
  <c r="H32"/>
  <c r="F32"/>
  <c r="E32"/>
  <c r="D32"/>
  <c r="C32"/>
  <c r="A32"/>
  <c r="H31"/>
  <c r="F31"/>
  <c r="E31"/>
  <c r="D31"/>
  <c r="C31"/>
  <c r="A31"/>
  <c r="H30"/>
  <c r="F30"/>
  <c r="E30"/>
  <c r="D30"/>
  <c r="C30"/>
  <c r="A30"/>
  <c r="H28"/>
  <c r="F28"/>
  <c r="E28"/>
  <c r="D28"/>
  <c r="C28"/>
  <c r="A28"/>
  <c r="I88" l="1"/>
  <c r="I99"/>
  <c r="I104"/>
  <c r="I100"/>
  <c r="I51"/>
  <c r="I52"/>
  <c r="I34"/>
  <c r="I106"/>
  <c r="I108"/>
  <c r="I107"/>
  <c r="I103"/>
  <c r="I37"/>
  <c r="I28"/>
  <c r="I31"/>
  <c r="I30"/>
  <c r="I32"/>
  <c r="H43"/>
  <c r="F43"/>
  <c r="E43"/>
  <c r="D43"/>
  <c r="C43"/>
  <c r="A43"/>
  <c r="I105" l="1"/>
  <c r="I43"/>
  <c r="H55"/>
  <c r="F55"/>
  <c r="E55"/>
  <c r="D55"/>
  <c r="C55"/>
  <c r="A55"/>
  <c r="H57"/>
  <c r="F57"/>
  <c r="E57"/>
  <c r="D57"/>
  <c r="C57"/>
  <c r="A57"/>
  <c r="C56"/>
  <c r="D56"/>
  <c r="H33"/>
  <c r="F33"/>
  <c r="E33"/>
  <c r="D33"/>
  <c r="C33"/>
  <c r="A33"/>
  <c r="H93"/>
  <c r="F93"/>
  <c r="E93"/>
  <c r="A93"/>
  <c r="H87"/>
  <c r="F87"/>
  <c r="E87"/>
  <c r="D87"/>
  <c r="C87"/>
  <c r="A87"/>
  <c r="I55" l="1"/>
  <c r="I57"/>
  <c r="I87"/>
  <c r="I93"/>
  <c r="I33"/>
  <c r="J131" i="9"/>
  <c r="B64"/>
  <c r="K19"/>
  <c r="K125"/>
  <c r="J125"/>
  <c r="G125"/>
  <c r="L125" s="1"/>
  <c r="K123"/>
  <c r="J123"/>
  <c r="G123"/>
  <c r="L123" s="1"/>
  <c r="K120"/>
  <c r="J120"/>
  <c r="G120"/>
  <c r="L120" s="1"/>
  <c r="K119"/>
  <c r="J119"/>
  <c r="G119"/>
  <c r="L119" s="1"/>
  <c r="K118"/>
  <c r="J118"/>
  <c r="G118"/>
  <c r="L118" s="1"/>
  <c r="C117"/>
  <c r="B117"/>
  <c r="K115"/>
  <c r="J115"/>
  <c r="G115"/>
  <c r="L115" s="1"/>
  <c r="M115" s="1"/>
  <c r="K114"/>
  <c r="J114"/>
  <c r="G114"/>
  <c r="L114" s="1"/>
  <c r="K112"/>
  <c r="J112"/>
  <c r="G112"/>
  <c r="L112" s="1"/>
  <c r="K102"/>
  <c r="J102"/>
  <c r="G102"/>
  <c r="L102" s="1"/>
  <c r="K93"/>
  <c r="J93"/>
  <c r="G93"/>
  <c r="L93" s="1"/>
  <c r="K74"/>
  <c r="J74"/>
  <c r="H74"/>
  <c r="G74"/>
  <c r="L74" s="1"/>
  <c r="K83"/>
  <c r="J83"/>
  <c r="G83"/>
  <c r="L83" s="1"/>
  <c r="K82"/>
  <c r="J82"/>
  <c r="G82"/>
  <c r="L82" s="1"/>
  <c r="K81"/>
  <c r="J81"/>
  <c r="G81"/>
  <c r="L81" s="1"/>
  <c r="K80"/>
  <c r="J80"/>
  <c r="G80"/>
  <c r="L80" s="1"/>
  <c r="K69"/>
  <c r="J69"/>
  <c r="G69"/>
  <c r="L69" s="1"/>
  <c r="C69"/>
  <c r="K65"/>
  <c r="J65"/>
  <c r="G65"/>
  <c r="L65" s="1"/>
  <c r="K66"/>
  <c r="J66"/>
  <c r="G66"/>
  <c r="L66" s="1"/>
  <c r="K62"/>
  <c r="J62"/>
  <c r="G62"/>
  <c r="L62" s="1"/>
  <c r="H53"/>
  <c r="C53"/>
  <c r="K53"/>
  <c r="J53"/>
  <c r="G53"/>
  <c r="L53" s="1"/>
  <c r="B53"/>
  <c r="K57"/>
  <c r="J57"/>
  <c r="G57"/>
  <c r="L57" s="1"/>
  <c r="B57"/>
  <c r="K56"/>
  <c r="J56"/>
  <c r="G56"/>
  <c r="L56" s="1"/>
  <c r="C56"/>
  <c r="B56"/>
  <c r="K55"/>
  <c r="J55"/>
  <c r="G55"/>
  <c r="L55" s="1"/>
  <c r="B55"/>
  <c r="K54"/>
  <c r="J54"/>
  <c r="G54"/>
  <c r="L54" s="1"/>
  <c r="B54"/>
  <c r="K52"/>
  <c r="J52"/>
  <c r="G52"/>
  <c r="L52" s="1"/>
  <c r="K51"/>
  <c r="J51"/>
  <c r="G51"/>
  <c r="L51" s="1"/>
  <c r="K50"/>
  <c r="J50"/>
  <c r="G50"/>
  <c r="L50" s="1"/>
  <c r="K49"/>
  <c r="J49"/>
  <c r="G49"/>
  <c r="L49" s="1"/>
  <c r="K42"/>
  <c r="J42"/>
  <c r="G42"/>
  <c r="L42" s="1"/>
  <c r="K31"/>
  <c r="J31"/>
  <c r="G31"/>
  <c r="L31" s="1"/>
  <c r="K27"/>
  <c r="J27"/>
  <c r="G27"/>
  <c r="L27" s="1"/>
  <c r="K26"/>
  <c r="J26"/>
  <c r="G26"/>
  <c r="L26" s="1"/>
  <c r="J19"/>
  <c r="G19"/>
  <c r="L19" s="1"/>
  <c r="K18"/>
  <c r="J18"/>
  <c r="G18"/>
  <c r="L18" s="1"/>
  <c r="A4" i="8"/>
  <c r="H52" i="9"/>
  <c r="C52"/>
  <c r="B52"/>
  <c r="H51"/>
  <c r="C51"/>
  <c r="B51"/>
  <c r="D110" i="7"/>
  <c r="H111"/>
  <c r="F111"/>
  <c r="E111"/>
  <c r="D111"/>
  <c r="C123" i="9" s="1"/>
  <c r="C111" i="7"/>
  <c r="A111"/>
  <c r="B123" i="9" s="1"/>
  <c r="H62" i="7"/>
  <c r="F62"/>
  <c r="D62"/>
  <c r="C74" i="9" s="1"/>
  <c r="C62" i="7"/>
  <c r="A62"/>
  <c r="B74" i="9" s="1"/>
  <c r="C68" i="7"/>
  <c r="M114" i="9" l="1"/>
  <c r="M125"/>
  <c r="M123"/>
  <c r="M120"/>
  <c r="M119"/>
  <c r="M118"/>
  <c r="M112"/>
  <c r="M102"/>
  <c r="M93"/>
  <c r="M81"/>
  <c r="M82"/>
  <c r="M80"/>
  <c r="M74"/>
  <c r="M83"/>
  <c r="M69"/>
  <c r="M66"/>
  <c r="M50"/>
  <c r="M53"/>
  <c r="M65"/>
  <c r="M62"/>
  <c r="M57"/>
  <c r="M56"/>
  <c r="M55"/>
  <c r="M54"/>
  <c r="M52"/>
  <c r="M51"/>
  <c r="M49"/>
  <c r="M42"/>
  <c r="M31"/>
  <c r="M26"/>
  <c r="M27"/>
  <c r="M19"/>
  <c r="M18"/>
  <c r="I111" i="7"/>
  <c r="I62"/>
  <c r="H17"/>
  <c r="F17"/>
  <c r="E17"/>
  <c r="H31" i="9" s="1"/>
  <c r="D17" i="7"/>
  <c r="C31" i="9" s="1"/>
  <c r="C17" i="7"/>
  <c r="A17"/>
  <c r="B31" i="9" s="1"/>
  <c r="I17" i="7" l="1"/>
  <c r="C57" i="9" l="1"/>
  <c r="C74" i="7"/>
  <c r="B114" i="9"/>
  <c r="C114"/>
  <c r="H93"/>
  <c r="C93"/>
  <c r="B93"/>
  <c r="H67" i="7"/>
  <c r="F67"/>
  <c r="E67"/>
  <c r="H80" i="9" s="1"/>
  <c r="D67" i="7"/>
  <c r="C80" i="9" s="1"/>
  <c r="C67" i="7"/>
  <c r="A67"/>
  <c r="B80" i="9" s="1"/>
  <c r="H27"/>
  <c r="C27"/>
  <c r="B27"/>
  <c r="H113" i="7"/>
  <c r="F113"/>
  <c r="E113"/>
  <c r="D113"/>
  <c r="C125" i="9" s="1"/>
  <c r="C113" i="7"/>
  <c r="A113"/>
  <c r="B125" i="9" s="1"/>
  <c r="A56" i="7"/>
  <c r="B69" i="9" s="1"/>
  <c r="E56" i="7"/>
  <c r="H69" i="9" s="1"/>
  <c r="F56" i="7"/>
  <c r="H56"/>
  <c r="H62" i="9"/>
  <c r="C62"/>
  <c r="B62"/>
  <c r="H57"/>
  <c r="H56"/>
  <c r="H55"/>
  <c r="C55"/>
  <c r="I67" i="7" l="1"/>
  <c r="I113"/>
  <c r="I56"/>
  <c r="H54" i="9"/>
  <c r="C54"/>
  <c r="H29" i="7"/>
  <c r="F29"/>
  <c r="E29"/>
  <c r="H42" i="9" s="1"/>
  <c r="D29" i="7"/>
  <c r="C42" i="9" s="1"/>
  <c r="C29" i="7"/>
  <c r="A29"/>
  <c r="B42" i="9" s="1"/>
  <c r="H26"/>
  <c r="C26"/>
  <c r="B26"/>
  <c r="H13" i="7"/>
  <c r="F13"/>
  <c r="E13"/>
  <c r="D13"/>
  <c r="C19" i="9" s="1"/>
  <c r="C13" i="7"/>
  <c r="A13"/>
  <c r="B19" i="9" s="1"/>
  <c r="I29" i="7" l="1"/>
  <c r="I13"/>
  <c r="F12" l="1"/>
  <c r="B35" i="8"/>
  <c r="B31"/>
  <c r="B29"/>
  <c r="B27"/>
  <c r="B25"/>
  <c r="B23"/>
  <c r="B21"/>
  <c r="B19"/>
  <c r="B17"/>
  <c r="B15"/>
  <c r="B13"/>
  <c r="B11"/>
  <c r="B9"/>
  <c r="H84" i="7"/>
  <c r="F84"/>
  <c r="E84"/>
  <c r="D84"/>
  <c r="C84"/>
  <c r="A84"/>
  <c r="F42"/>
  <c r="H12"/>
  <c r="E12"/>
  <c r="D12"/>
  <c r="C18" i="9" s="1"/>
  <c r="C12" i="7"/>
  <c r="A12"/>
  <c r="B18" i="9" s="1"/>
  <c r="H86" i="7"/>
  <c r="F86"/>
  <c r="E86"/>
  <c r="H102" i="9" s="1"/>
  <c r="D86" i="7"/>
  <c r="C102" i="9" s="1"/>
  <c r="C86" i="7"/>
  <c r="A86"/>
  <c r="B102" i="9" s="1"/>
  <c r="H69" i="7"/>
  <c r="F69"/>
  <c r="E69"/>
  <c r="H83" i="9" s="1"/>
  <c r="D69" i="7"/>
  <c r="C83" i="9" s="1"/>
  <c r="C69" i="7"/>
  <c r="A69"/>
  <c r="B83" i="9" s="1"/>
  <c r="F60" i="7"/>
  <c r="H53"/>
  <c r="F53"/>
  <c r="E53"/>
  <c r="H66" i="9" s="1"/>
  <c r="D53" i="7"/>
  <c r="C66" i="9" s="1"/>
  <c r="C53" i="7"/>
  <c r="A53"/>
  <c r="B66" i="9" s="1"/>
  <c r="H68" i="7"/>
  <c r="F68"/>
  <c r="E68"/>
  <c r="H82" i="9" s="1"/>
  <c r="D68" i="7"/>
  <c r="C82" i="9" s="1"/>
  <c r="A68" i="7"/>
  <c r="B82" i="9" s="1"/>
  <c r="H81"/>
  <c r="C81"/>
  <c r="B81"/>
  <c r="I84" i="7" l="1"/>
  <c r="I12"/>
  <c r="I86"/>
  <c r="I69"/>
  <c r="I53"/>
  <c r="I68"/>
  <c r="C120" i="9"/>
  <c r="B120"/>
  <c r="C119"/>
  <c r="B119"/>
  <c r="C118"/>
  <c r="B118"/>
  <c r="F105" i="7"/>
  <c r="E105"/>
  <c r="C105"/>
  <c r="H101" l="1"/>
  <c r="F101"/>
  <c r="E101"/>
  <c r="H115" i="9" s="1"/>
  <c r="D101" i="7"/>
  <c r="C115" i="9" s="1"/>
  <c r="C101" i="7"/>
  <c r="A101"/>
  <c r="B115" i="9" s="1"/>
  <c r="C113"/>
  <c r="B112"/>
  <c r="H50" i="7"/>
  <c r="F50"/>
  <c r="E50"/>
  <c r="H65" i="9" s="1"/>
  <c r="D50" i="7"/>
  <c r="C65" i="9" s="1"/>
  <c r="C50" i="7"/>
  <c r="A50"/>
  <c r="B65" i="9" s="1"/>
  <c r="H50"/>
  <c r="C50"/>
  <c r="B50"/>
  <c r="D30" i="8" l="1"/>
  <c r="I101" i="7"/>
  <c r="I50"/>
  <c r="J37" i="9" l="1"/>
  <c r="J40"/>
  <c r="C20" l="1"/>
  <c r="J41" l="1"/>
  <c r="J129"/>
  <c r="C58"/>
  <c r="C128"/>
  <c r="K129"/>
  <c r="G129"/>
  <c r="L129" s="1"/>
  <c r="M129" s="1"/>
  <c r="B128"/>
  <c r="K127"/>
  <c r="G127"/>
  <c r="L127" s="1"/>
  <c r="J127"/>
  <c r="K126"/>
  <c r="G126"/>
  <c r="L126" s="1"/>
  <c r="J126"/>
  <c r="K124"/>
  <c r="G124"/>
  <c r="L124" s="1"/>
  <c r="J124"/>
  <c r="K122"/>
  <c r="J122"/>
  <c r="G122"/>
  <c r="L122" s="1"/>
  <c r="C121"/>
  <c r="B121"/>
  <c r="J116"/>
  <c r="K116"/>
  <c r="G116"/>
  <c r="L116" s="1"/>
  <c r="K113"/>
  <c r="G113"/>
  <c r="L113" s="1"/>
  <c r="J113"/>
  <c r="K111"/>
  <c r="G111"/>
  <c r="L111" s="1"/>
  <c r="J111"/>
  <c r="K110"/>
  <c r="G110"/>
  <c r="L110" s="1"/>
  <c r="J110"/>
  <c r="K109"/>
  <c r="G109"/>
  <c r="L109" s="1"/>
  <c r="J109"/>
  <c r="K108"/>
  <c r="G108"/>
  <c r="L108" s="1"/>
  <c r="J108"/>
  <c r="C107"/>
  <c r="B107"/>
  <c r="K106"/>
  <c r="G106"/>
  <c r="L106" s="1"/>
  <c r="J106"/>
  <c r="K105"/>
  <c r="G105"/>
  <c r="L105" s="1"/>
  <c r="J105"/>
  <c r="K104"/>
  <c r="G104"/>
  <c r="L104" s="1"/>
  <c r="J104"/>
  <c r="C103"/>
  <c r="B103"/>
  <c r="K101"/>
  <c r="G101"/>
  <c r="L101" s="1"/>
  <c r="J101"/>
  <c r="K100"/>
  <c r="G100"/>
  <c r="L100" s="1"/>
  <c r="J100"/>
  <c r="K99"/>
  <c r="G99"/>
  <c r="L99" s="1"/>
  <c r="J99"/>
  <c r="K98"/>
  <c r="G98"/>
  <c r="L98" s="1"/>
  <c r="J98"/>
  <c r="K97"/>
  <c r="J97"/>
  <c r="G97"/>
  <c r="L97" s="1"/>
  <c r="K96"/>
  <c r="G96"/>
  <c r="L96" s="1"/>
  <c r="J96"/>
  <c r="K95"/>
  <c r="G95"/>
  <c r="L95" s="1"/>
  <c r="J95"/>
  <c r="K94"/>
  <c r="G94"/>
  <c r="L94" s="1"/>
  <c r="J94"/>
  <c r="K92"/>
  <c r="G92"/>
  <c r="L92" s="1"/>
  <c r="J92"/>
  <c r="K91"/>
  <c r="G91"/>
  <c r="L91" s="1"/>
  <c r="J91"/>
  <c r="K90"/>
  <c r="G90"/>
  <c r="L90" s="1"/>
  <c r="J90"/>
  <c r="K89"/>
  <c r="G89"/>
  <c r="L89" s="1"/>
  <c r="J89"/>
  <c r="K88"/>
  <c r="G88"/>
  <c r="L88" s="1"/>
  <c r="J88"/>
  <c r="K87"/>
  <c r="G87"/>
  <c r="L87" s="1"/>
  <c r="J87"/>
  <c r="K86"/>
  <c r="G86"/>
  <c r="L86" s="1"/>
  <c r="J86"/>
  <c r="K85"/>
  <c r="G85"/>
  <c r="L85" s="1"/>
  <c r="J85"/>
  <c r="C84"/>
  <c r="B84"/>
  <c r="K79"/>
  <c r="G79"/>
  <c r="L79" s="1"/>
  <c r="J79"/>
  <c r="K78"/>
  <c r="J78"/>
  <c r="G78"/>
  <c r="L78" s="1"/>
  <c r="K77"/>
  <c r="G77"/>
  <c r="L77" s="1"/>
  <c r="J77"/>
  <c r="K76"/>
  <c r="G76"/>
  <c r="L76" s="1"/>
  <c r="J76"/>
  <c r="K75"/>
  <c r="J75"/>
  <c r="G75"/>
  <c r="L75" s="1"/>
  <c r="K73"/>
  <c r="H73"/>
  <c r="G73"/>
  <c r="L73" s="1"/>
  <c r="J73"/>
  <c r="K72"/>
  <c r="G72"/>
  <c r="L72" s="1"/>
  <c r="J72"/>
  <c r="K71"/>
  <c r="G71"/>
  <c r="L71" s="1"/>
  <c r="J71"/>
  <c r="C70"/>
  <c r="B70"/>
  <c r="K68"/>
  <c r="G68"/>
  <c r="L68" s="1"/>
  <c r="J68"/>
  <c r="K67"/>
  <c r="G67"/>
  <c r="L67" s="1"/>
  <c r="J67"/>
  <c r="C64"/>
  <c r="K63"/>
  <c r="G63"/>
  <c r="L63" s="1"/>
  <c r="J63"/>
  <c r="K61"/>
  <c r="G61"/>
  <c r="L61" s="1"/>
  <c r="J61"/>
  <c r="K60"/>
  <c r="G60"/>
  <c r="L60" s="1"/>
  <c r="J60"/>
  <c r="K59"/>
  <c r="G59"/>
  <c r="L59" s="1"/>
  <c r="J59"/>
  <c r="B58"/>
  <c r="K48"/>
  <c r="G48"/>
  <c r="L48" s="1"/>
  <c r="J48"/>
  <c r="K47"/>
  <c r="J47"/>
  <c r="G47"/>
  <c r="L47" s="1"/>
  <c r="C46"/>
  <c r="B46"/>
  <c r="K45"/>
  <c r="G45"/>
  <c r="L45" s="1"/>
  <c r="J45"/>
  <c r="K44"/>
  <c r="J44"/>
  <c r="G44"/>
  <c r="L44" s="1"/>
  <c r="C43"/>
  <c r="B43"/>
  <c r="K41"/>
  <c r="G41"/>
  <c r="L41" s="1"/>
  <c r="K40"/>
  <c r="G40"/>
  <c r="L40" s="1"/>
  <c r="M40" s="1"/>
  <c r="K39"/>
  <c r="G39"/>
  <c r="L39" s="1"/>
  <c r="J39"/>
  <c r="C38"/>
  <c r="B38"/>
  <c r="K37"/>
  <c r="G37"/>
  <c r="L37" s="1"/>
  <c r="K36"/>
  <c r="G36"/>
  <c r="L36" s="1"/>
  <c r="J36"/>
  <c r="K35"/>
  <c r="G35"/>
  <c r="L35" s="1"/>
  <c r="J35"/>
  <c r="K34"/>
  <c r="G34"/>
  <c r="L34" s="1"/>
  <c r="J34"/>
  <c r="K33"/>
  <c r="G33"/>
  <c r="L33" s="1"/>
  <c r="J33"/>
  <c r="K32"/>
  <c r="G32"/>
  <c r="L32" s="1"/>
  <c r="J32"/>
  <c r="K30"/>
  <c r="G30"/>
  <c r="L30" s="1"/>
  <c r="J30"/>
  <c r="K29"/>
  <c r="G29"/>
  <c r="L29" s="1"/>
  <c r="J29"/>
  <c r="C28"/>
  <c r="B28"/>
  <c r="K25"/>
  <c r="G25"/>
  <c r="L25" s="1"/>
  <c r="J25"/>
  <c r="K24"/>
  <c r="G24"/>
  <c r="L24" s="1"/>
  <c r="J24"/>
  <c r="K23"/>
  <c r="G23"/>
  <c r="L23" s="1"/>
  <c r="J23"/>
  <c r="K22"/>
  <c r="G22"/>
  <c r="L22" s="1"/>
  <c r="J22"/>
  <c r="K21"/>
  <c r="G21"/>
  <c r="L21" s="1"/>
  <c r="J21"/>
  <c r="D20"/>
  <c r="B20"/>
  <c r="J17"/>
  <c r="C16"/>
  <c r="B16"/>
  <c r="K17"/>
  <c r="G17"/>
  <c r="L17" s="1"/>
  <c r="D16"/>
  <c r="D15"/>
  <c r="K131" l="1"/>
  <c r="M132" s="1"/>
  <c r="G12"/>
  <c r="M99"/>
  <c r="M109"/>
  <c r="M105"/>
  <c r="M108"/>
  <c r="M104"/>
  <c r="M100"/>
  <c r="M92"/>
  <c r="M68"/>
  <c r="M36"/>
  <c r="M34"/>
  <c r="M29"/>
  <c r="M22"/>
  <c r="M122"/>
  <c r="M78"/>
  <c r="M95"/>
  <c r="M97"/>
  <c r="M35"/>
  <c r="M37"/>
  <c r="M33"/>
  <c r="M39"/>
  <c r="M24"/>
  <c r="M76"/>
  <c r="M41"/>
  <c r="M127"/>
  <c r="M126"/>
  <c r="M124"/>
  <c r="M94"/>
  <c r="M87"/>
  <c r="M59"/>
  <c r="M30"/>
  <c r="M116"/>
  <c r="M45"/>
  <c r="M47"/>
  <c r="M75"/>
  <c r="M85"/>
  <c r="M98"/>
  <c r="M106"/>
  <c r="M113"/>
  <c r="M61"/>
  <c r="M32"/>
  <c r="M44"/>
  <c r="M60"/>
  <c r="M67"/>
  <c r="M77"/>
  <c r="M96"/>
  <c r="M101"/>
  <c r="M110"/>
  <c r="M23"/>
  <c r="M25"/>
  <c r="M63"/>
  <c r="M71"/>
  <c r="M73"/>
  <c r="M86"/>
  <c r="M88"/>
  <c r="M90"/>
  <c r="M111"/>
  <c r="M91"/>
  <c r="M89"/>
  <c r="M72"/>
  <c r="M79"/>
  <c r="M48"/>
  <c r="M21"/>
  <c r="M17"/>
  <c r="H11" i="7"/>
  <c r="C27"/>
  <c r="C26"/>
  <c r="C25"/>
  <c r="F121"/>
  <c r="E121"/>
  <c r="D121"/>
  <c r="C129" i="9" s="1"/>
  <c r="C121" i="7"/>
  <c r="A121"/>
  <c r="B129" i="9" s="1"/>
  <c r="H121" i="7"/>
  <c r="F120"/>
  <c r="F63"/>
  <c r="F80"/>
  <c r="F81"/>
  <c r="F85"/>
  <c r="F83"/>
  <c r="F82"/>
  <c r="F79"/>
  <c r="F78"/>
  <c r="F77"/>
  <c r="F76"/>
  <c r="F75"/>
  <c r="F74"/>
  <c r="F73"/>
  <c r="F72"/>
  <c r="F71"/>
  <c r="H85"/>
  <c r="E85"/>
  <c r="H101" i="9" s="1"/>
  <c r="D85" i="7"/>
  <c r="C101" i="9" s="1"/>
  <c r="C85" i="7"/>
  <c r="A85"/>
  <c r="B101" i="9" s="1"/>
  <c r="H100"/>
  <c r="C100"/>
  <c r="B100"/>
  <c r="H83" i="7"/>
  <c r="E83"/>
  <c r="H99" i="9" s="1"/>
  <c r="D83" i="7"/>
  <c r="C99" i="9" s="1"/>
  <c r="C83" i="7"/>
  <c r="A83"/>
  <c r="B99" i="9" s="1"/>
  <c r="H82" i="7"/>
  <c r="E82"/>
  <c r="H98" i="9" s="1"/>
  <c r="D82" i="7"/>
  <c r="C98" i="9" s="1"/>
  <c r="C82" i="7"/>
  <c r="A82"/>
  <c r="B98" i="9" s="1"/>
  <c r="H81" i="7"/>
  <c r="E81"/>
  <c r="H97" i="9" s="1"/>
  <c r="D81" i="7"/>
  <c r="C97" i="9" s="1"/>
  <c r="C81" i="7"/>
  <c r="A81"/>
  <c r="B97" i="9" s="1"/>
  <c r="H80" i="7"/>
  <c r="E80"/>
  <c r="H96" i="9" s="1"/>
  <c r="D80" i="7"/>
  <c r="C96" i="9" s="1"/>
  <c r="C80" i="7"/>
  <c r="A80"/>
  <c r="B96" i="9" s="1"/>
  <c r="H79" i="7"/>
  <c r="E79"/>
  <c r="H95" i="9" s="1"/>
  <c r="D79" i="7"/>
  <c r="C95" i="9" s="1"/>
  <c r="C79" i="7"/>
  <c r="A79"/>
  <c r="B95" i="9" s="1"/>
  <c r="H78" i="7"/>
  <c r="E78"/>
  <c r="H94" i="9" s="1"/>
  <c r="D78" i="7"/>
  <c r="C94" i="9" s="1"/>
  <c r="C78" i="7"/>
  <c r="A78"/>
  <c r="B94" i="9" s="1"/>
  <c r="H92"/>
  <c r="C92"/>
  <c r="B92"/>
  <c r="F66" i="7"/>
  <c r="F65"/>
  <c r="F64"/>
  <c r="F61"/>
  <c r="H48"/>
  <c r="F48"/>
  <c r="E48"/>
  <c r="H63" i="9" s="1"/>
  <c r="D48" i="7"/>
  <c r="C63" i="9" s="1"/>
  <c r="C48" i="7"/>
  <c r="A48"/>
  <c r="B63" i="9" s="1"/>
  <c r="C49" i="7"/>
  <c r="E49"/>
  <c r="D38"/>
  <c r="C45" i="9" s="1"/>
  <c r="H27" i="7"/>
  <c r="F27"/>
  <c r="E27"/>
  <c r="H41" i="9" s="1"/>
  <c r="D27" i="7"/>
  <c r="C41" i="9" s="1"/>
  <c r="A27" i="7"/>
  <c r="B41" i="9" s="1"/>
  <c r="F26" i="7"/>
  <c r="H26"/>
  <c r="E26"/>
  <c r="H40" i="9" s="1"/>
  <c r="D26" i="7"/>
  <c r="C40" i="9" s="1"/>
  <c r="A26" i="7"/>
  <c r="B40" i="9" s="1"/>
  <c r="H25" i="7"/>
  <c r="F25"/>
  <c r="E25"/>
  <c r="H39" i="9" s="1"/>
  <c r="D25" i="7"/>
  <c r="C39" i="9" s="1"/>
  <c r="A25" i="7"/>
  <c r="B39" i="9" s="1"/>
  <c r="H23" i="7"/>
  <c r="F23"/>
  <c r="E23"/>
  <c r="H37" i="9" s="1"/>
  <c r="D23" i="7"/>
  <c r="C37" i="9" s="1"/>
  <c r="C23" i="7"/>
  <c r="A23"/>
  <c r="B37" i="9" s="1"/>
  <c r="H22" i="7"/>
  <c r="F22"/>
  <c r="E22"/>
  <c r="H36" i="9" s="1"/>
  <c r="D22" i="7"/>
  <c r="C36" i="9" s="1"/>
  <c r="C22" i="7"/>
  <c r="A22"/>
  <c r="B36" i="9" s="1"/>
  <c r="H21" i="7"/>
  <c r="F21"/>
  <c r="E21"/>
  <c r="H35" i="9" s="1"/>
  <c r="D21" i="7"/>
  <c r="C35" i="9" s="1"/>
  <c r="C21" i="7"/>
  <c r="A21"/>
  <c r="B35" i="9" s="1"/>
  <c r="H20" i="7"/>
  <c r="F20"/>
  <c r="E20"/>
  <c r="H34" i="9" s="1"/>
  <c r="D20" i="7"/>
  <c r="C34" i="9" s="1"/>
  <c r="C20" i="7"/>
  <c r="A20"/>
  <c r="B34" i="9" s="1"/>
  <c r="H19" i="7"/>
  <c r="F19"/>
  <c r="E19"/>
  <c r="H33" i="9" s="1"/>
  <c r="D19" i="7"/>
  <c r="C33" i="9" s="1"/>
  <c r="C19" i="7"/>
  <c r="A19"/>
  <c r="B33" i="9" s="1"/>
  <c r="H18" i="7"/>
  <c r="F18"/>
  <c r="E18"/>
  <c r="H32" i="9" s="1"/>
  <c r="D18" i="7"/>
  <c r="C32" i="9" s="1"/>
  <c r="C18" i="7"/>
  <c r="A18"/>
  <c r="B32" i="9" s="1"/>
  <c r="H16" i="7"/>
  <c r="F16"/>
  <c r="E16"/>
  <c r="H30" i="9" s="1"/>
  <c r="D16" i="7"/>
  <c r="C30" i="9" s="1"/>
  <c r="C16" i="7"/>
  <c r="A16"/>
  <c r="B30" i="9" s="1"/>
  <c r="H15" i="7"/>
  <c r="F15"/>
  <c r="E15"/>
  <c r="H29" i="9" s="1"/>
  <c r="D15" i="7"/>
  <c r="C29" i="9" s="1"/>
  <c r="C15" i="7"/>
  <c r="A15"/>
  <c r="B29" i="9" s="1"/>
  <c r="H42" i="7"/>
  <c r="E42"/>
  <c r="H49" i="9" s="1"/>
  <c r="D42" i="7"/>
  <c r="C49" i="9" s="1"/>
  <c r="C42" i="7"/>
  <c r="A42"/>
  <c r="B49" i="9" s="1"/>
  <c r="H25"/>
  <c r="C25"/>
  <c r="B25"/>
  <c r="H24"/>
  <c r="C24"/>
  <c r="B24"/>
  <c r="H23"/>
  <c r="C23"/>
  <c r="B23"/>
  <c r="H22"/>
  <c r="C22"/>
  <c r="B22"/>
  <c r="F115" i="7"/>
  <c r="F114"/>
  <c r="F112"/>
  <c r="F110"/>
  <c r="F102"/>
  <c r="F98"/>
  <c r="F97"/>
  <c r="F96"/>
  <c r="F95"/>
  <c r="F59"/>
  <c r="F92"/>
  <c r="F91"/>
  <c r="F90"/>
  <c r="F54"/>
  <c r="F47"/>
  <c r="F46"/>
  <c r="F45"/>
  <c r="F41"/>
  <c r="F40"/>
  <c r="A95"/>
  <c r="B108" i="9" s="1"/>
  <c r="H114" i="7"/>
  <c r="E114"/>
  <c r="D114"/>
  <c r="C126" i="9" s="1"/>
  <c r="C114" i="7"/>
  <c r="A114"/>
  <c r="B126" i="9" s="1"/>
  <c r="C112" i="7"/>
  <c r="H91"/>
  <c r="E91"/>
  <c r="H105" i="9" s="1"/>
  <c r="D91" i="7"/>
  <c r="C105" i="9" s="1"/>
  <c r="C91" i="7"/>
  <c r="A91"/>
  <c r="B105" i="9" s="1"/>
  <c r="H92" i="7"/>
  <c r="E92"/>
  <c r="H106" i="9" s="1"/>
  <c r="C106"/>
  <c r="A92" i="7"/>
  <c r="B106" i="9" s="1"/>
  <c r="H90" i="7"/>
  <c r="E90"/>
  <c r="H104" i="9" s="1"/>
  <c r="D90" i="7"/>
  <c r="C104" i="9" s="1"/>
  <c r="C90" i="7"/>
  <c r="A90"/>
  <c r="B104" i="9" s="1"/>
  <c r="H68"/>
  <c r="C68"/>
  <c r="B68"/>
  <c r="H54" i="7"/>
  <c r="E54"/>
  <c r="H67" i="9" s="1"/>
  <c r="D54" i="7"/>
  <c r="C67" i="9" s="1"/>
  <c r="C54" i="7"/>
  <c r="A54"/>
  <c r="B67" i="9" s="1"/>
  <c r="H21"/>
  <c r="C21"/>
  <c r="B21"/>
  <c r="I83" i="7" l="1"/>
  <c r="I80"/>
  <c r="I85"/>
  <c r="M136" i="9"/>
  <c r="L12"/>
  <c r="M12" s="1"/>
  <c r="M133"/>
  <c r="I121" i="7"/>
  <c r="I120" s="1"/>
  <c r="I79"/>
  <c r="I78"/>
  <c r="I81"/>
  <c r="I82"/>
  <c r="I48"/>
  <c r="I26"/>
  <c r="I27"/>
  <c r="I25"/>
  <c r="I20"/>
  <c r="I18"/>
  <c r="I16"/>
  <c r="I15"/>
  <c r="I23"/>
  <c r="I22"/>
  <c r="I19"/>
  <c r="I21"/>
  <c r="I42"/>
  <c r="I90"/>
  <c r="I92"/>
  <c r="I114"/>
  <c r="I91"/>
  <c r="I54"/>
  <c r="I49" s="1"/>
  <c r="E115"/>
  <c r="D115"/>
  <c r="C127" i="9" s="1"/>
  <c r="C115" i="7"/>
  <c r="A115"/>
  <c r="B127" i="9" s="1"/>
  <c r="E112" i="7"/>
  <c r="D112"/>
  <c r="C124" i="9" s="1"/>
  <c r="A112" i="7"/>
  <c r="B124" i="9" s="1"/>
  <c r="F109" i="7"/>
  <c r="E109"/>
  <c r="C109"/>
  <c r="A98"/>
  <c r="B116" i="9"/>
  <c r="A102" i="7"/>
  <c r="A97"/>
  <c r="B113" i="9" s="1"/>
  <c r="A96" i="7"/>
  <c r="B109" i="9" s="1"/>
  <c r="B110"/>
  <c r="B111"/>
  <c r="H115" i="7"/>
  <c r="I115" s="1"/>
  <c r="H112"/>
  <c r="I112" s="1"/>
  <c r="H110"/>
  <c r="I110" s="1"/>
  <c r="H102"/>
  <c r="H98"/>
  <c r="H97"/>
  <c r="I97" s="1"/>
  <c r="H96"/>
  <c r="I96" s="1"/>
  <c r="H95"/>
  <c r="I95" s="1"/>
  <c r="I89" l="1"/>
  <c r="D26" i="8" s="1"/>
  <c r="I109" i="7"/>
  <c r="D32" i="8" s="1"/>
  <c r="I94" i="7"/>
  <c r="I24"/>
  <c r="D12" i="8" s="1"/>
  <c r="I14" i="7"/>
  <c r="D20" i="8"/>
  <c r="D36"/>
  <c r="J36" s="1"/>
  <c r="J30"/>
  <c r="C110" i="9"/>
  <c r="H112"/>
  <c r="C112"/>
  <c r="H111"/>
  <c r="C111"/>
  <c r="H110"/>
  <c r="E96" i="7"/>
  <c r="H109" i="9" s="1"/>
  <c r="D96" i="7"/>
  <c r="C109" i="9" s="1"/>
  <c r="C96" i="7"/>
  <c r="E110"/>
  <c r="C122" i="9"/>
  <c r="A110" i="7"/>
  <c r="B122" i="9" s="1"/>
  <c r="E102" i="7"/>
  <c r="D102"/>
  <c r="C102"/>
  <c r="H116" i="9"/>
  <c r="C116"/>
  <c r="E98" i="7"/>
  <c r="H114" i="9" s="1"/>
  <c r="D98" i="7"/>
  <c r="C98"/>
  <c r="E97"/>
  <c r="H113" i="9" s="1"/>
  <c r="D97" i="7"/>
  <c r="C97"/>
  <c r="F94"/>
  <c r="E94"/>
  <c r="C94"/>
  <c r="C95"/>
  <c r="D95"/>
  <c r="C108" i="9" s="1"/>
  <c r="E95" i="7"/>
  <c r="H108" i="9" s="1"/>
  <c r="F89" i="7"/>
  <c r="E89"/>
  <c r="C89"/>
  <c r="E77"/>
  <c r="H91" i="9" s="1"/>
  <c r="D77" i="7"/>
  <c r="C91" i="9" s="1"/>
  <c r="C77" i="7"/>
  <c r="A77"/>
  <c r="B91" i="9" s="1"/>
  <c r="H71" i="7"/>
  <c r="I71" s="1"/>
  <c r="E71"/>
  <c r="H85" i="9" s="1"/>
  <c r="D71" i="7"/>
  <c r="C85" i="9" s="1"/>
  <c r="A71" i="7"/>
  <c r="B85" i="9" s="1"/>
  <c r="D73" i="7"/>
  <c r="C87" i="9" s="1"/>
  <c r="H77" i="7"/>
  <c r="I77" s="1"/>
  <c r="H76"/>
  <c r="I76" s="1"/>
  <c r="H75"/>
  <c r="I75" s="1"/>
  <c r="H74"/>
  <c r="I74" s="1"/>
  <c r="H73"/>
  <c r="I73" s="1"/>
  <c r="H72"/>
  <c r="I72" s="1"/>
  <c r="H66"/>
  <c r="I66" s="1"/>
  <c r="H65"/>
  <c r="I65" s="1"/>
  <c r="H64"/>
  <c r="I64" s="1"/>
  <c r="H63"/>
  <c r="I63" s="1"/>
  <c r="H61"/>
  <c r="I61" s="1"/>
  <c r="H60"/>
  <c r="I60" s="1"/>
  <c r="H59"/>
  <c r="I59" s="1"/>
  <c r="E76"/>
  <c r="H90" i="9" s="1"/>
  <c r="D76" i="7"/>
  <c r="C90" i="9" s="1"/>
  <c r="C76" i="7"/>
  <c r="A76"/>
  <c r="B90" i="9" s="1"/>
  <c r="E75" i="7"/>
  <c r="H89" i="9" s="1"/>
  <c r="D75" i="7"/>
  <c r="C89" i="9" s="1"/>
  <c r="C75" i="7"/>
  <c r="A75"/>
  <c r="B89" i="9" s="1"/>
  <c r="E74" i="7"/>
  <c r="H88" i="9" s="1"/>
  <c r="D74" i="7"/>
  <c r="C88" i="9" s="1"/>
  <c r="A74" i="7"/>
  <c r="B88" i="9" s="1"/>
  <c r="E73" i="7"/>
  <c r="H87" i="9" s="1"/>
  <c r="C73" i="7"/>
  <c r="A73"/>
  <c r="B87" i="9" s="1"/>
  <c r="E72" i="7"/>
  <c r="H86" i="9" s="1"/>
  <c r="D72" i="7"/>
  <c r="C86" i="9" s="1"/>
  <c r="C72" i="7"/>
  <c r="A72"/>
  <c r="B86" i="9" s="1"/>
  <c r="F70" i="7"/>
  <c r="E70"/>
  <c r="C70"/>
  <c r="E63"/>
  <c r="H75" i="9" s="1"/>
  <c r="D63" i="7"/>
  <c r="C75" i="9" s="1"/>
  <c r="C63" i="7"/>
  <c r="A63"/>
  <c r="B75" i="9" s="1"/>
  <c r="C65" i="7"/>
  <c r="A65"/>
  <c r="B77" i="9" s="1"/>
  <c r="D65" i="7"/>
  <c r="C77" i="9" s="1"/>
  <c r="E65" i="7"/>
  <c r="H77" i="9" s="1"/>
  <c r="A66" i="7"/>
  <c r="B78" i="9" s="1"/>
  <c r="D66" i="7"/>
  <c r="C78" i="9" s="1"/>
  <c r="E66" i="7"/>
  <c r="H78" i="9" s="1"/>
  <c r="B79"/>
  <c r="C79"/>
  <c r="H79"/>
  <c r="A61" i="7"/>
  <c r="B73" i="9" s="1"/>
  <c r="A64" i="7"/>
  <c r="B76" i="9" s="1"/>
  <c r="E64" i="7"/>
  <c r="H76" i="9" s="1"/>
  <c r="D64" i="7"/>
  <c r="C76" i="9" s="1"/>
  <c r="C64" i="7"/>
  <c r="F58"/>
  <c r="E58"/>
  <c r="C58"/>
  <c r="D61"/>
  <c r="C73" i="9" s="1"/>
  <c r="C61" i="7"/>
  <c r="E60"/>
  <c r="H72" i="9" s="1"/>
  <c r="D60" i="7"/>
  <c r="C72" i="9" s="1"/>
  <c r="C60" i="7"/>
  <c r="A60"/>
  <c r="B72" i="9" s="1"/>
  <c r="E59" i="7"/>
  <c r="H71" i="9" s="1"/>
  <c r="D59" i="7"/>
  <c r="C71" i="9" s="1"/>
  <c r="C59" i="7"/>
  <c r="A59"/>
  <c r="B71" i="9" s="1"/>
  <c r="A47" i="7"/>
  <c r="B61" i="9" s="1"/>
  <c r="A46" i="7"/>
  <c r="B60" i="9" s="1"/>
  <c r="A45" i="7"/>
  <c r="B59" i="9" s="1"/>
  <c r="H47" i="7"/>
  <c r="D47"/>
  <c r="C61" i="9" s="1"/>
  <c r="E47" i="7"/>
  <c r="H61" i="9" s="1"/>
  <c r="C47" i="7"/>
  <c r="E46"/>
  <c r="H60" i="9" s="1"/>
  <c r="D46" i="7"/>
  <c r="C60" i="9" s="1"/>
  <c r="C46" i="7"/>
  <c r="H46"/>
  <c r="H45"/>
  <c r="E45"/>
  <c r="H59" i="9" s="1"/>
  <c r="D45" i="7"/>
  <c r="C59" i="9" s="1"/>
  <c r="C45" i="7"/>
  <c r="A40"/>
  <c r="B47" i="9" s="1"/>
  <c r="A41" i="7"/>
  <c r="B48" i="9" s="1"/>
  <c r="E41" i="7"/>
  <c r="H48" i="9" s="1"/>
  <c r="D41" i="7"/>
  <c r="C48" i="9" s="1"/>
  <c r="C41" i="7"/>
  <c r="E40"/>
  <c r="H47" i="9" s="1"/>
  <c r="D40" i="7"/>
  <c r="C47" i="9" s="1"/>
  <c r="C40" i="7"/>
  <c r="H41"/>
  <c r="H40"/>
  <c r="A38"/>
  <c r="B45" i="9" s="1"/>
  <c r="A36" i="7"/>
  <c r="B44" i="9" s="1"/>
  <c r="F38" i="7"/>
  <c r="H38"/>
  <c r="E38"/>
  <c r="H45" i="9" s="1"/>
  <c r="C38" i="7"/>
  <c r="F39"/>
  <c r="E39"/>
  <c r="C39"/>
  <c r="H36"/>
  <c r="F36"/>
  <c r="E36"/>
  <c r="H44" i="9" s="1"/>
  <c r="D36" i="7"/>
  <c r="C44" i="9" s="1"/>
  <c r="C36" i="7"/>
  <c r="F35"/>
  <c r="E35"/>
  <c r="C35"/>
  <c r="C11"/>
  <c r="D24" i="8" l="1"/>
  <c r="D42" s="1"/>
  <c r="D33" s="1"/>
  <c r="D10"/>
  <c r="F10" s="1"/>
  <c r="I58" i="7"/>
  <c r="D22" i="8" s="1"/>
  <c r="H36"/>
  <c r="H28"/>
  <c r="H30"/>
  <c r="H32"/>
  <c r="E12"/>
  <c r="G12"/>
  <c r="H20"/>
  <c r="D28"/>
  <c r="J32"/>
  <c r="F12"/>
  <c r="I26"/>
  <c r="H26"/>
  <c r="J26"/>
  <c r="I36" i="7"/>
  <c r="I35" s="1"/>
  <c r="I47"/>
  <c r="I40"/>
  <c r="I41"/>
  <c r="I46"/>
  <c r="I38"/>
  <c r="I45"/>
  <c r="I44" l="1"/>
  <c r="D18" i="8" s="1"/>
  <c r="I39" i="7"/>
  <c r="D16" i="8" s="1"/>
  <c r="H16" s="1"/>
  <c r="I28"/>
  <c r="I30"/>
  <c r="I32"/>
  <c r="I36"/>
  <c r="D14"/>
  <c r="J28"/>
  <c r="G24"/>
  <c r="H24"/>
  <c r="G32"/>
  <c r="G30"/>
  <c r="G36"/>
  <c r="G26"/>
  <c r="G28"/>
  <c r="H22"/>
  <c r="G22"/>
  <c r="G20"/>
  <c r="I20"/>
  <c r="E10"/>
  <c r="I24"/>
  <c r="J24"/>
  <c r="J42" s="1"/>
  <c r="I38"/>
  <c r="J38"/>
  <c r="I40"/>
  <c r="J40"/>
  <c r="G18" l="1"/>
  <c r="F36"/>
  <c r="F26"/>
  <c r="F28"/>
  <c r="F20"/>
  <c r="H18"/>
  <c r="F30"/>
  <c r="F22"/>
  <c r="F32"/>
  <c r="F24"/>
  <c r="F14"/>
  <c r="E36"/>
  <c r="E26"/>
  <c r="E18"/>
  <c r="E28"/>
  <c r="E20"/>
  <c r="H14"/>
  <c r="E30"/>
  <c r="E22"/>
  <c r="E32"/>
  <c r="E24"/>
  <c r="E16"/>
  <c r="G14"/>
  <c r="E14"/>
  <c r="F18"/>
  <c r="I22"/>
  <c r="G16"/>
  <c r="F16"/>
  <c r="A5"/>
  <c r="A3"/>
  <c r="B7"/>
  <c r="B53"/>
  <c r="G40"/>
  <c r="A39"/>
  <c r="G38"/>
  <c r="A37"/>
  <c r="I18" l="1"/>
  <c r="H38"/>
  <c r="E38"/>
  <c r="E40"/>
  <c r="F38"/>
  <c r="F40"/>
  <c r="H40"/>
  <c r="E11" i="7" l="1"/>
  <c r="F11"/>
  <c r="I11" s="1"/>
  <c r="A11"/>
  <c r="B17" i="9" s="1"/>
  <c r="D11" i="7"/>
  <c r="C17" i="9" s="1"/>
  <c r="I10" i="7" l="1"/>
  <c r="D8" i="8" l="1"/>
  <c r="J12" s="1"/>
  <c r="D7" l="1"/>
  <c r="J8"/>
  <c r="J18"/>
  <c r="G10"/>
  <c r="E8"/>
  <c r="E42" s="1"/>
  <c r="J16"/>
  <c r="G8"/>
  <c r="J20"/>
  <c r="I12"/>
  <c r="I10"/>
  <c r="F8"/>
  <c r="F42" s="1"/>
  <c r="J10"/>
  <c r="I8"/>
  <c r="I16"/>
  <c r="I14"/>
  <c r="J22"/>
  <c r="H8"/>
  <c r="H12"/>
  <c r="H10"/>
  <c r="J14"/>
  <c r="F3" l="1"/>
  <c r="E41"/>
  <c r="G42"/>
  <c r="D9"/>
  <c r="D29"/>
  <c r="D13"/>
  <c r="D19"/>
  <c r="D25"/>
  <c r="D15"/>
  <c r="D17"/>
  <c r="D37"/>
  <c r="I42"/>
  <c r="I41" s="1"/>
  <c r="D21"/>
  <c r="D23"/>
  <c r="D35"/>
  <c r="D11"/>
  <c r="D27"/>
  <c r="D39"/>
  <c r="D31"/>
  <c r="J41"/>
  <c r="H42"/>
  <c r="H41" s="1"/>
  <c r="F41"/>
  <c r="G41"/>
  <c r="D41" l="1"/>
</calcChain>
</file>

<file path=xl/sharedStrings.xml><?xml version="1.0" encoding="utf-8"?>
<sst xmlns="http://schemas.openxmlformats.org/spreadsheetml/2006/main" count="790" uniqueCount="512">
  <si>
    <t>ITEM</t>
  </si>
  <si>
    <t>DESCRIÇÃO</t>
  </si>
  <si>
    <t>QUANTIDADE</t>
  </si>
  <si>
    <t>UNIDADE</t>
  </si>
  <si>
    <t>PLANILHA ORÇAMENTÁRIA DE CUSTOS</t>
  </si>
  <si>
    <t>CÓDIGO</t>
  </si>
  <si>
    <t>DIRETA</t>
  </si>
  <si>
    <t>INDIRETA</t>
  </si>
  <si>
    <t>(    )</t>
  </si>
  <si>
    <t>PREÇO TOTAL</t>
  </si>
  <si>
    <t xml:space="preserve">FORMA DE EXECUÇÃO: </t>
  </si>
  <si>
    <t>PREÇO UNITÁRIO S/ LDI</t>
  </si>
  <si>
    <t>PREÇO UNITÁRIO C/ LDI</t>
  </si>
  <si>
    <t>1.1</t>
  </si>
  <si>
    <t>3.1</t>
  </si>
  <si>
    <t>TOTAL GERAL DA OBRA</t>
  </si>
  <si>
    <t>Carimbo e assinatura do representante legal</t>
  </si>
  <si>
    <t>u</t>
  </si>
  <si>
    <t>MEMÓRIA</t>
  </si>
  <si>
    <t xml:space="preserve">1 - INSTALAÇÕES INICIAS DA OBRA </t>
  </si>
  <si>
    <t>m²</t>
  </si>
  <si>
    <t>m³</t>
  </si>
  <si>
    <t>m</t>
  </si>
  <si>
    <t xml:space="preserve">PREFEITURA MUNICIPAL DE MINAS NOVAS
        Praça Sebastião Leme do Prado, 15 – Centro.
      CEP: 39.650-000 – Minas Novas (MG)
    Fone: (33) 3764-1147 – (33) 3764-2641
          E-mail: pmmn@uai.com.br / conveniosminasnovas@yahoo.com.br
</t>
  </si>
  <si>
    <t xml:space="preserve">MEMÓRIA DE CÁLCULO DE QUANTITATIVOS </t>
  </si>
  <si>
    <t>PREFEITURA: PREFEITURA MUNICIPAL DE MINAS NOVAS</t>
  </si>
  <si>
    <t>FOLHA Nº: 01</t>
  </si>
  <si>
    <t>PRAZO DE EXECUÇÃO: 06 meses</t>
  </si>
  <si>
    <r>
      <t>FOLHA N</t>
    </r>
    <r>
      <rPr>
        <b/>
        <sz val="8"/>
        <rFont val="Calibri"/>
        <family val="2"/>
        <scheme val="minor"/>
      </rPr>
      <t>º</t>
    </r>
    <r>
      <rPr>
        <b/>
        <sz val="8"/>
        <rFont val="Arial Nova"/>
        <family val="2"/>
      </rPr>
      <t xml:space="preserve">: </t>
    </r>
  </si>
  <si>
    <t>01/01.</t>
  </si>
  <si>
    <t>DATA:</t>
  </si>
  <si>
    <t>( X )</t>
  </si>
  <si>
    <t>COMPOSIÇÃO/DEMONSTRATIVO DE BDI - EM ANEXO</t>
  </si>
  <si>
    <t>% ISS MUNICIPAL:</t>
  </si>
  <si>
    <t>BDI:</t>
  </si>
  <si>
    <t>PREFEITURA MUNICIPAL DE MINAS NOVAS</t>
  </si>
  <si>
    <t>INSTALAÇÕES INICIAIS</t>
  </si>
  <si>
    <t>FONTE</t>
  </si>
  <si>
    <t>SEINFRA</t>
  </si>
  <si>
    <t>CRONOGRAMA FÍSICO-FINANCEIRO</t>
  </si>
  <si>
    <t>VALOR DO CONVÊNIO:</t>
  </si>
  <si>
    <t>ITENS</t>
  </si>
  <si>
    <t>ETAPAS/DESCRIÇÃO</t>
  </si>
  <si>
    <t>FÍSICO/ FINANCEIRO</t>
  </si>
  <si>
    <t>TOTAL  ETAPAS</t>
  </si>
  <si>
    <t>MÊS 1</t>
  </si>
  <si>
    <t>MÊS 2</t>
  </si>
  <si>
    <t>MÊS 3</t>
  </si>
  <si>
    <t>MÊS 4</t>
  </si>
  <si>
    <t>Físico %</t>
  </si>
  <si>
    <t>Financeiro</t>
  </si>
  <si>
    <t>TOTAL</t>
  </si>
  <si>
    <t>Observações:</t>
  </si>
  <si>
    <r>
      <t>FOLHA N</t>
    </r>
    <r>
      <rPr>
        <b/>
        <sz val="9"/>
        <rFont val="Calibri"/>
        <family val="2"/>
        <scheme val="minor"/>
      </rPr>
      <t>º</t>
    </r>
    <r>
      <rPr>
        <b/>
        <sz val="9"/>
        <rFont val="Arial Nova"/>
        <family val="2"/>
      </rPr>
      <t>: 01/01</t>
    </r>
  </si>
  <si>
    <t>MÊS 5</t>
  </si>
  <si>
    <t>MÊS 6</t>
  </si>
  <si>
    <t>PREVISÃO DE EXECUÇÃO DAS OBRAS:
 6 MESES</t>
  </si>
  <si>
    <t>3.2</t>
  </si>
  <si>
    <t>3.3</t>
  </si>
  <si>
    <t>3.4</t>
  </si>
  <si>
    <t>ALVENARIA DE VEDAÇÃO COM TIJOLO CERÂMICO FURADO, ESP. 14CM, PARA REVESTIMENTO, INCLUSIVE ARGAMASSA PARA ASSENTAMENTO</t>
  </si>
  <si>
    <t>ED-48232</t>
  </si>
  <si>
    <t xml:space="preserve">COBERTURA </t>
  </si>
  <si>
    <t>ED-9903</t>
  </si>
  <si>
    <t xml:space="preserve">CHAPISCO COM ARGAMASSA, TRAÇO 1:3 (CIMENTO E AREIA), ESP. 5MM, APLICADO EM ALVENARIA/ESTRUTURA DE CONCRETO COM COLHER, PREPARO MECÂNICO
</t>
  </si>
  <si>
    <t>ED-50727</t>
  </si>
  <si>
    <t xml:space="preserve">EMBOÇO COM ARGAMASSA, TRAÇO 1:6 (CIMENTO E AREIA), ESP.20MM, APLICAÇÃO MANUAL, PREPARO MECÂNICO
</t>
  </si>
  <si>
    <t>ED-50732</t>
  </si>
  <si>
    <t>ACABAMENTO</t>
  </si>
  <si>
    <t>REBOCO COM ARGAMASSA, TRAÇO 1:7 (CIMENTO E AREIA), ESP.20MM, APLICAÇÃO MANUAL, PREPARO MECÂNICO</t>
  </si>
  <si>
    <t xml:space="preserve">ED-50759 </t>
  </si>
  <si>
    <t>6.1</t>
  </si>
  <si>
    <t>6.2</t>
  </si>
  <si>
    <t>6.3</t>
  </si>
  <si>
    <t>PORTA DE ABRIR, MADEIRA DE LEI PRANCHETA PARA PINTURA
COMPLETA 90 X 210 CM,COM FERRAGENS EM FERRO LATONADO</t>
  </si>
  <si>
    <t>ED-49603</t>
  </si>
  <si>
    <t>7.1</t>
  </si>
  <si>
    <t>7.2</t>
  </si>
  <si>
    <t>7.3</t>
  </si>
  <si>
    <t>ED-50223</t>
  </si>
  <si>
    <t xml:space="preserve">INSTALAÇÕES HIDRÁULICAS </t>
  </si>
  <si>
    <t>8.1</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</si>
  <si>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</si>
  <si>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DA RAMAL DE ESGOTO,
INCLUSIVE CONEXÕES E FIXAÇÃO DO TUBO COM ENCHIMENTO
DO RASGO NO CONCRETO COM ARGAMASSA</t>
  </si>
  <si>
    <t>ED-50225</t>
  </si>
  <si>
    <t>PONTO DE EMBUTIR PARA ÁGUA FRIA EM TUBO DE PVC RÍGIDO
SOLDÁVEL, DN 20MM (1/2"), EMBUTIDO NA ALVENARIA COM
DISTÂNCIA DE ATÉ CINCO (5) METROS DA TOMADA DE ÁGUA,
INCLUSIVE CONEXÕES E FIXAÇÃO DO TUBO COM ENCHIMENTO
DO RASGO NA ALVENARIA/CONCRETO COM ARGAMASSA</t>
  </si>
  <si>
    <t xml:space="preserve">ED-50221 </t>
  </si>
  <si>
    <t>RALO SIFONADO PVC CÔNICO ALTURA REGULÁVEL 100 X 40 MM
COM GRELHA METÁLICA</t>
  </si>
  <si>
    <t>ED-49952</t>
  </si>
  <si>
    <t>FORNECIMENTO E ASSENTAMENTO DE TUBO PVC RÍGIDO
SOLDÁVEL, ÁGUA FRIA, DN 25 MM (3/4") , INCLUSIVE CONEXÕES</t>
  </si>
  <si>
    <t>ED-50019</t>
  </si>
  <si>
    <t>FORNECIMENTO E ASSENTAMENTO DE TUBO PVC RÍGIDO
SOLDÁVEL, ÁGUA FRIA, DN 50 MM (1.1/2"), INCLUSIVE CONEXÕES</t>
  </si>
  <si>
    <t xml:space="preserve">ED-50022 </t>
  </si>
  <si>
    <t>CAIXA SIFONADA EM PVC COM TAMPA CEGA 250 X 230 X 75 MM</t>
  </si>
  <si>
    <t>ED-50013</t>
  </si>
  <si>
    <t xml:space="preserve">INSTALAÇÕES ELÉTRICAS </t>
  </si>
  <si>
    <t>ED-15748</t>
  </si>
  <si>
    <t>PONTO DE EMBUTIR PARA UM (1) INTERRUPTOR SIMPLES (10A250V),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</si>
  <si>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</si>
  <si>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ED-50232 </t>
  </si>
  <si>
    <t xml:space="preserve">ED-50227 </t>
  </si>
  <si>
    <t>CABO DE COBRE FLEXÍVEL, CLASSE 5, ISOLAMENTO TIPO LSHF/
ATOX, NÃO HALOGENADO, ANTICHAMA, TERMOPLÁSTICO,
UNIPOLAR, SEÇÃO 10 MM2, 70°C, 450/750V</t>
  </si>
  <si>
    <t>ED-48966</t>
  </si>
  <si>
    <t>CABO DE COBRE FLEXÍVEL, CLASSE 5, ISOLAMENTO TIPO LSHF/
ATOX, NÃO HALOGENADO, ANTICHAMA, TERMOPLÁSTICO,
UNIPOLAR, SEÇÃO 2,5 MM2, 70°C, 450/750V</t>
  </si>
  <si>
    <t xml:space="preserve">ED-48951 </t>
  </si>
  <si>
    <t>CABO DE COBRE FLEXÍVEL, CLASSE 5, ISOLAMENTO TIPO LSHF/
ATOX, NÃO HALOGENADO, ANTICHAMA, TERMOPLÁSTICO,
UNIPOLAR, SEÇÃO 4 MM2, 70°C, 450/750V</t>
  </si>
  <si>
    <t>ED-48956</t>
  </si>
  <si>
    <t>CABO DE COBRE FLEXÍVEL, CLASSE 5, ISOLAMENTO TIPO LSHF/ ATOX, NÃO HALOGENADO, ANTICHAMA, TERMOPLÁSTICO, UNIPOLAR, SEÇÃO 6 MM2, 70°C, 450/750V</t>
  </si>
  <si>
    <t>ED-48961</t>
  </si>
  <si>
    <t>REVESTIMENTO COM CERÂMICA APLICADO EM PAREDE,
ACABAMENTO ESMALTADO, AMBIENTE INTERNO/EXTERNO,
PADRÃO EXTRA, DIMENSÃO DA PEÇA ATÉ 2025 CM2, PEI III,
ASSENTAMENTO COM ARGAMASSA INDUSTRIALIZADA, INCLUSIVE
 REJUNTAMENTO</t>
  </si>
  <si>
    <t xml:space="preserve">ED-9081 </t>
  </si>
  <si>
    <t>10.1</t>
  </si>
  <si>
    <t>10.2</t>
  </si>
  <si>
    <t>10.3</t>
  </si>
  <si>
    <t xml:space="preserve">LOUÇAS E METAIS </t>
  </si>
  <si>
    <t>11.1</t>
  </si>
  <si>
    <t>11.2</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</si>
  <si>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</si>
  <si>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ED-50283</t>
  </si>
  <si>
    <t>11.3</t>
  </si>
  <si>
    <t>CHUVEIRO ELÉTRICO BRANCO, TENSÃO 127V/220V, POTÊNCIA
4600W/5500W, INCLUSIVE BRAÇO, FORNECIMENTO E INSTALAÇÃO</t>
  </si>
  <si>
    <t>ED-16344</t>
  </si>
  <si>
    <t>TORNEIRA METÁLICA PARA IRRIGAÇÃO/JARDIM, ACABAMENTO
CROMADO, APLICAÇÃO DE PAREDE, INCLUSIVE FORNECIMENTO
E INSTALAÇÃO</t>
  </si>
  <si>
    <t>ED-50323</t>
  </si>
  <si>
    <t>ASSENTO BRANCO PARA VASO</t>
  </si>
  <si>
    <t>ED-48156</t>
  </si>
  <si>
    <t xml:space="preserve">PINTURA </t>
  </si>
  <si>
    <t>12.1</t>
  </si>
  <si>
    <t>12.2</t>
  </si>
  <si>
    <t>PINTURA ACRÍLICA PARA PISO EM PASSEIO/SUPERFÍCIE
CIMENTADA, DUAS (2) DEMÃOS</t>
  </si>
  <si>
    <t xml:space="preserve">ED-50459 </t>
  </si>
  <si>
    <t xml:space="preserve">m² </t>
  </si>
  <si>
    <t>13.1</t>
  </si>
  <si>
    <t>LIMPEZA</t>
  </si>
  <si>
    <t>LIMPEZA FINAL PARA ENTREGA DA OBRA</t>
  </si>
  <si>
    <t xml:space="preserve">ED-50266 </t>
  </si>
  <si>
    <t>PREFEITURA MUNICIPAL DE MINAS NOVAS
        Praça Sebastião Leme do Prado, 15 – Centro.
      CEP: 39.650-000 – Minas Novas (MG)
    Fone: (33) 3764-1147 – (33) 3764-2641
          E-mail: pmmn@uai.com.br / conveniosminasnovas@yahoo.com.br</t>
  </si>
  <si>
    <t>5.1</t>
  </si>
  <si>
    <t>5.2</t>
  </si>
  <si>
    <t>ED-48407</t>
  </si>
  <si>
    <t>ENGRADAMENTO PARA TELHAS CERÂMICA OU CONCRETO EM MADEIRA PARAJU</t>
  </si>
  <si>
    <t>6.4</t>
  </si>
  <si>
    <t>ED-48420</t>
  </si>
  <si>
    <t>COBERTURA EM TELHA CERÂMICA, TIPO PLAN, INCLUSIVE FIXAÇÃO, EXCLUSIVE ENGRADAMENTO E MANTA ISOLANTE/ TÉRMICA</t>
  </si>
  <si>
    <t>ALVENARIA</t>
  </si>
  <si>
    <t>ED-9317</t>
  </si>
  <si>
    <t>PISO EM CONCRETO, PREPARADO EM OBRA COM BETONEIRA, FCK 10MPA, SEM ARMAÇÃO, ACABAMENTO RÚSTICO, ESP. 5CM, INCLUSIVE FORNECIMENTO, LANÇAMENTO, ADENSAMENTO, SARRAFEAMENTO, EXCLUSIVE JUNTA DE DILATAÇÃO</t>
  </si>
  <si>
    <t>10.4</t>
  </si>
  <si>
    <t>ED-50495</t>
  </si>
  <si>
    <t>PINTURA ESMALTE SINTÉTICO EM SUPERFÍCIES METÁLICAS, DUAS (2) DEMÃOS, INCLUSIVE UMA (1) DEMÃO DE FUNDO ANTICORROSIVO</t>
  </si>
  <si>
    <t>4.1</t>
  </si>
  <si>
    <t>4.2</t>
  </si>
  <si>
    <t>4.3</t>
  </si>
  <si>
    <t>10.8</t>
  </si>
  <si>
    <t>10.10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</si>
  <si>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</si>
  <si>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ED-16660</t>
  </si>
  <si>
    <t xml:space="preserve">1,20 x 2,40 = 2,88m²
           </t>
  </si>
  <si>
    <t>1.2</t>
  </si>
  <si>
    <t>ED-51107</t>
  </si>
  <si>
    <t>ESCAVAÇÃO MANUAL DE VALA COM PROFUNDIDADE MENOR OU IGUAL A 1,5M, INCLUSIVE DESCARGA LATERAL</t>
  </si>
  <si>
    <t>ED-51093</t>
  </si>
  <si>
    <t>APILOAMENTO MANUAL EM FUNDO DE VALA COM SOQUETE,
EXCLUSIVE ESCAVAÇÃO</t>
  </si>
  <si>
    <t>ED-29801</t>
  </si>
  <si>
    <t>PERFURAÇÃO MANUAL DE ESTACA TIPO BROCA A TRADO,
INCLUSIVE AFASTAMENTO, EXCLUSIVE ARMAÇÃO, CONCRETO
ESTRUTURAL, TRANSPORTE E RETIRADA DO MATERIAL
ESCAVADO</t>
  </si>
  <si>
    <t>ED-8471</t>
  </si>
  <si>
    <t>FÔRMA E DESFORMA DE TÁBUA E SARRAFO,
REAPROVEITAMENTO (5X), EXCLUSIVE ESCORAMENTO</t>
  </si>
  <si>
    <t>ED-48298</t>
  </si>
  <si>
    <t xml:space="preserve">CORTE, DOBRA E MONTAGEM DE AÇO CA-50/60, INCLUSIVE
ESPAÇADOR
</t>
  </si>
  <si>
    <t>kg</t>
  </si>
  <si>
    <t>ED-49787</t>
  </si>
  <si>
    <t>FORNECIMENTO DE CONCRETO ESTRUTURAL, PREPARADO EM OBRA COM BETONEIRA, COM FCK 25MPA, INCLUSIVE
LANÇAMENTO, ADENSAMENTO E ACABAMENTO (FUNDAÇÃO)</t>
  </si>
  <si>
    <t>ED-50174</t>
  </si>
  <si>
    <t>PINTURA COM EMULSÃO ASFÁLTICA, DUAS (2) DEMÃOS</t>
  </si>
  <si>
    <t>ED-49619</t>
  </si>
  <si>
    <t>FORNECIMENTO DE CONCRETO ESTRUTURAL, PREPARADO EM OBRA, COM FCK 25MPA, INCLUSIVE LANÇAMENTO,
ADENSAMENTO E ACABAMENTO</t>
  </si>
  <si>
    <t>3.5</t>
  </si>
  <si>
    <t>3.6</t>
  </si>
  <si>
    <t>3.7</t>
  </si>
  <si>
    <t>3.8</t>
  </si>
  <si>
    <t>8.2</t>
  </si>
  <si>
    <t>8.3</t>
  </si>
  <si>
    <t>8.4</t>
  </si>
  <si>
    <t>ED-15116</t>
  </si>
  <si>
    <t>ED-50228</t>
  </si>
  <si>
    <t xml:space="preserve"> 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t>
  </si>
  <si>
    <t>ED-15733</t>
  </si>
  <si>
    <t>CONJUNTO DE UM (1) INTERRUPTOR SIMPLES, CORRENTE 10A,
TENSÃO 250V, (10A-250V), COM PLACA 4"X2" DE UM (1) POSTO,
INCLUSIVE FORNECIMENTO, INSTALAÇÃO, SUPORTE, MÓDULO E
PLACA</t>
  </si>
  <si>
    <t>12.3</t>
  </si>
  <si>
    <t>13.2</t>
  </si>
  <si>
    <t>13.3</t>
  </si>
  <si>
    <t>14.1</t>
  </si>
  <si>
    <t>CONJUNTO DE UMA (1) TOMADA PADRÃO, TRÊS (3) POLOS, CORRENTE 10A, TENSÃO 250V, (2P+T/10A-250V), COM PLACA 4"X2" DE UM (1) POSTO, INCLUSIVE FORNECIMENTO, INSTALAÇÃO, SUPORTE, MÓDULO E PLACA</t>
  </si>
  <si>
    <t>CLARA RAMALHO FERNANDES - ARQUITETA E URBANISTA - CAU A157721-2</t>
  </si>
  <si>
    <t>CLARA RAMALHO FERNADES</t>
  </si>
  <si>
    <t>ARQUITETA E URBANISTA</t>
  </si>
  <si>
    <t>CAU: 157721-2</t>
  </si>
  <si>
    <t>FUNDAÇÃO</t>
  </si>
  <si>
    <t>ESTRUTURA</t>
  </si>
  <si>
    <t>VERGA OU CONTRAVERGA EM CONCRETO ESTRUTURAL PARA VÃOS DE ATÉ 150CM, PREPARADO EM OBRA COM BETONEIRA, CONTROLE "A", COM FCK 20 MPA, MOLDADA IN LOCO, INCLUSIVE ARMAÇÃO</t>
  </si>
  <si>
    <t>ESQUADRIAS/FERRAGENS</t>
  </si>
  <si>
    <t>PISO</t>
  </si>
  <si>
    <t>Carimbo e assinatura da arquiteta responsável técnico pela elaboração da planilha</t>
  </si>
  <si>
    <t>1.0</t>
  </si>
  <si>
    <t>2.0</t>
  </si>
  <si>
    <t>3.0</t>
  </si>
  <si>
    <t>4.0</t>
  </si>
  <si>
    <t>5.0</t>
  </si>
  <si>
    <t>6.0</t>
  </si>
  <si>
    <t>7.0</t>
  </si>
  <si>
    <t>8.0</t>
  </si>
  <si>
    <t>9.0</t>
  </si>
  <si>
    <t>10.0</t>
  </si>
  <si>
    <t>11.0</t>
  </si>
  <si>
    <t>12.0</t>
  </si>
  <si>
    <t>13.0</t>
  </si>
  <si>
    <t>14.0</t>
  </si>
  <si>
    <r>
      <rPr>
        <b/>
        <sz val="10"/>
        <rFont val="Arial"/>
        <family val="2"/>
      </rPr>
      <t>PREFEITURA MUNICIPAL DE MINAS NOVAS
Rua Getúlio Vargas, 158 B – 2º Andar – Centro.
CEP: 39.650-000 – Minas Novas (MG)
Fone: (33) 3764-1147 – (33) 3764-2641
E-mail:pmmn@uai.com.br/conveniosminasnovas@yahoo.com.br</t>
    </r>
    <r>
      <rPr>
        <sz val="10"/>
        <rFont val="Arial"/>
        <family val="2"/>
      </rPr>
      <t xml:space="preserve">
</t>
    </r>
  </si>
  <si>
    <t>BOLETIM DE MEDIÇÃO</t>
  </si>
  <si>
    <t>MINAS NOVAS - MINAS GERAIS</t>
  </si>
  <si>
    <t xml:space="preserve">Convênio nº. N/A                        </t>
  </si>
  <si>
    <t>Folha nº 1</t>
  </si>
  <si>
    <t xml:space="preserve">PERÍODO DE EXECUÇÃO: </t>
  </si>
  <si>
    <t xml:space="preserve">        A</t>
  </si>
  <si>
    <t>Valor CT/ TA:</t>
  </si>
  <si>
    <t>Saldo Anterior</t>
  </si>
  <si>
    <t>Esta medição:</t>
  </si>
  <si>
    <t>Saldo:</t>
  </si>
  <si>
    <t xml:space="preserve">Data O.S.:            </t>
  </si>
  <si>
    <t>SERVIÇOS EXECUTADOS</t>
  </si>
  <si>
    <t>Quant. Prev.</t>
  </si>
  <si>
    <t>QUANTIDADES EXECUTADAS</t>
  </si>
  <si>
    <t>UNID</t>
  </si>
  <si>
    <t>VALOR UNIT.</t>
  </si>
  <si>
    <t>Financeiro Planilha</t>
  </si>
  <si>
    <t>VALORES EXECUTADOS R$</t>
  </si>
  <si>
    <t>Executado(%)</t>
  </si>
  <si>
    <t>Anterior</t>
  </si>
  <si>
    <t>No período</t>
  </si>
  <si>
    <t>Acumulado</t>
  </si>
  <si>
    <t>TOTAL:</t>
  </si>
  <si>
    <t>Importa a Presente Medição em R$</t>
  </si>
  <si>
    <t xml:space="preserve"> Fiscal do município:    CLARA RAMALHO FERNADES</t>
  </si>
  <si>
    <t>CAU: A1577214-2</t>
  </si>
  <si>
    <t>CONTRATADA: CAMARGOS MATERIAL DE CONSTRUÇÃO LTDA</t>
  </si>
  <si>
    <t>Contratado: CAMARGOS MATERIAL DE CONSTRUÇÃO LTDA</t>
  </si>
  <si>
    <t>CNPJ: 42.636.569/0001-98</t>
  </si>
  <si>
    <t>ED-50324</t>
  </si>
  <si>
    <t>TORNEIRA METÁLICA PARA PIA, BICA MÓVEL, ABERTURA 1/4 DE VOLTA, ACABAMENTO CROMADO, COM AREJADOR, APLICAÇÃO DE MESA, INCLUSIVE ENGATE FLEXÍVEL METÁLICO, FORNECIMENTO E INSTALAÇÃO</t>
  </si>
  <si>
    <t>ED-51097</t>
  </si>
  <si>
    <t>COMPACTAÇÃO MANUAL DE ATERRO COM SOQUETE, INCLUSIVE ESPALHAMENTO MANUAL</t>
  </si>
  <si>
    <t>ED-49936</t>
  </si>
  <si>
    <t>Instalação</t>
  </si>
  <si>
    <t xml:space="preserve">LOCAL: Rua Cleomar Machado nº 18 - Minas Novas - MG </t>
  </si>
  <si>
    <t>ED-17989</t>
  </si>
  <si>
    <t>LOCAÇÃO DE OBRA COM GABARITO DE TÁBUAS CORRIDAS PONTALETADAS A CADA 2,00M, REAPROVEITAMENTO (2X), INCLUSIVE ACOMPANHAMENTO DE EQUIPE TOPOGRÁFICA PARA MARCAÇÃO DE PONTO TOPOGRÁFICO</t>
  </si>
  <si>
    <t>1.3</t>
  </si>
  <si>
    <t>2.1</t>
  </si>
  <si>
    <t>2.2</t>
  </si>
  <si>
    <t>2.3</t>
  </si>
  <si>
    <t>ED-50579</t>
  </si>
  <si>
    <t>APLICAÇÃO DE SELANTE, MASTIQUE ELÁSTICO, EM JUNTA DE DILAÇÃO, DIMENSÃO 20X10 MM, FATOR DE FORMA 1:2, EXCLUSIVE DELIMITADOR DE PROFUNDIDADE</t>
  </si>
  <si>
    <t>7.4</t>
  </si>
  <si>
    <t>8.5</t>
  </si>
  <si>
    <t>ED-50493</t>
  </si>
  <si>
    <t>PINTURA ESMALTE EM ESQUADRIA DE MADEIRA, DUAS (2) DEMÃOS, INCLUSIVE UMA (1) DEMÃO DE FUNDO NIVELADOR, EXCLUSIVE MASSA A ÓLEO</t>
  </si>
  <si>
    <t>ED-50455</t>
  </si>
  <si>
    <t>PINTURA ACRÍLICA EM PAREDE, DUAS (2) DEMÃOS, INCLUSIVE UMA (1) DEMÃO DE MASSA CORRIDA (PVA), EXCLUSIVE SELADOR ACRÍLICO</t>
  </si>
  <si>
    <t>ED-50456</t>
  </si>
  <si>
    <t>PINTURA ACRÍLICA EM TETO, DUAS (2) DEMÃOS, INCLUSIVE UMA ( 1) DEMÃO DE MASSA CORRIDA (PVA), EXCLUSIVE SELADOR ACRÍLICO</t>
  </si>
  <si>
    <t>9.1</t>
  </si>
  <si>
    <t>9.2</t>
  </si>
  <si>
    <t>9.3</t>
  </si>
  <si>
    <t>9.4</t>
  </si>
  <si>
    <t>9.5</t>
  </si>
  <si>
    <t>9.6</t>
  </si>
  <si>
    <t>9.7</t>
  </si>
  <si>
    <t>9.8</t>
  </si>
  <si>
    <t>9.9</t>
  </si>
  <si>
    <t>9.10</t>
  </si>
  <si>
    <t>9.11</t>
  </si>
  <si>
    <t>ED-49963</t>
  </si>
  <si>
    <t>REGISTRO DE PRESSÃO, TIPO BASE, ROSCÁVEL 1/2" (PARA TUBO SOLDÁVEL OU PPR DN 20MM/CPVC DN 15MM), INCLUSIVE ACABAMENTO (PADRÃO MÉDIO) E CANOPLA CROMADOS</t>
  </si>
  <si>
    <t>CAIXA D´ÁGUA DE POLIETILENO, CAPACIDADE DE 1.000L, INCLUSIVE TAMPA, TORNEIRA DE BOIA, EXTRAVASOR, TUBO DE LIMPEZA E ACESSÓRIOS, EXCLUSIVE TUBULAÇÃO DE ENTRADA/ SAÍDA DE ÁGUA</t>
  </si>
  <si>
    <t>ED-14747</t>
  </si>
  <si>
    <t>CANALETA PARA DRENAGEM, EM CONCRETO COM FCK 15MPA, MOLDADA IN LOCO, SEÇÃO 30X20CM, FORMA EM MADEIRA, COM TAMPA EM CONCRETO PARA TRÂNSITO DE PEDESTRE, INCLUSIVE ESCAVAÇÃO, REATERRO COM TRANSPORTE E RETIRADA DO MATERIAL ESCAVADO (EM CAÇAMBA)</t>
  </si>
  <si>
    <t>3.9</t>
  </si>
  <si>
    <t>ED-49812</t>
  </si>
  <si>
    <t xml:space="preserve">LASTRO DE CONCRETO MAGRO, INCLUSIVE TRANSPORTE, LANÇAMENTO E ADENSAMENTO </t>
  </si>
  <si>
    <t>ED-50569</t>
  </si>
  <si>
    <t>CONTRAPISO DESEMPENADO COM ARGAMASSA, TRAÇO 1:3 ( CIMENTO E AREIA), ESP. 50MM</t>
  </si>
  <si>
    <t>ED-49169</t>
  </si>
  <si>
    <t>CAIXA DE PASSAGEM EM ALVENARIA E TAMPA DE CONCRETO, FUNDO DE BRITA, TIPO 1, 40 X 40 X 60 CM, INCLUSIVE ESCAVAÇÃO, REATERRO E BOTA-FORA</t>
  </si>
  <si>
    <t>ED-50663</t>
  </si>
  <si>
    <t>CALHA EM CHAPA GALVANIZADA, ESP. 0,5MM (GSG-26), COM DESENVOLVIMENTO DE 50CM, INCLUSIVE IÇAMENTO MANUAL VERTICAL</t>
  </si>
  <si>
    <t>OBRA: Reforma e Ampliação Centro Educacional Proinfância Professora Neusa Sena Costa</t>
  </si>
  <si>
    <t xml:space="preserve">MEDIÇÃO Nº: 05
</t>
  </si>
  <si>
    <t>Data de emissão: 11/08/2025</t>
  </si>
  <si>
    <t>Ligação da construção: 14,60m</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</si>
  <si>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</si>
  <si>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</si>
  <si>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</si>
  <si>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</si>
  <si>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 xml:space="preserve">
Ralo Sanitário: 2 unid. 
Bacia sanitário: 2unid.</t>
  </si>
  <si>
    <t xml:space="preserve">
Ralo Sanitário: 2 unid. 
</t>
  </si>
  <si>
    <t xml:space="preserve">40,00m
</t>
  </si>
  <si>
    <t xml:space="preserve">50,00m
</t>
  </si>
  <si>
    <t xml:space="preserve">Sanitário: 1unid.
</t>
  </si>
  <si>
    <t xml:space="preserve"> 1unid.</t>
  </si>
  <si>
    <t xml:space="preserve"> 20 unid.
</t>
  </si>
  <si>
    <t xml:space="preserve">20 unid.
</t>
  </si>
  <si>
    <t>Varanda: 12unid.</t>
  </si>
  <si>
    <t xml:space="preserve">Postes: 4unid.
</t>
  </si>
  <si>
    <t>11.4</t>
  </si>
  <si>
    <t xml:space="preserve">Sanitários: 2unid.
</t>
  </si>
  <si>
    <t>ED-50846</t>
  </si>
  <si>
    <t>ESCADA DE CONCRETO 20 MPa, APARENTE, ESPELHO = 16,3 CM,
ARMAÇÃO, FÔRMA PLASTIFICADA, ESCORAMENTO E DESFORMA</t>
  </si>
  <si>
    <t>Escada: patamar: (0,90m x 0,30m x 0,17m) x 12unid. + ( 0,40m² x 0,17) x 4unid. = 0,82m³</t>
  </si>
  <si>
    <t>ED-32097</t>
  </si>
  <si>
    <t>GUARDA-CORPO EXTERNO, ALTURA 130CM, EM TUBO
GALVANIZADO, COM COSTURA, DIÂMETRO 2", ESP. 3MM, GRADIL
COM DIVISÃO HORIZONTAL EM TUBO GALVANIZADO, COM
COSTURA, DIÂMETRO 1", ESP. 3MM, INCLUSIVE CORRIMÃO DUPLO
, EXCLUSIVE PINTURA</t>
  </si>
  <si>
    <t>ED-32000</t>
  </si>
  <si>
    <t>CORRIMÃO DUPLO EM TUBO GALVANIZADO, COM COSTURA,
DIÂMETRO DE 1.1/2", ESP. 3MM, FIXADO EM ALVENARIA,
INCLUSIVE SUPORTE PARA CORRIMÃO EM BARRA CHATA (1"X1/2")
, EXCLUSIVE PINTURA</t>
  </si>
  <si>
    <t>8.6</t>
  </si>
  <si>
    <t>8.7</t>
  </si>
  <si>
    <t>ED-50983</t>
  </si>
  <si>
    <t>PORTÃO DE GRADE EM BARRA REDONDA 1/2" E REQUADRO EM
BARRA CHATA 1.1/4"X3/16", EXCLUSIVE CADEADO E PINTURA</t>
  </si>
  <si>
    <t>ED-29823</t>
  </si>
  <si>
    <t>TAPUME FIXO DE PROTEÇÃO PARA FECHAMENTO DE OBRA EM
TELHA METÁLICA GALVANIZADA, TIPO TRAPEZOIDAL, ESP. 0,5MM,
COM MÓDULO NA DIMENSÃO DE (300X220)CM, COM
REAPROVEITAMENTO, EXCLUSIVE PINTURA ESMALTE, INCLUSIVE
PONTALETE E FIXAÇÃO</t>
  </si>
  <si>
    <t>ED-50669</t>
  </si>
  <si>
    <t>CONDUTOR CIRCULAR DE ÁGUA PLUVIAL PARA DO TELHADO EM
TUBO DE PVC, DIÂMETRO DE 75MM, INCLUSIVE CONEXÕES E
SUPORTES</t>
  </si>
  <si>
    <t>ED-29563</t>
  </si>
  <si>
    <t>ARMADURA DE TELA DE AÇO CA-60, SOLDADA TIPO Q-61,
DIÂMETRO Ø3,4MM, TRAMA COM DIMENSÃO (150X150)MM,
INCLUSIVE ESPAÇADOR, EXCLUSIVE CONCRETO</t>
  </si>
  <si>
    <t>ED-19637</t>
  </si>
  <si>
    <t>CIMBRAMENTO PARA LAJE PRÉ-MOLDADA COM ESCORAMENTO
METÁLICO, TIPO "A", ALTURA DE (200 ATÉ 310)CM, INCLUSIVE
DESCARGA, MONTAGEM, DESMONTAGEM E CARGA</t>
  </si>
  <si>
    <t>m²xmês</t>
  </si>
  <si>
    <t>13.4</t>
  </si>
  <si>
    <t>13.5</t>
  </si>
  <si>
    <t>13.6</t>
  </si>
  <si>
    <t>ED-50447</t>
  </si>
  <si>
    <t>FORNECIMENTO DE ARBUSTO CAMARÁ COM ALTURA MÍNIMA DE
15CM, EXCLUSIVE PLANTIO</t>
  </si>
  <si>
    <t>ED-25245</t>
  </si>
  <si>
    <t>FORNECIMENTO DE ÁRVORE IPÊ-AMARELO COM ALTURA MÉDIA
DE 2,00M, EXCLUSIVE PLANTIO</t>
  </si>
  <si>
    <t>Praça:4unid.</t>
  </si>
  <si>
    <t>5.3</t>
  </si>
  <si>
    <t>ED-48200</t>
  </si>
  <si>
    <t>ALVENARIA ESTRUTURAL COM BLOCO DE CONCRETO, ESP. 9CM,
(FBK 4,5MPA), INCLUSIVE ARGAMASSA PARA ASSENTAMENTO</t>
  </si>
  <si>
    <t xml:space="preserve">Jardim praça: (4,44 x 0,50) x 4 = 8,88m² + ( 7,80 x 0,20) = 1,56m². Total = 10,44m²
</t>
  </si>
  <si>
    <t>ED-50544</t>
  </si>
  <si>
    <t>REVESTIMENTO COM CERÂMICA APLICADO EM PISO,
ACABAMENTO ESMALTADO, AMBIENTE EXTERNO (
ANTIDERRAPANTE), PADRÃO EXTRA, DIMENSÃO DA PEÇA ATÉ
2025 CM2, PEI IV, ASSENTAMENTO COM ARGAMASSA
INDUSTRIALIZADA, INCLUSIVE REJUNTAMENTO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</si>
  <si>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</si>
  <si>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</si>
  <si>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TORNEIRA METÁLICA PARA IRRIGAÇÃO/JARDIM, ACABAMENTO
CROMADO, APLICAÇÃO DE PAREDE</t>
  </si>
  <si>
    <t xml:space="preserve">Jardim: 1 unid.
</t>
  </si>
  <si>
    <t>ED-9066</t>
  </si>
  <si>
    <t>REVESTIMENTO DE GESSO EM TETO, ESP. 5MM, APLICAÇÃO
MANUAL, INCLUSIVE ACABAMENTO SARRAFEADO</t>
  </si>
  <si>
    <t xml:space="preserve">Janelas: (1,40 x 1,00) x 12 = 16,80m² </t>
  </si>
  <si>
    <t>VERNIZ PILAR DE MADEIRA</t>
  </si>
  <si>
    <t>SINAPI
91299</t>
  </si>
  <si>
    <t xml:space="preserve">LOCAL:  Praça Dr. Badaró - Centro - Minas Novas - MG </t>
  </si>
  <si>
    <t>PORTA DE MADEIRA, TIPO MEXICANA, MACIÇA (PESADA OU SUPERPESADA), 80X210CM, ESPESSURA DE 3,5CM,
INCLUSO DOBRADIÇAS - FORNECIMENTO E INSTALAÇÃO. AF_10/2025</t>
  </si>
  <si>
    <t>ED-49591</t>
  </si>
  <si>
    <t>ED-49612</t>
  </si>
  <si>
    <t>RÉGUA PARA ALIZAR, LARGURA DE 7CM, PARA UMA (1) FACE,
ACABAMENTO NATURAL PARA PINTURA/VERNIZ, INCLUSIVE
FIXAÇÃO, EXCLUSIVE MARCO, FOLHA DE PORTA E PINTURA/
VERNIZ</t>
  </si>
  <si>
    <t>MARCO DE MADEIRA, DIMENSÃO (80X210)CM, LARGURA DE 14CM,
ACABAMENTO NATURAL PARA PINTURA/VERNIZ, INCLUSIVE
ASSENTAMENTO, EXCLUSIVE FOLHA DE PORTA, FERRAGENS E
PINTURA/VERNIZ</t>
  </si>
  <si>
    <t>ED-49699</t>
  </si>
  <si>
    <t>FECHADURA TIPO EXTERNA, GRAU DE SEGURANÇA MÉDIO,
DISTÂNCIA DE BROCA 40MM, ACABAMENTO COM ESPELHO
CROMADO E MAÇANETA MODELO ALAVANCA EM ZAMAC,
INCLUSIVE ACESSÓRIOS PARA FIXAÇÃO E DUAS (2) CHAVES</t>
  </si>
  <si>
    <t>8.8</t>
  </si>
  <si>
    <t xml:space="preserve">
SINAPI
100665</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</si>
  <si>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</si>
  <si>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Escada: 2,70 + 2,70 + 1,80 = 7,20
</t>
  </si>
  <si>
    <t>SINAPI
105061</t>
  </si>
  <si>
    <t>PILAR DE MADEIRA SERRADA, MAÇARANDUBA OU EQUIVALENTE DA REGIÃO, NÃO APARELHADO, FIXADO COM
VERGALHÃO, SEÇÃO QUADRADA 10 X 10 CM, APOIO ARTICULADO, COMPRIMENTO DE 3 M. AF_03/2024</t>
  </si>
  <si>
    <r>
      <rPr>
        <b/>
        <sz val="8"/>
        <rFont val="Arial Nova"/>
        <family val="2"/>
      </rPr>
      <t>REGIÃO/MÊS DE REFERÊNCIA:</t>
    </r>
    <r>
      <rPr>
        <sz val="8"/>
        <rFont val="Arial Nova"/>
        <family val="2"/>
      </rPr>
      <t xml:space="preserve"> TABELA SEINFRA - REGIÃO JEQUITINHONHA E MUCURI - JANEIRO/2026 - COM DESONERAÇÃO</t>
    </r>
  </si>
  <si>
    <t>REGIÃO/MÊS DE REFERÊNCIA:  TABELA SEINFRA - REGIÃO JEQUITINHONHA E MUCURI - JANEIRO/2026 - COM DESONERAÇÃO</t>
  </si>
  <si>
    <t>OBRA: Camelódromo</t>
  </si>
  <si>
    <r>
      <rPr>
        <b/>
        <sz val="8"/>
        <rFont val="Arial Nova"/>
        <family val="2"/>
      </rPr>
      <t>OBRA:</t>
    </r>
    <r>
      <rPr>
        <sz val="8"/>
        <rFont val="Arial Nova"/>
        <family val="2"/>
      </rPr>
      <t xml:space="preserve">  Camelódromo</t>
    </r>
  </si>
  <si>
    <r>
      <rPr>
        <b/>
        <sz val="8"/>
        <rFont val="Arial Nova"/>
        <family val="2"/>
      </rPr>
      <t xml:space="preserve">LOCAL: </t>
    </r>
    <r>
      <rPr>
        <sz val="8"/>
        <rFont val="Arial Nova"/>
        <family val="2"/>
      </rPr>
      <t xml:space="preserve">Praça Dr. Badaró - Centro - Minas Novas - MG </t>
    </r>
  </si>
  <si>
    <t>ED-14183</t>
  </si>
  <si>
    <t>QUADRO DE DISTRIBUIÇÃO DE EMBUTIR EM PVC, PARA 16
DISJUNTORES DIN, INCLUSIVE BARRAMENTOS NEUTRO/TERRA,
EXCLUSIVE BARRAMENTO DE FASE</t>
  </si>
  <si>
    <t>DISJUNTOR DE PROTEÇÃO DIFERENCIAL RESIDUAL (DR),
BIPOLAR TIPO DIN, CORRENTE NOMINAL DE 63A, SENSIBILIDADE
DE 30MA, FORNECIMENTO E INSTALAÇÃO, INCLUSIVE TERMINAL
ILHÓS</t>
  </si>
  <si>
    <t>INSTALAÇÃO DE BANCO METÁLICO COM ENCOSTO, 1,60 M DE COMPRIMENTO, EM TUBO DE AÇO CARBONO
COM PINTURA ELETROSTÁTICA, SOBRE PISO DE CONCRETO EXISTENTE. AF_11/2021</t>
  </si>
  <si>
    <t>SINAPI
103304</t>
  </si>
  <si>
    <t>ALESSANDRO MOTA BARBOSA - PREFEITO MUNICIPAL DE MINAS NOVAS</t>
  </si>
  <si>
    <t xml:space="preserve">  2 - FUNDAÇÃO</t>
  </si>
  <si>
    <t>2.4</t>
  </si>
  <si>
    <t>2.5</t>
  </si>
  <si>
    <t>2.6</t>
  </si>
  <si>
    <t>2.7</t>
  </si>
  <si>
    <t>2.8</t>
  </si>
  <si>
    <t>2.9</t>
  </si>
  <si>
    <t xml:space="preserve">  3 - ESTRUTURA</t>
  </si>
  <si>
    <t>3.10</t>
  </si>
  <si>
    <t xml:space="preserve">  4 - ALVENARIA </t>
  </si>
  <si>
    <t xml:space="preserve">  5 - COBERTURA </t>
  </si>
  <si>
    <t>5.4</t>
  </si>
  <si>
    <t>6 - ACABAMENTO</t>
  </si>
  <si>
    <t>7 - ESQUADRIAS/FERRAGENS/ACESSÓRIOS</t>
  </si>
  <si>
    <t>7.5</t>
  </si>
  <si>
    <t>7.6</t>
  </si>
  <si>
    <t>7.7</t>
  </si>
  <si>
    <t>7.8</t>
  </si>
  <si>
    <t xml:space="preserve">8 - INSTALAÇÕES HIDRÁULICAS </t>
  </si>
  <si>
    <t>8.9</t>
  </si>
  <si>
    <t>8.10</t>
  </si>
  <si>
    <t>8.11</t>
  </si>
  <si>
    <t>9 - INSTALAÇÕES ELÉTRICAS</t>
  </si>
  <si>
    <t>9.12</t>
  </si>
  <si>
    <t>9.13</t>
  </si>
  <si>
    <t>9.14</t>
  </si>
  <si>
    <t>9.15</t>
  </si>
  <si>
    <t>9.16</t>
  </si>
  <si>
    <t>9.17</t>
  </si>
  <si>
    <t>10 -  PISO</t>
  </si>
  <si>
    <t xml:space="preserve">11 - LOUÇAS E METAIS </t>
  </si>
  <si>
    <t>11.5</t>
  </si>
  <si>
    <t>12 - DIVERSOS</t>
  </si>
  <si>
    <t>13- PINTURA</t>
  </si>
  <si>
    <t>13.7</t>
  </si>
  <si>
    <t>ALESSANDRO MOTA BARBOSA</t>
  </si>
  <si>
    <t>Sanitário: 1unid.</t>
  </si>
  <si>
    <t>Proteção/isolamento: 14,00 + 23,00 + 5,00 = 42,00m x 2,20 = 92,40</t>
  </si>
  <si>
    <t xml:space="preserve">
(22,00 + 0,50 + 0,50) + (7,70 + 0,50 + 0,50) + (3,30 + 0,50 + 0,50) x 2 (18,95 + 0,50 + 0,50) + (4,40 + 0,50 +0,50) = 66,71m
   </t>
  </si>
  <si>
    <t xml:space="preserve">Blocos de fundação
(0,60 x 1,00 x 0,60) x 20unid. = 7,20m³ 
Baldrame:
( 0,15 x 0,30 x 89,35 ) = 4,02m³
</t>
  </si>
  <si>
    <t xml:space="preserve">Blocos de fundação
(0,60 x 1,00 ) x 20unid. = 12,00m²
Baldrame:
( 0,15 x 89,35 ) = 13,40 m²
</t>
  </si>
  <si>
    <t xml:space="preserve">Blocos de fundação
(0,60 x 1,00 X 0,05 ) x 20unid. = 0,60m³
Baldrame:
Salas: ( 0,15 x 89,35 x 0,05 ) = 0,67m³
</t>
  </si>
  <si>
    <t xml:space="preserve">Blocos de fundação
 (0,20 x 0,20 x 0,60) x 20 x 2 = 0,96m³ 
</t>
  </si>
  <si>
    <t xml:space="preserve">Blocos de fundação
(1,00 x 0,60) x 4 x 20unid. = 48,00m² 
Baldrame:
Salas: ( 0,15 x 89,35 ) x 2= 26,80m²
</t>
  </si>
  <si>
    <t xml:space="preserve">Blocos de fundação
(0,60 x 1,00 x 0,60) x 20unid. = 7,20m³ 
Baldrame:
Salas: ( 0,15 x 0,30 x 89,35 ) = 4,02m³
</t>
  </si>
  <si>
    <t xml:space="preserve">Blocos de fundação
(0,60 x 1,00 x 0,60) x 20unid. = 7,20m³  x 65kg = 468,00kg
Baldrame:
Salas: ( 0,15 x 0,30 x 89,35 ) = 4,02m³ x 65kg = 261,3kg
</t>
  </si>
  <si>
    <t xml:space="preserve">Blocos de fundação
Pátio coberto: 3,00 x 20unid. = 60,00m²
Baldrame:
Salas: (0,60 x 89,35 ) = 53,61m²
</t>
  </si>
  <si>
    <t xml:space="preserve">Aterro entre baldrames:
(74,27 x 0,20) = 14,85m³
Aterro jardim praça: (1,60 x 0,60 x 0,50) = 1,92m³ + ( 3,30 x 0,60 x 0,20) = 0,39. Total = 2,31
</t>
  </si>
  <si>
    <t xml:space="preserve">
Pilar: (0,15 x 2,80) x 2 x 20unid. = 16,80m²
Viga: ( 0,30 x 89,35 ) x 2 = 53,61m² + (0,30 x 9,60) x 2 = 5,76m²
</t>
  </si>
  <si>
    <t xml:space="preserve">
Pilar: (0,15 x 0,30 x 2,80) x 20unid. = 2,52 x 2 pav. = 5,04m³ x 60kg = 302,40kg
Viga: (0,15 x 0,30 x 89,35) x 2 pav.= 8,04m³ + (0,15 x 0,30 x 9,60) = 0,43m³ = 8,47m³ x 60kg = 508,20kg
</t>
  </si>
  <si>
    <t xml:space="preserve">
Pilar: (0,15 x 0,30 x 2,80) x 20unid. = 2,52 x 2 pav. = 5,04m³
Viga: (0,15 x 0,30 x 89,35) x 2 pav.= 8,04m³ + (0,15 x 0,30 x 9,60) = 0,43m³ = 8,47m³
</t>
  </si>
  <si>
    <t xml:space="preserve">Laje de piso: 114,20m²
</t>
  </si>
  <si>
    <t xml:space="preserve">Laje de forro: 87,52m²
</t>
  </si>
  <si>
    <t xml:space="preserve">Laje de piso: 114,20m² 
Laje de forro: 89,83m²
</t>
  </si>
  <si>
    <t>Sacada: 3,00m x 8unid. = 24,00m</t>
  </si>
  <si>
    <t xml:space="preserve"> (88,95 x 2,80) x 2 pav. = 498,12m²
</t>
  </si>
  <si>
    <t xml:space="preserve">( 0,15 x 0,20 x 1,00 ) x 16unid.= 0,48m³
( 0,15 x 0,20 x 1,60 ) x 12unid.= 0,57m³
</t>
  </si>
  <si>
    <t xml:space="preserve">Cobertura predio camelódromo: 142,00m²
</t>
  </si>
  <si>
    <t xml:space="preserve">6,00 m x 8unid. = 48,00m
</t>
  </si>
  <si>
    <t xml:space="preserve">22,85 + 17,85 + 3,20 + 8,60 + 5,40 + 5,40 = 63,30m
</t>
  </si>
  <si>
    <t xml:space="preserve">
Paredes externa: 57,60 x 6,00 = 345,60m²
Paredes internas: (12,40 x 2,80) x 12 + (25,20 x 2,80) + ( 20,10 x 2,80 + ( 8,10 x 6,00) = 592,08m²
Jardim base: (4,44 x 0,50) x 4 = 8,88m² + ( 7,80 x 0,20) = 1,56m² total = 10,44m²
</t>
  </si>
  <si>
    <t xml:space="preserve">Paredes externas fachada: (3,30 x 6,00) + (21,30 x 1,00) x 2pav. = 62,40m² 
Parede sanitário: (25,20 x 2,80) = 70,56m² 
Pia: (1,00 x 1,00) x 3unid. = 3,00m²
Jardim base: (4,44 x 0,50) x 4 = 8,88m² + ( 7,80 x 0,20) = 1,56m² total = 10,44m²
</t>
  </si>
  <si>
    <t xml:space="preserve">
Paredes externa: 57,60 x 6,00 = 345,60m² - (3,30 x 6,00) + (21,30 x 1,00) x 2pav. = 62,40m²  Total = 283,20m²
Paredes internas: (12,40 x 2,80) x 12 + (25,20 x 2,80) + ( 20,10 x 2,80 + ( 8,10 x 6,00) = 592,08m² - Parede sanitário: (25,20 x 2,80) = 70,56m² - Pia: (1,00 x 1,00) x 3unid. = 3,00m² Total = 518,52m²
</t>
  </si>
  <si>
    <t xml:space="preserve"> 15unid.
</t>
  </si>
  <si>
    <t>Portão fechamento escada e banheiros: (1,80 x 2,60) + (0,90 x 2,10) x 2 = 8,46m²</t>
  </si>
  <si>
    <t xml:space="preserve">Sacada: 1,20 + 17,85 + 3,20 + 1,20 = 23,45m  
Escada: 1,80 + 1,80 + 0,90 = 4,50m
Praça: 2,80 + 2,80 + 2,80 + 2,80 = 11,20m
</t>
  </si>
  <si>
    <t xml:space="preserve">
Pias sanitário: 2 unid. 
Pias copa, loja e DML: 3unid. </t>
  </si>
  <si>
    <t>2 unid.</t>
  </si>
  <si>
    <t>ED-34473</t>
  </si>
  <si>
    <t>DISJUNTOR BIPOLAR TIPO DIN, CORRENTE NOMINAL DE 10A,
FORNECIMENTO E INSTALAÇÃO, INCLUSIVE TERMINAL ILHÓS</t>
  </si>
  <si>
    <t>ED-34476</t>
  </si>
  <si>
    <t>DISJUNTOR BIPOLAR TIPO DIN, CORRENTE NOMINAL DE 25A,
FORNECIMENTO E INSTALAÇÃO, INCLUSIVE TERMINAL ILHÓS</t>
  </si>
  <si>
    <t xml:space="preserve">11 unid.internas loja + 3 loja/lanchonte, 2 unid. copa e 2 externas: 
</t>
  </si>
  <si>
    <t xml:space="preserve">Interno: 18unid.
</t>
  </si>
  <si>
    <t xml:space="preserve">Lúminárias internas: 18unid.
</t>
  </si>
  <si>
    <t>Interno: (9,60m² x 12unid.) + 3,41m² + 3,41m² +4,45m² + 5,85m² + 5,85m² = 137,97m²
Circulação:  26,67m²
Escada: (0,30 x 0,90) x 12 + (0,17 x 0,90) x 15 + ( 0,40 m² x 4 unid.) + (1,30 x 0,17) x 2 = 7,57m²</t>
  </si>
  <si>
    <t xml:space="preserve">Interno: (9,60m² x 12unid.) + 3,41m² + 3,41m² +4,45m² + 5,85m² + 5,85m² = 137,97m²
Circulação:  26,67m²
</t>
  </si>
  <si>
    <t>Praça:187,00m²</t>
  </si>
  <si>
    <t xml:space="preserve">Interno: (9,60m² x 12unid.) + 3,41m² + 3,41m² +4,45m² + 5,85m² + 5,85m² = 137,97m²
Recuperação calçada e fundos: 23,00 x 1,50 = 34,50m²
</t>
  </si>
  <si>
    <t>ED-6926</t>
  </si>
  <si>
    <t>BACIA SANITÁRIA (VASO) DE LOUÇA CONVENCIONAL ACESSÍVEL (
PCR/PMR), COR BRANCA, INCLUSIVE ACESSÓRIOS DE FIXAÇÃO/
VEDAÇÃO E REJUNTAMENTO, EXCLUSIVE ASSENTO, VÁLVULA DE
DESCARGA E TUBO DE LIGAÇÃO</t>
  </si>
  <si>
    <t>11.6</t>
  </si>
  <si>
    <t>11.7</t>
  </si>
  <si>
    <t>SINAPI
106772</t>
  </si>
  <si>
    <t>PIA DE AÇO INOX, DE *0,55 X 1,20* M COM 1 CUBA - FORNECIMENTO E INSTALAÇÃO. AF_02/2026</t>
  </si>
  <si>
    <t xml:space="preserve">Copa e loja/ lanchonete: 2unid.
</t>
  </si>
  <si>
    <t>ED-50294</t>
  </si>
  <si>
    <t>TANQUE DE POLIPROPILENO, CAPACIDADE 24 LITROS, INCLUSIVE
ACESSÓRIOS DE FIXAÇÃO, VÁLVULA DE ESCOAMENTO DE
PLÁSTICO (PVC) NA COR BRANCA E SIFÃO DE PLÁSTICO (PVC)
TIPO COPO NA COR BRANCA, EXCLUSIVE TORNEIRA</t>
  </si>
  <si>
    <t xml:space="preserve">DML: 1unid.
</t>
  </si>
  <si>
    <t xml:space="preserve">
Sanitários, copa e loja/lanchonete: 4 unid.
</t>
  </si>
  <si>
    <t>ED-32664</t>
  </si>
  <si>
    <t>TORNEIRA PLÁSTICA PARA TANQUE/IRRIGAÇÃO, BICO COM
ROSCA</t>
  </si>
  <si>
    <t>11.8</t>
  </si>
  <si>
    <t>Praça:3unid.</t>
  </si>
  <si>
    <t xml:space="preserve">Obras: 170,51m²
</t>
  </si>
  <si>
    <t xml:space="preserve">
Paredes externa: 283,20m²
Paredes internas: 518,52m²
</t>
  </si>
  <si>
    <t xml:space="preserve">Teto: (9,60m² x 12unid.) + (3,41m² x 2 unid.) + 4,45m² + (5,85 x 2unid.) + 4,95m² + 26,67 = 169,79m²
</t>
  </si>
  <si>
    <t>Janelas: (1,40 x 1,00) x 12 = 16,80m² x 2 lados = 33,60m²</t>
  </si>
  <si>
    <t xml:space="preserve">Pilar sacada: (0,60 x 2,80) x 8 unid. = 13,44m² </t>
  </si>
  <si>
    <t>Rampa de acesso: 1,00 x 3,00 = 3,00m²</t>
  </si>
  <si>
    <t>Extensão: 16,0,00m</t>
  </si>
  <si>
    <t>SINAPI
100619</t>
  </si>
  <si>
    <t>POSTE DECORATIVO PARA JARDIM EM AÇO TUBULAR, H = *2,5* M, SEM LUMINÁRIA - FORNECIMENTO E
INSTALAÇÃO. AF_04/2025</t>
  </si>
  <si>
    <t>ED-13344</t>
  </si>
  <si>
    <t>LÂMPADA LED, BASE E27, POTÊNCIA DE 20W, BULBO A70,
TEMPERATURA DA COR 6500K, TENSÃO 110-127V, EXCLUSIVE
LUMINÁRIA</t>
  </si>
  <si>
    <t>ED-26606</t>
  </si>
  <si>
    <t>LUMINÁRIA ARANDELA TIPO TARTARUGA BLINDADA COMPLETA,
PARA UMA (1) LÂMPADA LED, POTÊNCIA 9W, BULBO A60,
FORNECIMENTO E INSTALAÇÃO, INCLUSIVE BASE E LÂMPADA</t>
  </si>
  <si>
    <t>ED-13336</t>
  </si>
  <si>
    <t>LUMINÁRIA COMERCIAL CHANFRADA DE SOBREPOR COMPLETA,
PARA UMA (1) LÂMPADA TUBULAR LED 1X18W-ØT8,
TEMPERATURA DA COR 6500K, FORNECIMENTO E INSTALAÇÃO,
INCLUSIVE BASE E LÂMPADA</t>
  </si>
  <si>
    <t>9.18</t>
  </si>
  <si>
    <t>ED-20580</t>
  </si>
  <si>
    <t>ENTRADA DE ENERGIA AÉREA, TIPO B2, PADRÃO CEMIG, CARGA
INSTALADA DE 10,1KW ATÉ 15KW, BIFÁSICO, COM SAÍDA
SUBTERRÂNEA, INCLUSIVE POSTE, CAIXA PARA MEDIDOR,
DISJUNTOR, BARRAMENTO, ATERRAMENTO E ACESSÓRIOS</t>
  </si>
  <si>
    <t xml:space="preserve">
</t>
  </si>
  <si>
    <t>DATA: 16/07/2026</t>
  </si>
  <si>
    <t>ED-50193</t>
  </si>
  <si>
    <t>EXTINTOR DE INCÊNDIO TIPO PÓ QUÍMICO 2-A:20-B:C, CAPACIDADE 6 KG</t>
  </si>
  <si>
    <t xml:space="preserve">Circulação e recepção: 3unid.
</t>
  </si>
  <si>
    <t>ED-50201</t>
  </si>
  <si>
    <t>PLACA FOTOLUMINESCENTE PARA SINALIZAÇÃO DE EMERGÊNCIA, TIPO "S2", DIMENSÃO (380X190)MM, INCLUSIVE FIXAÇÃO</t>
  </si>
  <si>
    <t>14.2</t>
  </si>
  <si>
    <t>14.3</t>
  </si>
  <si>
    <t>14 - PREVENÇÃO E COMBATE A INCÊNDIO</t>
  </si>
  <si>
    <t>15 - LIMPEZA</t>
  </si>
  <si>
    <t>15.1</t>
  </si>
  <si>
    <t>PREVENÇÃO E COMBATE A INCÊNDIO</t>
  </si>
  <si>
    <t>ED-50199</t>
  </si>
  <si>
    <t>PLACA FOTOLUMINESCENTE PARA SINALIZAÇÃO DE
EMERGÊNCIA, TIPO "E5", DIMENSÃO (300X300)MM, INCLUSIVE
FIXAÇÃO</t>
  </si>
  <si>
    <t>DIVERSOS</t>
  </si>
  <si>
    <t>15.0</t>
  </si>
</sst>
</file>

<file path=xl/styles.xml><?xml version="1.0" encoding="utf-8"?>
<styleSheet xmlns="http://schemas.openxmlformats.org/spreadsheetml/2006/main">
  <numFmts count="4">
    <numFmt numFmtId="44" formatCode="_-&quot;R$&quot;\ * #,##0.00_-;\-&quot;R$&quot;\ * #,##0.00_-;_-&quot;R$&quot;\ * &quot;-&quot;??_-;_-@_-"/>
    <numFmt numFmtId="164" formatCode="_(* #,##0.00_);_(* \(#,##0.00\);_(* &quot;-&quot;??_);_(@_)"/>
    <numFmt numFmtId="165" formatCode="&quot;R$&quot;#,##0.00"/>
    <numFmt numFmtId="166" formatCode="_(&quot;R$ &quot;* #,##0.00_);_(&quot;R$ &quot;* \(#,##0.00\);_(&quot;R$ &quot;* &quot;-&quot;??_);_(@_)"/>
  </numFmts>
  <fonts count="35">
    <font>
      <sz val="10"/>
      <name val="Arial"/>
    </font>
    <font>
      <sz val="10"/>
      <name val="Arial"/>
      <family val="2"/>
    </font>
    <font>
      <sz val="8"/>
      <name val="Arial"/>
      <family val="2"/>
    </font>
    <font>
      <sz val="8"/>
      <color indexed="8"/>
      <name val="Arial"/>
      <family val="2"/>
    </font>
    <font>
      <sz val="10"/>
      <color indexed="8"/>
      <name val="Arial"/>
      <family val="2"/>
    </font>
    <font>
      <sz val="8"/>
      <color indexed="12"/>
      <name val="Arial"/>
      <family val="2"/>
    </font>
    <font>
      <b/>
      <sz val="12"/>
      <color indexed="8"/>
      <name val="Arial"/>
      <family val="2"/>
    </font>
    <font>
      <b/>
      <sz val="10"/>
      <color indexed="8"/>
      <name val="Arial"/>
      <family val="2"/>
    </font>
    <font>
      <b/>
      <sz val="8"/>
      <color indexed="8"/>
      <name val="Arial"/>
      <family val="2"/>
    </font>
    <font>
      <sz val="8"/>
      <color indexed="8"/>
      <name val="Arial"/>
      <family val="2"/>
    </font>
    <font>
      <b/>
      <sz val="8"/>
      <color theme="1"/>
      <name val="Arial"/>
      <family val="2"/>
    </font>
    <font>
      <b/>
      <sz val="10"/>
      <color indexed="8"/>
      <name val="Arial"/>
      <family val="2"/>
    </font>
    <font>
      <sz val="10"/>
      <name val="Arial Nova"/>
      <family val="2"/>
    </font>
    <font>
      <b/>
      <sz val="10"/>
      <name val="Arial Nova"/>
      <family val="2"/>
    </font>
    <font>
      <b/>
      <u/>
      <sz val="10"/>
      <name val="Arial Nova"/>
      <family val="2"/>
    </font>
    <font>
      <b/>
      <sz val="8"/>
      <name val="Arial Nova"/>
      <family val="2"/>
    </font>
    <font>
      <b/>
      <sz val="8"/>
      <name val="Calibri"/>
      <family val="2"/>
      <scheme val="minor"/>
    </font>
    <font>
      <sz val="7"/>
      <name val="Arial Nova"/>
      <family val="2"/>
    </font>
    <font>
      <sz val="10"/>
      <name val="Arial"/>
      <family val="2"/>
    </font>
    <font>
      <b/>
      <sz val="9"/>
      <name val="Arial Nova"/>
      <family val="2"/>
    </font>
    <font>
      <sz val="8"/>
      <name val="Arial Nova"/>
      <family val="2"/>
    </font>
    <font>
      <b/>
      <sz val="8"/>
      <color indexed="8"/>
      <name val="Arial"/>
      <family val="2"/>
    </font>
    <font>
      <sz val="9"/>
      <name val="Arial Nova"/>
      <family val="2"/>
    </font>
    <font>
      <b/>
      <sz val="9"/>
      <name val="Calibri"/>
      <family val="2"/>
      <scheme val="minor"/>
    </font>
    <font>
      <sz val="10"/>
      <color indexed="8"/>
      <name val="Arial"/>
      <family val="2"/>
    </font>
    <font>
      <b/>
      <sz val="10"/>
      <name val="Arial"/>
      <family val="2"/>
    </font>
    <font>
      <b/>
      <sz val="18"/>
      <name val="Arial"/>
      <family val="2"/>
    </font>
    <font>
      <b/>
      <sz val="14"/>
      <name val="Arial"/>
      <family val="2"/>
    </font>
    <font>
      <b/>
      <sz val="7"/>
      <color indexed="8"/>
      <name val="Arial"/>
      <family val="2"/>
    </font>
    <font>
      <b/>
      <sz val="10"/>
      <color theme="1"/>
      <name val="Arial"/>
      <family val="2"/>
    </font>
    <font>
      <b/>
      <sz val="9"/>
      <color indexed="8"/>
      <name val="Arial"/>
      <family val="2"/>
    </font>
    <font>
      <sz val="10"/>
      <color theme="1"/>
      <name val="Arial"/>
      <family val="2"/>
    </font>
    <font>
      <sz val="9"/>
      <color indexed="8"/>
      <name val="Arial"/>
      <family val="2"/>
    </font>
    <font>
      <sz val="10"/>
      <color rgb="FFFF0000"/>
      <name val="Arial"/>
      <family val="2"/>
    </font>
    <font>
      <b/>
      <sz val="10"/>
      <color rgb="FFFF000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7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style="hair">
        <color indexed="64"/>
      </left>
      <right style="hair">
        <color indexed="64"/>
      </right>
      <top style="hair">
        <color indexed="64"/>
      </top>
      <bottom/>
      <diagonal/>
    </border>
    <border>
      <left style="thin">
        <color indexed="64"/>
      </left>
      <right/>
      <top style="medium">
        <color indexed="64"/>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18" fillId="0" borderId="0"/>
    <xf numFmtId="0" fontId="24" fillId="0" borderId="0"/>
  </cellStyleXfs>
  <cellXfs count="407">
    <xf numFmtId="0" fontId="0" fillId="0" borderId="0" xfId="0"/>
    <xf numFmtId="0" fontId="4" fillId="0" borderId="0" xfId="0" applyFont="1"/>
    <xf numFmtId="49" fontId="3" fillId="0" borderId="8" xfId="0" applyNumberFormat="1" applyFont="1" applyBorder="1" applyAlignment="1">
      <alignment horizontal="center" vertical="center" wrapText="1"/>
    </xf>
    <xf numFmtId="0" fontId="3" fillId="0" borderId="8" xfId="0" applyFont="1" applyBorder="1" applyAlignment="1">
      <alignment horizontal="left" vertical="center" wrapText="1"/>
    </xf>
    <xf numFmtId="0" fontId="7" fillId="0" borderId="6"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49" fontId="9" fillId="0" borderId="8" xfId="0" applyNumberFormat="1" applyFont="1" applyBorder="1" applyAlignment="1">
      <alignment horizontal="center" vertical="center" wrapText="1"/>
    </xf>
    <xf numFmtId="0" fontId="9" fillId="0" borderId="8" xfId="0" applyFont="1" applyBorder="1" applyAlignment="1">
      <alignment horizontal="left" vertical="center" wrapText="1"/>
    </xf>
    <xf numFmtId="4" fontId="9" fillId="0" borderId="8" xfId="0" applyNumberFormat="1" applyFont="1" applyBorder="1" applyAlignment="1">
      <alignment horizontal="center" vertical="center" wrapText="1"/>
    </xf>
    <xf numFmtId="0" fontId="9" fillId="0" borderId="8" xfId="0" applyFont="1" applyBorder="1" applyAlignment="1">
      <alignment horizontal="center" vertical="center" wrapText="1"/>
    </xf>
    <xf numFmtId="4" fontId="8" fillId="0" borderId="10" xfId="0" applyNumberFormat="1" applyFont="1" applyBorder="1" applyAlignment="1">
      <alignment horizontal="center" vertical="center" wrapText="1"/>
    </xf>
    <xf numFmtId="0" fontId="8" fillId="0" borderId="0" xfId="0" applyFont="1" applyAlignment="1">
      <alignment horizontal="center" vertical="center" wrapText="1"/>
    </xf>
    <xf numFmtId="4" fontId="8" fillId="0" borderId="0" xfId="0" applyNumberFormat="1" applyFont="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10" fontId="7" fillId="0" borderId="11" xfId="1" applyNumberFormat="1" applyFont="1" applyFill="1" applyBorder="1" applyAlignment="1">
      <alignment horizontal="center" vertical="center"/>
    </xf>
    <xf numFmtId="0" fontId="3" fillId="0" borderId="7" xfId="0" applyFont="1" applyBorder="1" applyAlignment="1">
      <alignment horizontal="center" vertical="center" wrapText="1"/>
    </xf>
    <xf numFmtId="2" fontId="3" fillId="0" borderId="8" xfId="2" applyNumberFormat="1" applyFont="1" applyFill="1" applyBorder="1" applyAlignment="1">
      <alignment horizontal="center" vertical="center" wrapText="1"/>
    </xf>
    <xf numFmtId="0" fontId="3" fillId="0" borderId="8" xfId="0" applyFont="1" applyBorder="1" applyAlignment="1">
      <alignment horizontal="center" vertical="center" wrapText="1"/>
    </xf>
    <xf numFmtId="4" fontId="8" fillId="0" borderId="43" xfId="0" applyNumberFormat="1" applyFont="1" applyBorder="1" applyAlignment="1">
      <alignment horizontal="center" vertical="center" wrapText="1"/>
    </xf>
    <xf numFmtId="4" fontId="9" fillId="0" borderId="34" xfId="0" applyNumberFormat="1" applyFont="1" applyBorder="1" applyAlignment="1">
      <alignment horizontal="center" vertical="center" wrapText="1"/>
    </xf>
    <xf numFmtId="0" fontId="8" fillId="2" borderId="40"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7" xfId="0" applyFont="1" applyFill="1" applyBorder="1" applyAlignment="1">
      <alignment horizontal="center" vertical="center" wrapText="1"/>
    </xf>
    <xf numFmtId="0" fontId="4" fillId="0" borderId="0" xfId="0" applyFont="1" applyAlignment="1">
      <alignment horizontal="center"/>
    </xf>
    <xf numFmtId="0" fontId="15" fillId="0" borderId="16" xfId="0" applyFont="1" applyBorder="1" applyAlignment="1">
      <alignment horizontal="center" vertical="center"/>
    </xf>
    <xf numFmtId="4" fontId="15" fillId="0" borderId="16" xfId="0" applyNumberFormat="1" applyFont="1" applyBorder="1" applyAlignment="1">
      <alignment horizontal="center" vertical="center"/>
    </xf>
    <xf numFmtId="0" fontId="15" fillId="0" borderId="16" xfId="0" applyFont="1" applyBorder="1" applyAlignment="1">
      <alignment horizontal="center" vertical="center" wrapText="1"/>
    </xf>
    <xf numFmtId="0" fontId="8" fillId="2" borderId="40" xfId="0" applyFont="1" applyFill="1" applyBorder="1" applyAlignment="1">
      <alignment vertical="center" wrapText="1"/>
    </xf>
    <xf numFmtId="0" fontId="21" fillId="2" borderId="40" xfId="0" applyFont="1" applyFill="1" applyBorder="1" applyAlignment="1">
      <alignment vertical="center" wrapText="1"/>
    </xf>
    <xf numFmtId="4" fontId="8" fillId="2" borderId="41" xfId="0" applyNumberFormat="1" applyFont="1" applyFill="1" applyBorder="1" applyAlignment="1">
      <alignment vertical="center" wrapText="1"/>
    </xf>
    <xf numFmtId="0" fontId="10" fillId="2" borderId="37" xfId="0" applyFont="1" applyFill="1" applyBorder="1" applyAlignment="1">
      <alignment vertical="center" wrapText="1"/>
    </xf>
    <xf numFmtId="4" fontId="10" fillId="2" borderId="38" xfId="0" applyNumberFormat="1" applyFont="1" applyFill="1" applyBorder="1" applyAlignment="1">
      <alignment vertical="center" wrapText="1"/>
    </xf>
    <xf numFmtId="0" fontId="8" fillId="2" borderId="39" xfId="0" applyFont="1" applyFill="1" applyBorder="1" applyAlignment="1">
      <alignment horizontal="center" vertical="center" wrapText="1"/>
    </xf>
    <xf numFmtId="0" fontId="11" fillId="0" borderId="44" xfId="0" applyFont="1" applyBorder="1" applyAlignment="1">
      <alignment horizontal="center" vertical="center"/>
    </xf>
    <xf numFmtId="0" fontId="19" fillId="4" borderId="16" xfId="4" applyFont="1" applyFill="1" applyBorder="1" applyAlignment="1">
      <alignment horizontal="center" vertical="center"/>
    </xf>
    <xf numFmtId="0" fontId="19" fillId="4" borderId="16" xfId="4" applyFont="1" applyFill="1" applyBorder="1" applyAlignment="1">
      <alignment horizontal="center" vertical="center" wrapText="1"/>
    </xf>
    <xf numFmtId="49" fontId="19" fillId="4" borderId="16" xfId="4" applyNumberFormat="1" applyFont="1" applyFill="1" applyBorder="1" applyAlignment="1">
      <alignment horizontal="center" vertical="center" wrapText="1"/>
    </xf>
    <xf numFmtId="49" fontId="22" fillId="4" borderId="16" xfId="4" applyNumberFormat="1" applyFont="1" applyFill="1" applyBorder="1" applyAlignment="1">
      <alignment horizontal="center" vertical="center" wrapText="1"/>
    </xf>
    <xf numFmtId="0" fontId="13" fillId="4" borderId="49" xfId="4" applyFont="1" applyFill="1" applyBorder="1" applyAlignment="1">
      <alignment wrapText="1"/>
    </xf>
    <xf numFmtId="0" fontId="13" fillId="4" borderId="0" xfId="4" applyFont="1" applyFill="1" applyAlignment="1">
      <alignment wrapText="1"/>
    </xf>
    <xf numFmtId="0" fontId="19" fillId="0" borderId="15" xfId="4" applyFont="1" applyBorder="1" applyAlignment="1">
      <alignment vertical="center"/>
    </xf>
    <xf numFmtId="0" fontId="12" fillId="4" borderId="50" xfId="4" applyFont="1" applyFill="1" applyBorder="1"/>
    <xf numFmtId="0" fontId="12" fillId="0" borderId="32" xfId="4" applyFont="1" applyBorder="1" applyAlignment="1">
      <alignment vertical="center"/>
    </xf>
    <xf numFmtId="0" fontId="12" fillId="4" borderId="0" xfId="4" applyFont="1" applyFill="1" applyAlignment="1">
      <alignment wrapText="1"/>
    </xf>
    <xf numFmtId="0" fontId="12" fillId="4" borderId="0" xfId="4" applyFont="1" applyFill="1"/>
    <xf numFmtId="0" fontId="12" fillId="4" borderId="49" xfId="4" applyFont="1" applyFill="1" applyBorder="1"/>
    <xf numFmtId="0" fontId="19" fillId="4" borderId="49" xfId="4" applyFont="1" applyFill="1" applyBorder="1"/>
    <xf numFmtId="0" fontId="19" fillId="0" borderId="31" xfId="4" applyFont="1" applyBorder="1" applyAlignment="1">
      <alignment horizontal="center" vertical="center"/>
    </xf>
    <xf numFmtId="0" fontId="22" fillId="4" borderId="0" xfId="4" applyFont="1" applyFill="1" applyAlignment="1">
      <alignment wrapText="1"/>
    </xf>
    <xf numFmtId="0" fontId="19" fillId="0" borderId="0" xfId="4" applyFont="1" applyAlignment="1">
      <alignment vertical="center"/>
    </xf>
    <xf numFmtId="0" fontId="19" fillId="0" borderId="49" xfId="4" applyFont="1" applyBorder="1" applyAlignment="1">
      <alignment vertical="center"/>
    </xf>
    <xf numFmtId="0" fontId="22" fillId="0" borderId="50" xfId="4" applyFont="1" applyBorder="1" applyAlignment="1">
      <alignment vertical="center"/>
    </xf>
    <xf numFmtId="0" fontId="22" fillId="4" borderId="49" xfId="4" applyFont="1" applyFill="1" applyBorder="1"/>
    <xf numFmtId="0" fontId="22" fillId="0" borderId="0" xfId="4" applyFont="1" applyAlignment="1">
      <alignment horizontal="center" vertical="center"/>
    </xf>
    <xf numFmtId="0" fontId="22" fillId="4" borderId="0" xfId="4" applyFont="1" applyFill="1"/>
    <xf numFmtId="0" fontId="22" fillId="4" borderId="50" xfId="4" applyFont="1" applyFill="1" applyBorder="1"/>
    <xf numFmtId="0" fontId="12" fillId="0" borderId="0" xfId="4" applyFont="1" applyAlignment="1">
      <alignment horizontal="center" vertical="center"/>
    </xf>
    <xf numFmtId="0" fontId="12" fillId="0" borderId="32" xfId="4" applyFont="1" applyBorder="1" applyAlignment="1">
      <alignment horizontal="center" vertical="center"/>
    </xf>
    <xf numFmtId="0" fontId="19" fillId="4" borderId="0" xfId="4" applyFont="1" applyFill="1" applyAlignment="1">
      <alignment wrapText="1"/>
    </xf>
    <xf numFmtId="0" fontId="13" fillId="4" borderId="0" xfId="4" applyFont="1" applyFill="1" applyAlignment="1">
      <alignment horizontal="right"/>
    </xf>
    <xf numFmtId="0" fontId="13" fillId="4" borderId="49" xfId="4" applyFont="1" applyFill="1" applyBorder="1" applyAlignment="1">
      <alignment horizontal="right"/>
    </xf>
    <xf numFmtId="0" fontId="22" fillId="4" borderId="0" xfId="4" applyFont="1" applyFill="1" applyAlignment="1">
      <alignment horizontal="center" vertical="center"/>
    </xf>
    <xf numFmtId="0" fontId="12" fillId="4" borderId="47" xfId="4" applyFont="1" applyFill="1" applyBorder="1"/>
    <xf numFmtId="0" fontId="12" fillId="4" borderId="32" xfId="4" applyFont="1" applyFill="1" applyBorder="1"/>
    <xf numFmtId="0" fontId="12" fillId="4" borderId="32" xfId="4" applyFont="1" applyFill="1" applyBorder="1" applyAlignment="1">
      <alignment wrapText="1"/>
    </xf>
    <xf numFmtId="0" fontId="12" fillId="4" borderId="48" xfId="4" applyFont="1" applyFill="1" applyBorder="1"/>
    <xf numFmtId="10" fontId="19" fillId="4" borderId="16" xfId="4" applyNumberFormat="1" applyFont="1" applyFill="1" applyBorder="1" applyAlignment="1">
      <alignment horizontal="center" vertical="center" wrapText="1"/>
    </xf>
    <xf numFmtId="10" fontId="19" fillId="2" borderId="16" xfId="4" applyNumberFormat="1" applyFont="1" applyFill="1" applyBorder="1" applyAlignment="1">
      <alignment horizontal="center" vertical="center" wrapText="1"/>
    </xf>
    <xf numFmtId="165" fontId="22" fillId="4" borderId="16" xfId="3" applyNumberFormat="1" applyFont="1" applyFill="1" applyBorder="1" applyAlignment="1">
      <alignment horizontal="center" vertical="center" wrapText="1"/>
    </xf>
    <xf numFmtId="165" fontId="22" fillId="4" borderId="16" xfId="4" applyNumberFormat="1" applyFont="1" applyFill="1" applyBorder="1" applyAlignment="1">
      <alignment horizontal="center" vertical="center" wrapText="1"/>
    </xf>
    <xf numFmtId="165" fontId="19" fillId="4" borderId="16" xfId="4" applyNumberFormat="1" applyFont="1" applyFill="1" applyBorder="1" applyAlignment="1">
      <alignment horizontal="center" vertical="center" wrapText="1"/>
    </xf>
    <xf numFmtId="0" fontId="19" fillId="4" borderId="16" xfId="4" applyFont="1" applyFill="1" applyBorder="1" applyAlignment="1">
      <alignment horizontal="right" vertical="center"/>
    </xf>
    <xf numFmtId="14" fontId="19" fillId="4" borderId="16" xfId="4" applyNumberFormat="1" applyFont="1" applyFill="1" applyBorder="1" applyAlignment="1">
      <alignment horizontal="left" vertical="center"/>
    </xf>
    <xf numFmtId="10" fontId="20" fillId="3" borderId="16" xfId="0" applyNumberFormat="1" applyFont="1" applyFill="1" applyBorder="1" applyAlignment="1">
      <alignment horizontal="center" vertical="center"/>
    </xf>
    <xf numFmtId="4" fontId="2" fillId="0" borderId="8" xfId="0" applyNumberFormat="1" applyFont="1" applyBorder="1" applyAlignment="1">
      <alignment horizontal="center" vertical="center" wrapText="1"/>
    </xf>
    <xf numFmtId="4" fontId="2" fillId="0" borderId="9"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8" xfId="0" applyFont="1" applyBorder="1" applyAlignment="1">
      <alignment horizontal="left" vertical="center" wrapText="1"/>
    </xf>
    <xf numFmtId="4" fontId="10" fillId="2" borderId="37" xfId="0" applyNumberFormat="1" applyFont="1" applyFill="1" applyBorder="1" applyAlignment="1">
      <alignment horizontal="center" vertical="center" wrapText="1"/>
    </xf>
    <xf numFmtId="4" fontId="5" fillId="0" borderId="36" xfId="0" applyNumberFormat="1" applyFont="1" applyBorder="1" applyAlignment="1">
      <alignment horizontal="left" vertical="center" wrapText="1"/>
    </xf>
    <xf numFmtId="4" fontId="5" fillId="0" borderId="37" xfId="0" applyNumberFormat="1" applyFont="1" applyBorder="1" applyAlignment="1">
      <alignment horizontal="left" vertical="center" wrapText="1"/>
    </xf>
    <xf numFmtId="4" fontId="5" fillId="0" borderId="38" xfId="0" applyNumberFormat="1" applyFont="1" applyBorder="1" applyAlignment="1">
      <alignment horizontal="left" vertical="center" wrapText="1"/>
    </xf>
    <xf numFmtId="4" fontId="10" fillId="2" borderId="37" xfId="0" applyNumberFormat="1" applyFont="1" applyFill="1" applyBorder="1" applyAlignment="1">
      <alignment vertical="center" wrapText="1"/>
    </xf>
    <xf numFmtId="4" fontId="2" fillId="0" borderId="38" xfId="0" applyNumberFormat="1" applyFont="1" applyBorder="1" applyAlignment="1">
      <alignment horizontal="center" vertical="center" wrapText="1"/>
    </xf>
    <xf numFmtId="0" fontId="10" fillId="2" borderId="36" xfId="0" applyFont="1" applyFill="1" applyBorder="1" applyAlignment="1">
      <alignment horizontal="left" vertical="center" wrapText="1"/>
    </xf>
    <xf numFmtId="0" fontId="3" fillId="0" borderId="8" xfId="0" applyNumberFormat="1" applyFont="1" applyBorder="1" applyAlignment="1">
      <alignment horizontal="left" vertical="center" wrapText="1"/>
    </xf>
    <xf numFmtId="4" fontId="5" fillId="0" borderId="0" xfId="0" applyNumberFormat="1" applyFont="1" applyBorder="1" applyAlignment="1">
      <alignment horizontal="left" vertical="center" wrapText="1"/>
    </xf>
    <xf numFmtId="0" fontId="3" fillId="3" borderId="7" xfId="0" applyFont="1" applyFill="1" applyBorder="1" applyAlignment="1">
      <alignment horizontal="center" vertical="center" wrapText="1"/>
    </xf>
    <xf numFmtId="0" fontId="3" fillId="0" borderId="37" xfId="0" applyNumberFormat="1" applyFont="1" applyBorder="1" applyAlignment="1">
      <alignment horizontal="left" vertical="center" wrapText="1"/>
    </xf>
    <xf numFmtId="4" fontId="3" fillId="0" borderId="8" xfId="0" applyNumberFormat="1" applyFont="1" applyBorder="1" applyAlignment="1">
      <alignment horizontal="center" vertical="center" wrapText="1"/>
    </xf>
    <xf numFmtId="4" fontId="5" fillId="0" borderId="36" xfId="0" applyNumberFormat="1" applyFont="1" applyBorder="1" applyAlignment="1">
      <alignment horizontal="left" vertical="center" wrapText="1"/>
    </xf>
    <xf numFmtId="4" fontId="5" fillId="0" borderId="37" xfId="0" applyNumberFormat="1" applyFont="1" applyBorder="1" applyAlignment="1">
      <alignment horizontal="left" vertical="center" wrapText="1"/>
    </xf>
    <xf numFmtId="4" fontId="5" fillId="0" borderId="38" xfId="0" applyNumberFormat="1" applyFont="1" applyBorder="1" applyAlignment="1">
      <alignment horizontal="left" vertical="center" wrapText="1"/>
    </xf>
    <xf numFmtId="4" fontId="10" fillId="2" borderId="37" xfId="0" applyNumberFormat="1" applyFont="1" applyFill="1" applyBorder="1" applyAlignment="1">
      <alignment horizontal="center" vertical="center" wrapText="1"/>
    </xf>
    <xf numFmtId="4" fontId="10" fillId="2" borderId="37" xfId="0" applyNumberFormat="1" applyFont="1" applyFill="1" applyBorder="1" applyAlignment="1">
      <alignment horizontal="center" vertical="center" wrapText="1"/>
    </xf>
    <xf numFmtId="2" fontId="9" fillId="0" borderId="8" xfId="0" applyNumberFormat="1" applyFont="1" applyBorder="1" applyAlignment="1">
      <alignment horizontal="center" vertical="center" wrapText="1"/>
    </xf>
    <xf numFmtId="0" fontId="3" fillId="3" borderId="8" xfId="0" applyFont="1" applyFill="1" applyBorder="1" applyAlignment="1">
      <alignment horizontal="center" vertical="center" wrapText="1"/>
    </xf>
    <xf numFmtId="2" fontId="2" fillId="0" borderId="8" xfId="0" applyNumberFormat="1" applyFont="1" applyBorder="1" applyAlignment="1">
      <alignment horizontal="center" vertical="center" wrapText="1"/>
    </xf>
    <xf numFmtId="0" fontId="2" fillId="3" borderId="8" xfId="0" applyFont="1" applyFill="1" applyBorder="1" applyAlignment="1">
      <alignment horizontal="center" vertical="center" wrapText="1"/>
    </xf>
    <xf numFmtId="0" fontId="2" fillId="3" borderId="8" xfId="0" applyFont="1" applyFill="1" applyBorder="1" applyAlignment="1">
      <alignment horizontal="left" vertical="center" wrapText="1"/>
    </xf>
    <xf numFmtId="4" fontId="2" fillId="3" borderId="8" xfId="0" applyNumberFormat="1" applyFont="1" applyFill="1" applyBorder="1" applyAlignment="1">
      <alignment horizontal="center" vertical="center" wrapText="1"/>
    </xf>
    <xf numFmtId="4" fontId="9" fillId="3" borderId="34" xfId="0" applyNumberFormat="1" applyFont="1" applyFill="1" applyBorder="1" applyAlignment="1">
      <alignment horizontal="center" vertical="center" wrapText="1"/>
    </xf>
    <xf numFmtId="4" fontId="2" fillId="3" borderId="9" xfId="0" applyNumberFormat="1" applyFont="1" applyFill="1" applyBorder="1" applyAlignment="1">
      <alignment horizontal="center" vertical="center" wrapText="1"/>
    </xf>
    <xf numFmtId="0" fontId="9" fillId="3" borderId="8" xfId="0" applyFont="1" applyFill="1" applyBorder="1" applyAlignment="1">
      <alignment horizontal="center" vertical="center" wrapText="1"/>
    </xf>
    <xf numFmtId="4" fontId="28" fillId="0" borderId="10" xfId="0" applyNumberFormat="1" applyFont="1" applyBorder="1" applyAlignment="1">
      <alignment horizontal="center" vertical="center" wrapText="1"/>
    </xf>
    <xf numFmtId="0" fontId="25" fillId="0" borderId="10" xfId="0" applyFont="1" applyBorder="1" applyAlignment="1">
      <alignment horizontal="left" vertical="top"/>
    </xf>
    <xf numFmtId="0" fontId="1" fillId="0" borderId="56" xfId="0" applyFont="1" applyBorder="1" applyAlignment="1">
      <alignment horizontal="center" vertical="center"/>
    </xf>
    <xf numFmtId="164" fontId="25" fillId="0" borderId="48" xfId="0" applyNumberFormat="1" applyFont="1" applyBorder="1"/>
    <xf numFmtId="0" fontId="25" fillId="0" borderId="18" xfId="0" applyFont="1" applyBorder="1"/>
    <xf numFmtId="0" fontId="25" fillId="0" borderId="57" xfId="0" applyFont="1" applyBorder="1"/>
    <xf numFmtId="0" fontId="25" fillId="0" borderId="58" xfId="0" applyFont="1" applyBorder="1"/>
    <xf numFmtId="14" fontId="29" fillId="0" borderId="58" xfId="0" applyNumberFormat="1" applyFont="1" applyBorder="1"/>
    <xf numFmtId="14" fontId="25" fillId="0" borderId="59" xfId="0" applyNumberFormat="1" applyFont="1" applyBorder="1"/>
    <xf numFmtId="0" fontId="25" fillId="0" borderId="14" xfId="0" applyFont="1" applyBorder="1"/>
    <xf numFmtId="0" fontId="25" fillId="0" borderId="60" xfId="0" applyFont="1" applyBorder="1"/>
    <xf numFmtId="0" fontId="25" fillId="0" borderId="27" xfId="0" applyFont="1" applyBorder="1"/>
    <xf numFmtId="0" fontId="25" fillId="0" borderId="29" xfId="0" applyFont="1" applyBorder="1"/>
    <xf numFmtId="164" fontId="25" fillId="0" borderId="62" xfId="2" applyNumberFormat="1" applyFont="1" applyFill="1" applyBorder="1"/>
    <xf numFmtId="164" fontId="25" fillId="0" borderId="63" xfId="0" applyNumberFormat="1" applyFont="1" applyBorder="1"/>
    <xf numFmtId="164" fontId="25" fillId="0" borderId="64" xfId="0" applyNumberFormat="1" applyFont="1" applyBorder="1"/>
    <xf numFmtId="0" fontId="25" fillId="0" borderId="16" xfId="0" applyFont="1" applyBorder="1" applyAlignment="1">
      <alignment horizontal="center"/>
    </xf>
    <xf numFmtId="164" fontId="25" fillId="0" borderId="16" xfId="0" applyNumberFormat="1" applyFont="1" applyBorder="1" applyAlignment="1">
      <alignment horizontal="center" wrapText="1"/>
    </xf>
    <xf numFmtId="0" fontId="25" fillId="2" borderId="67" xfId="0" applyFont="1" applyFill="1" applyBorder="1" applyAlignment="1">
      <alignment horizontal="center" vertical="center" wrapText="1"/>
    </xf>
    <xf numFmtId="0" fontId="25" fillId="0" borderId="67" xfId="0" applyFont="1" applyBorder="1" applyAlignment="1">
      <alignment horizontal="center" vertical="center" wrapText="1"/>
    </xf>
    <xf numFmtId="0" fontId="1" fillId="0" borderId="16" xfId="0" applyFont="1" applyBorder="1" applyAlignment="1">
      <alignment vertical="center" wrapText="1"/>
    </xf>
    <xf numFmtId="2" fontId="1" fillId="0" borderId="16" xfId="2" applyNumberFormat="1" applyFont="1" applyFill="1" applyBorder="1" applyAlignment="1">
      <alignment horizontal="center" vertical="center" wrapText="1"/>
    </xf>
    <xf numFmtId="0" fontId="25" fillId="0" borderId="5" xfId="0" applyFont="1" applyBorder="1" applyAlignment="1">
      <alignment horizontal="center"/>
    </xf>
    <xf numFmtId="0" fontId="1" fillId="0" borderId="5" xfId="0" applyFont="1" applyBorder="1" applyAlignment="1">
      <alignment horizontal="center" vertical="center"/>
    </xf>
    <xf numFmtId="164" fontId="31" fillId="0" borderId="45" xfId="0" applyNumberFormat="1" applyFont="1" applyBorder="1" applyAlignment="1">
      <alignment horizontal="center" vertical="center" wrapText="1"/>
    </xf>
    <xf numFmtId="164" fontId="1" fillId="0" borderId="16" xfId="0" applyNumberFormat="1" applyFont="1" applyFill="1" applyBorder="1" applyAlignment="1">
      <alignment horizontal="center" vertical="center" wrapText="1"/>
    </xf>
    <xf numFmtId="164" fontId="1" fillId="0" borderId="5" xfId="0" applyNumberFormat="1" applyFont="1" applyBorder="1" applyAlignment="1">
      <alignment horizontal="center" wrapText="1"/>
    </xf>
    <xf numFmtId="10" fontId="32" fillId="0" borderId="18" xfId="0" applyNumberFormat="1" applyFont="1" applyFill="1" applyBorder="1" applyAlignment="1">
      <alignment horizontal="center" vertical="center" wrapText="1"/>
    </xf>
    <xf numFmtId="2" fontId="1" fillId="0" borderId="5" xfId="0" applyNumberFormat="1" applyFont="1" applyBorder="1" applyAlignment="1">
      <alignment horizontal="center" vertical="center"/>
    </xf>
    <xf numFmtId="4" fontId="25" fillId="0" borderId="45" xfId="0" applyNumberFormat="1" applyFont="1" applyBorder="1"/>
    <xf numFmtId="4" fontId="25" fillId="0" borderId="16" xfId="0" applyNumberFormat="1" applyFont="1" applyFill="1" applyBorder="1"/>
    <xf numFmtId="10" fontId="7" fillId="0" borderId="18" xfId="0" applyNumberFormat="1" applyFont="1" applyBorder="1" applyAlignment="1">
      <alignment horizontal="center" vertical="center" wrapText="1"/>
    </xf>
    <xf numFmtId="0" fontId="1" fillId="0" borderId="69" xfId="0" applyFont="1" applyBorder="1"/>
    <xf numFmtId="0" fontId="1" fillId="0" borderId="31" xfId="0" applyFont="1" applyBorder="1"/>
    <xf numFmtId="164" fontId="25" fillId="0" borderId="31" xfId="2" applyNumberFormat="1" applyFont="1" applyFill="1" applyBorder="1"/>
    <xf numFmtId="164" fontId="25" fillId="0" borderId="31" xfId="0" applyNumberFormat="1" applyFont="1" applyBorder="1"/>
    <xf numFmtId="164" fontId="25" fillId="0" borderId="31" xfId="0" applyNumberFormat="1" applyFont="1" applyBorder="1" applyAlignment="1">
      <alignment horizontal="right"/>
    </xf>
    <xf numFmtId="164" fontId="25" fillId="0" borderId="14" xfId="0" applyNumberFormat="1" applyFont="1" applyBorder="1"/>
    <xf numFmtId="164" fontId="25" fillId="0" borderId="4" xfId="2" applyNumberFormat="1" applyFont="1" applyFill="1" applyBorder="1"/>
    <xf numFmtId="0" fontId="33" fillId="0" borderId="51" xfId="0" applyFont="1" applyBorder="1"/>
    <xf numFmtId="0" fontId="25" fillId="0" borderId="0" xfId="0" applyFont="1"/>
    <xf numFmtId="164" fontId="25" fillId="0" borderId="0" xfId="2" applyNumberFormat="1" applyFont="1" applyFill="1" applyBorder="1"/>
    <xf numFmtId="164" fontId="25" fillId="0" borderId="0" xfId="0" applyNumberFormat="1" applyFont="1"/>
    <xf numFmtId="164" fontId="25" fillId="0" borderId="0" xfId="0" applyNumberFormat="1" applyFont="1" applyAlignment="1">
      <alignment horizontal="right"/>
    </xf>
    <xf numFmtId="164" fontId="25" fillId="0" borderId="50" xfId="0" applyNumberFormat="1" applyFont="1" applyBorder="1"/>
    <xf numFmtId="2" fontId="25" fillId="0" borderId="49" xfId="0" applyNumberFormat="1" applyFont="1" applyBorder="1" applyAlignment="1">
      <alignment horizontal="left"/>
    </xf>
    <xf numFmtId="4" fontId="29" fillId="0" borderId="0" xfId="0" applyNumberFormat="1" applyFont="1" applyAlignment="1">
      <alignment horizontal="left"/>
    </xf>
    <xf numFmtId="4" fontId="25" fillId="0" borderId="50" xfId="0" applyNumberFormat="1" applyFont="1" applyBorder="1" applyAlignment="1">
      <alignment horizontal="left"/>
    </xf>
    <xf numFmtId="10" fontId="25" fillId="0" borderId="18" xfId="2" applyNumberFormat="1" applyFont="1" applyFill="1" applyBorder="1"/>
    <xf numFmtId="0" fontId="33" fillId="0" borderId="70" xfId="0" applyFont="1" applyBorder="1"/>
    <xf numFmtId="0" fontId="25" fillId="0" borderId="32" xfId="0" applyFont="1" applyBorder="1"/>
    <xf numFmtId="164" fontId="25" fillId="0" borderId="32" xfId="2" applyNumberFormat="1" applyFont="1" applyFill="1" applyBorder="1"/>
    <xf numFmtId="164" fontId="25" fillId="0" borderId="32" xfId="0" applyNumberFormat="1" applyFont="1" applyBorder="1"/>
    <xf numFmtId="164" fontId="25" fillId="0" borderId="32" xfId="0" applyNumberFormat="1" applyFont="1" applyBorder="1" applyAlignment="1">
      <alignment horizontal="right"/>
    </xf>
    <xf numFmtId="2" fontId="25" fillId="0" borderId="47" xfId="0" applyNumberFormat="1" applyFont="1" applyBorder="1" applyAlignment="1">
      <alignment horizontal="left"/>
    </xf>
    <xf numFmtId="4" fontId="29" fillId="0" borderId="32" xfId="0" applyNumberFormat="1" applyFont="1" applyBorder="1" applyAlignment="1">
      <alignment horizontal="left"/>
    </xf>
    <xf numFmtId="4" fontId="25" fillId="0" borderId="48" xfId="0" applyNumberFormat="1" applyFont="1" applyBorder="1" applyAlignment="1">
      <alignment horizontal="left"/>
    </xf>
    <xf numFmtId="0" fontId="25" fillId="0" borderId="52" xfId="0" applyFont="1" applyBorder="1"/>
    <xf numFmtId="0" fontId="25" fillId="0" borderId="69" xfId="0" applyFont="1" applyBorder="1"/>
    <xf numFmtId="164" fontId="25" fillId="0" borderId="15" xfId="2" applyNumberFormat="1" applyFont="1" applyFill="1" applyBorder="1" applyAlignment="1"/>
    <xf numFmtId="164" fontId="25" fillId="0" borderId="31" xfId="2" applyNumberFormat="1" applyFont="1" applyFill="1" applyBorder="1" applyAlignment="1"/>
    <xf numFmtId="164" fontId="25" fillId="0" borderId="14" xfId="2" applyNumberFormat="1" applyFont="1" applyFill="1" applyBorder="1" applyAlignment="1"/>
    <xf numFmtId="164" fontId="1" fillId="0" borderId="0" xfId="0" applyNumberFormat="1" applyFont="1"/>
    <xf numFmtId="164" fontId="25" fillId="0" borderId="0" xfId="2" applyNumberFormat="1" applyFont="1" applyFill="1" applyBorder="1" applyAlignment="1"/>
    <xf numFmtId="164" fontId="25" fillId="0" borderId="50" xfId="2" applyNumberFormat="1" applyFont="1" applyFill="1" applyBorder="1" applyAlignment="1"/>
    <xf numFmtId="164" fontId="1" fillId="0" borderId="49" xfId="0" applyNumberFormat="1" applyFont="1" applyBorder="1" applyAlignment="1">
      <alignment horizontal="left"/>
    </xf>
    <xf numFmtId="0" fontId="1" fillId="0" borderId="0" xfId="0" applyFont="1" applyAlignment="1">
      <alignment horizontal="left"/>
    </xf>
    <xf numFmtId="164" fontId="25" fillId="0" borderId="52" xfId="2" applyNumberFormat="1" applyFont="1" applyFill="1" applyBorder="1" applyAlignment="1">
      <alignment horizontal="left"/>
    </xf>
    <xf numFmtId="0" fontId="1" fillId="0" borderId="52" xfId="0" applyFont="1" applyBorder="1" applyAlignment="1">
      <alignment horizontal="left"/>
    </xf>
    <xf numFmtId="4" fontId="1" fillId="0" borderId="50" xfId="0" applyNumberFormat="1" applyFont="1" applyBorder="1"/>
    <xf numFmtId="164" fontId="25" fillId="0" borderId="32" xfId="2" applyNumberFormat="1" applyFont="1" applyFill="1" applyBorder="1" applyAlignment="1"/>
    <xf numFmtId="4" fontId="1" fillId="0" borderId="48" xfId="0" applyNumberFormat="1" applyFont="1" applyBorder="1"/>
    <xf numFmtId="164" fontId="1" fillId="0" borderId="74" xfId="0" applyNumberFormat="1" applyFont="1" applyBorder="1" applyAlignment="1">
      <alignment horizontal="left"/>
    </xf>
    <xf numFmtId="0" fontId="1" fillId="0" borderId="30" xfId="0" applyFont="1" applyBorder="1" applyAlignment="1">
      <alignment horizontal="left"/>
    </xf>
    <xf numFmtId="0" fontId="1" fillId="0" borderId="43" xfId="0" applyFont="1" applyBorder="1" applyAlignment="1">
      <alignment horizontal="left"/>
    </xf>
    <xf numFmtId="0" fontId="25" fillId="3" borderId="67" xfId="0" applyFont="1" applyFill="1" applyBorder="1" applyAlignment="1">
      <alignment horizontal="center" vertical="center" wrapText="1"/>
    </xf>
    <xf numFmtId="0" fontId="1" fillId="3" borderId="16" xfId="0" applyFont="1" applyFill="1" applyBorder="1" applyAlignment="1">
      <alignment vertical="center" wrapText="1"/>
    </xf>
    <xf numFmtId="2" fontId="1" fillId="3" borderId="16" xfId="2" applyNumberFormat="1" applyFont="1" applyFill="1" applyBorder="1" applyAlignment="1">
      <alignment horizontal="center" vertical="center" wrapText="1"/>
    </xf>
    <xf numFmtId="0" fontId="25" fillId="3" borderId="5" xfId="0" applyFont="1" applyFill="1" applyBorder="1" applyAlignment="1">
      <alignment horizontal="center"/>
    </xf>
    <xf numFmtId="2" fontId="1" fillId="3" borderId="5" xfId="0" applyNumberFormat="1" applyFont="1" applyFill="1" applyBorder="1" applyAlignment="1">
      <alignment horizontal="center" vertical="center"/>
    </xf>
    <xf numFmtId="164" fontId="31" fillId="3" borderId="45" xfId="0" applyNumberFormat="1" applyFont="1" applyFill="1" applyBorder="1" applyAlignment="1">
      <alignment horizontal="center" vertical="center" wrapText="1"/>
    </xf>
    <xf numFmtId="164" fontId="1" fillId="3" borderId="16" xfId="0" applyNumberFormat="1" applyFont="1" applyFill="1" applyBorder="1" applyAlignment="1">
      <alignment horizontal="center" vertical="center" wrapText="1"/>
    </xf>
    <xf numFmtId="164" fontId="1" fillId="3" borderId="5" xfId="0" applyNumberFormat="1" applyFont="1" applyFill="1" applyBorder="1" applyAlignment="1">
      <alignment horizontal="center" wrapText="1"/>
    </xf>
    <xf numFmtId="10" fontId="32" fillId="3" borderId="18" xfId="0" applyNumberFormat="1" applyFont="1" applyFill="1" applyBorder="1" applyAlignment="1">
      <alignment horizontal="center" vertical="center" wrapText="1"/>
    </xf>
    <xf numFmtId="0" fontId="0" fillId="3" borderId="0" xfId="0" applyFill="1"/>
    <xf numFmtId="164" fontId="1" fillId="3" borderId="16" xfId="0" applyNumberFormat="1" applyFont="1" applyFill="1" applyBorder="1" applyAlignment="1">
      <alignment horizontal="center" wrapText="1"/>
    </xf>
    <xf numFmtId="4" fontId="10" fillId="2" borderId="37" xfId="0" applyNumberFormat="1" applyFont="1" applyFill="1" applyBorder="1" applyAlignment="1">
      <alignment horizontal="center" vertical="center" wrapText="1"/>
    </xf>
    <xf numFmtId="0" fontId="3" fillId="0" borderId="37" xfId="0" applyFont="1" applyBorder="1" applyAlignment="1">
      <alignment horizontal="left" vertical="center" wrapText="1"/>
    </xf>
    <xf numFmtId="4" fontId="5" fillId="0" borderId="36" xfId="0" applyNumberFormat="1" applyFont="1" applyBorder="1" applyAlignment="1">
      <alignment horizontal="left" vertical="center" wrapText="1"/>
    </xf>
    <xf numFmtId="0" fontId="9" fillId="3" borderId="7" xfId="0" applyFont="1" applyFill="1" applyBorder="1" applyAlignment="1">
      <alignment horizontal="center" vertical="center" wrapText="1"/>
    </xf>
    <xf numFmtId="49" fontId="3" fillId="3" borderId="8" xfId="0" applyNumberFormat="1" applyFont="1" applyFill="1" applyBorder="1" applyAlignment="1">
      <alignment horizontal="center" vertical="center" wrapText="1"/>
    </xf>
    <xf numFmtId="0" fontId="3" fillId="3" borderId="8" xfId="0" applyFont="1" applyFill="1" applyBorder="1" applyAlignment="1">
      <alignment horizontal="left" vertical="center" wrapText="1"/>
    </xf>
    <xf numFmtId="2" fontId="3" fillId="3" borderId="8" xfId="2" applyNumberFormat="1" applyFont="1" applyFill="1" applyBorder="1" applyAlignment="1">
      <alignment horizontal="center" vertical="center" wrapText="1"/>
    </xf>
    <xf numFmtId="0" fontId="4" fillId="3" borderId="0" xfId="0" applyFont="1" applyFill="1"/>
    <xf numFmtId="0" fontId="3" fillId="3" borderId="42" xfId="0" applyFont="1" applyFill="1" applyBorder="1" applyAlignment="1">
      <alignment horizontal="center" vertical="center" wrapText="1"/>
    </xf>
    <xf numFmtId="165" fontId="0" fillId="0" borderId="0" xfId="0" applyNumberFormat="1"/>
    <xf numFmtId="49" fontId="2" fillId="0" borderId="8" xfId="0" applyNumberFormat="1" applyFont="1" applyBorder="1" applyAlignment="1">
      <alignment horizontal="center" vertical="center" wrapText="1"/>
    </xf>
    <xf numFmtId="0" fontId="25" fillId="0" borderId="67" xfId="0" applyFont="1" applyBorder="1" applyAlignment="1">
      <alignment horizontal="center" vertical="center" wrapText="1"/>
    </xf>
    <xf numFmtId="2" fontId="25" fillId="0" borderId="16" xfId="2" applyNumberFormat="1" applyFont="1" applyFill="1" applyBorder="1" applyAlignment="1">
      <alignment horizontal="center" vertical="center" wrapText="1"/>
    </xf>
    <xf numFmtId="2" fontId="25" fillId="3" borderId="16" xfId="2" applyNumberFormat="1" applyFont="1" applyFill="1" applyBorder="1" applyAlignment="1">
      <alignment horizontal="center" vertical="center" wrapText="1"/>
    </xf>
    <xf numFmtId="0" fontId="1" fillId="0" borderId="5" xfId="0" applyFont="1" applyBorder="1" applyAlignment="1">
      <alignment horizontal="center"/>
    </xf>
    <xf numFmtId="0" fontId="1" fillId="3" borderId="5" xfId="0" applyFont="1" applyFill="1" applyBorder="1" applyAlignment="1">
      <alignment horizontal="center"/>
    </xf>
    <xf numFmtId="2" fontId="29" fillId="3" borderId="16" xfId="2" applyNumberFormat="1" applyFont="1" applyFill="1" applyBorder="1" applyAlignment="1">
      <alignment horizontal="center" vertical="center" wrapText="1"/>
    </xf>
    <xf numFmtId="2" fontId="1" fillId="5" borderId="16" xfId="2" applyNumberFormat="1" applyFont="1" applyFill="1" applyBorder="1" applyAlignment="1">
      <alignment horizontal="center" vertical="center" wrapText="1"/>
    </xf>
    <xf numFmtId="2" fontId="25" fillId="5" borderId="16" xfId="2" applyNumberFormat="1" applyFont="1" applyFill="1" applyBorder="1" applyAlignment="1">
      <alignment horizontal="center" vertical="center" wrapText="1"/>
    </xf>
    <xf numFmtId="49" fontId="2" fillId="0" borderId="16" xfId="0" applyNumberFormat="1" applyFont="1" applyBorder="1" applyAlignment="1">
      <alignment horizontal="center" vertical="center" wrapText="1"/>
    </xf>
    <xf numFmtId="0" fontId="2" fillId="0" borderId="16" xfId="0" applyFont="1" applyBorder="1" applyAlignment="1">
      <alignment vertical="center" wrapText="1"/>
    </xf>
    <xf numFmtId="4" fontId="3" fillId="3" borderId="8" xfId="0" applyNumberFormat="1" applyFont="1" applyFill="1" applyBorder="1" applyAlignment="1">
      <alignment horizontal="center" vertical="center" wrapText="1"/>
    </xf>
    <xf numFmtId="49" fontId="3" fillId="3" borderId="37" xfId="0" applyNumberFormat="1" applyFont="1" applyFill="1" applyBorder="1" applyAlignment="1">
      <alignment horizontal="center" vertical="center" wrapText="1"/>
    </xf>
    <xf numFmtId="4" fontId="10" fillId="2" borderId="37" xfId="0" applyNumberFormat="1" applyFont="1" applyFill="1" applyBorder="1" applyAlignment="1">
      <alignment horizontal="center" vertical="center" wrapText="1"/>
    </xf>
    <xf numFmtId="4" fontId="5" fillId="0" borderId="36" xfId="0" applyNumberFormat="1" applyFont="1" applyBorder="1" applyAlignment="1">
      <alignment horizontal="left" vertical="center" wrapText="1"/>
    </xf>
    <xf numFmtId="4" fontId="5" fillId="0" borderId="37" xfId="0" applyNumberFormat="1" applyFont="1" applyBorder="1" applyAlignment="1">
      <alignment horizontal="left" vertical="center" wrapText="1"/>
    </xf>
    <xf numFmtId="4" fontId="5" fillId="0" borderId="38" xfId="0" applyNumberFormat="1" applyFont="1" applyBorder="1" applyAlignment="1">
      <alignment horizontal="left" vertical="center" wrapText="1"/>
    </xf>
    <xf numFmtId="4" fontId="10" fillId="2" borderId="42" xfId="0" applyNumberFormat="1" applyFont="1" applyFill="1" applyBorder="1" applyAlignment="1">
      <alignment horizontal="center" vertical="center" wrapText="1"/>
    </xf>
    <xf numFmtId="4" fontId="10" fillId="2" borderId="37" xfId="0" applyNumberFormat="1" applyFont="1" applyFill="1" applyBorder="1" applyAlignment="1">
      <alignment horizontal="center" vertical="center" wrapText="1"/>
    </xf>
    <xf numFmtId="4" fontId="10" fillId="2" borderId="38" xfId="0" applyNumberFormat="1" applyFont="1" applyFill="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center"/>
    </xf>
    <xf numFmtId="0" fontId="7" fillId="0" borderId="3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3" xfId="0" applyFont="1" applyBorder="1" applyAlignment="1">
      <alignment horizontal="center" vertical="center" wrapText="1"/>
    </xf>
    <xf numFmtId="4" fontId="10" fillId="2" borderId="39" xfId="0" applyNumberFormat="1" applyFont="1" applyFill="1" applyBorder="1" applyAlignment="1">
      <alignment horizontal="center" vertical="center" wrapText="1"/>
    </xf>
    <xf numFmtId="4" fontId="10" fillId="2" borderId="40" xfId="0" applyNumberFormat="1" applyFont="1" applyFill="1" applyBorder="1" applyAlignment="1">
      <alignment horizontal="center" vertical="center" wrapText="1"/>
    </xf>
    <xf numFmtId="4" fontId="10" fillId="2" borderId="41" xfId="0" applyNumberFormat="1" applyFont="1" applyFill="1" applyBorder="1" applyAlignment="1">
      <alignment horizontal="center" vertical="center" wrapText="1"/>
    </xf>
    <xf numFmtId="0" fontId="7" fillId="0" borderId="30" xfId="0" applyFont="1" applyBorder="1" applyAlignment="1">
      <alignment horizontal="center" vertical="center" wrapText="1"/>
    </xf>
    <xf numFmtId="4" fontId="10" fillId="3" borderId="42" xfId="0" applyNumberFormat="1" applyFont="1" applyFill="1" applyBorder="1" applyAlignment="1">
      <alignment horizontal="center" vertical="center" wrapText="1"/>
    </xf>
    <xf numFmtId="4" fontId="10" fillId="3" borderId="37" xfId="0" applyNumberFormat="1" applyFont="1" applyFill="1" applyBorder="1" applyAlignment="1">
      <alignment horizontal="center" vertical="center" wrapText="1"/>
    </xf>
    <xf numFmtId="4" fontId="10" fillId="3" borderId="38" xfId="0" applyNumberFormat="1" applyFont="1" applyFill="1" applyBorder="1" applyAlignment="1">
      <alignment horizontal="center" vertical="center" wrapText="1"/>
    </xf>
    <xf numFmtId="0" fontId="6" fillId="0" borderId="0" xfId="0" applyFont="1" applyAlignment="1">
      <alignment horizontal="center"/>
    </xf>
    <xf numFmtId="0" fontId="7" fillId="0" borderId="16" xfId="0" applyFont="1" applyBorder="1" applyAlignment="1">
      <alignment horizontal="left" vertical="center"/>
    </xf>
    <xf numFmtId="0" fontId="7" fillId="0" borderId="17" xfId="0" applyFont="1" applyBorder="1" applyAlignment="1">
      <alignment horizontal="left" vertical="center"/>
    </xf>
    <xf numFmtId="0" fontId="7" fillId="0" borderId="18" xfId="0" applyFont="1" applyBorder="1" applyAlignment="1">
      <alignment horizontal="left" vertical="center"/>
    </xf>
    <xf numFmtId="0" fontId="7" fillId="0" borderId="19" xfId="0" applyFont="1" applyBorder="1" applyAlignment="1">
      <alignment horizontal="left" vertical="top"/>
    </xf>
    <xf numFmtId="0" fontId="7" fillId="0" borderId="20" xfId="0" applyFont="1" applyBorder="1" applyAlignment="1">
      <alignment horizontal="left" vertical="top"/>
    </xf>
    <xf numFmtId="0" fontId="7" fillId="0" borderId="21" xfId="0" applyFont="1" applyBorder="1" applyAlignment="1">
      <alignment horizontal="left" vertical="top"/>
    </xf>
    <xf numFmtId="0" fontId="7" fillId="0" borderId="22" xfId="0" applyFont="1" applyBorder="1" applyAlignment="1">
      <alignment horizontal="left" vertical="top"/>
    </xf>
    <xf numFmtId="0" fontId="7" fillId="0" borderId="5" xfId="0" applyFont="1" applyBorder="1" applyAlignment="1">
      <alignment horizontal="left" vertical="top"/>
    </xf>
    <xf numFmtId="0" fontId="7" fillId="0" borderId="23" xfId="0" applyFont="1" applyBorder="1" applyAlignment="1">
      <alignment horizontal="left" vertical="top"/>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7" fillId="0" borderId="27" xfId="0" applyFont="1" applyBorder="1" applyAlignment="1">
      <alignment horizontal="left" vertical="center"/>
    </xf>
    <xf numFmtId="0" fontId="7" fillId="0" borderId="28" xfId="0" applyFont="1" applyBorder="1" applyAlignment="1">
      <alignment horizontal="left" vertical="center"/>
    </xf>
    <xf numFmtId="0" fontId="7" fillId="0" borderId="29" xfId="0" applyFont="1" applyBorder="1" applyAlignment="1">
      <alignment horizontal="left" vertical="center"/>
    </xf>
    <xf numFmtId="0" fontId="4" fillId="0" borderId="30" xfId="0" applyFont="1" applyBorder="1" applyAlignment="1">
      <alignment horizontal="center"/>
    </xf>
    <xf numFmtId="0" fontId="7" fillId="0" borderId="22" xfId="0" applyFont="1" applyBorder="1" applyAlignment="1">
      <alignment horizontal="left" vertical="center" wrapText="1"/>
    </xf>
    <xf numFmtId="0" fontId="7" fillId="0" borderId="5" xfId="0" applyFont="1" applyBorder="1" applyAlignment="1">
      <alignment horizontal="left" vertical="center"/>
    </xf>
    <xf numFmtId="0" fontId="7" fillId="0" borderId="4" xfId="0" applyFont="1" applyBorder="1" applyAlignment="1">
      <alignment horizontal="left" vertical="center"/>
    </xf>
    <xf numFmtId="0" fontId="7" fillId="3" borderId="22" xfId="0" applyFont="1" applyFill="1" applyBorder="1" applyAlignment="1">
      <alignment horizontal="left" vertical="center"/>
    </xf>
    <xf numFmtId="0" fontId="7" fillId="3" borderId="5" xfId="0" applyFont="1" applyFill="1" applyBorder="1" applyAlignment="1">
      <alignment horizontal="left" vertical="center"/>
    </xf>
    <xf numFmtId="0" fontId="7" fillId="3" borderId="4" xfId="0" applyFont="1" applyFill="1" applyBorder="1" applyAlignment="1">
      <alignment horizontal="left" vertical="center"/>
    </xf>
    <xf numFmtId="0" fontId="7" fillId="0" borderId="33" xfId="0" applyFont="1" applyBorder="1" applyAlignment="1">
      <alignment horizontal="left" vertical="center" wrapText="1"/>
    </xf>
    <xf numFmtId="0" fontId="7" fillId="0" borderId="30" xfId="0" applyFont="1" applyBorder="1" applyAlignment="1">
      <alignment horizontal="left" vertical="center" wrapText="1"/>
    </xf>
    <xf numFmtId="0" fontId="4" fillId="0" borderId="32" xfId="0" applyFont="1" applyBorder="1" applyAlignment="1">
      <alignment horizontal="center" vertical="center"/>
    </xf>
    <xf numFmtId="0" fontId="8" fillId="0" borderId="33" xfId="0" applyFont="1" applyBorder="1" applyAlignment="1">
      <alignment horizontal="right" vertical="center" wrapText="1"/>
    </xf>
    <xf numFmtId="0" fontId="8" fillId="0" borderId="30" xfId="0" applyFont="1" applyBorder="1" applyAlignment="1">
      <alignment horizontal="right" vertical="center" wrapText="1"/>
    </xf>
    <xf numFmtId="0" fontId="3" fillId="0" borderId="31" xfId="0" applyFont="1" applyBorder="1" applyAlignment="1">
      <alignment horizontal="center" vertical="center"/>
    </xf>
    <xf numFmtId="0" fontId="9" fillId="0" borderId="31" xfId="0" applyFont="1" applyBorder="1" applyAlignment="1">
      <alignment horizontal="center" vertical="center"/>
    </xf>
    <xf numFmtId="0" fontId="9"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8" fillId="0" borderId="12" xfId="0" applyFont="1" applyBorder="1" applyAlignment="1">
      <alignment horizontal="right" vertical="center" wrapText="1"/>
    </xf>
    <xf numFmtId="0" fontId="8" fillId="0" borderId="6" xfId="0" applyFont="1" applyBorder="1" applyAlignment="1">
      <alignment horizontal="right" vertical="center" wrapText="1"/>
    </xf>
    <xf numFmtId="0" fontId="8" fillId="0" borderId="13" xfId="0" applyFont="1" applyBorder="1" applyAlignment="1">
      <alignment horizontal="right" vertical="center" wrapText="1"/>
    </xf>
    <xf numFmtId="0" fontId="12" fillId="0" borderId="15" xfId="0" applyFont="1" applyBorder="1" applyAlignment="1">
      <alignment horizontal="center"/>
    </xf>
    <xf numFmtId="0" fontId="12" fillId="0" borderId="31" xfId="0" applyFont="1" applyBorder="1" applyAlignment="1">
      <alignment horizontal="center"/>
    </xf>
    <xf numFmtId="0" fontId="20" fillId="0" borderId="31"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14" xfId="0" applyFont="1" applyBorder="1" applyAlignment="1">
      <alignment horizontal="center" vertical="center" wrapText="1"/>
    </xf>
    <xf numFmtId="0" fontId="14" fillId="0" borderId="17" xfId="0" applyFont="1" applyBorder="1" applyAlignment="1">
      <alignment horizontal="center" vertical="center"/>
    </xf>
    <xf numFmtId="0" fontId="14" fillId="0" borderId="5" xfId="0" applyFont="1" applyBorder="1" applyAlignment="1">
      <alignment horizontal="center" vertical="center"/>
    </xf>
    <xf numFmtId="0" fontId="13" fillId="0" borderId="5" xfId="0" applyFont="1" applyBorder="1" applyAlignment="1">
      <alignment horizontal="center" vertical="center"/>
    </xf>
    <xf numFmtId="0" fontId="13" fillId="0" borderId="23" xfId="0" applyFont="1" applyBorder="1" applyAlignment="1">
      <alignment horizontal="center" vertical="center"/>
    </xf>
    <xf numFmtId="0" fontId="15" fillId="0" borderId="17" xfId="0" applyFont="1" applyBorder="1" applyAlignment="1">
      <alignment horizontal="left" vertical="center"/>
    </xf>
    <xf numFmtId="0" fontId="15" fillId="0" borderId="5" xfId="0" applyFont="1" applyBorder="1" applyAlignment="1">
      <alignment horizontal="left" vertical="center"/>
    </xf>
    <xf numFmtId="0" fontId="15" fillId="0" borderId="23" xfId="0" applyFont="1" applyBorder="1" applyAlignment="1">
      <alignment horizontal="left" vertical="center"/>
    </xf>
    <xf numFmtId="0" fontId="15" fillId="0" borderId="17" xfId="0" applyFont="1" applyBorder="1" applyAlignment="1">
      <alignment horizontal="center" vertical="center"/>
    </xf>
    <xf numFmtId="0" fontId="15" fillId="0" borderId="5" xfId="0" applyFont="1" applyBorder="1" applyAlignment="1">
      <alignment horizontal="center" vertical="center"/>
    </xf>
    <xf numFmtId="2" fontId="15" fillId="0" borderId="5" xfId="0" applyNumberFormat="1" applyFont="1" applyBorder="1" applyAlignment="1">
      <alignment horizontal="center" vertical="center"/>
    </xf>
    <xf numFmtId="2" fontId="15" fillId="0" borderId="23" xfId="0" applyNumberFormat="1" applyFont="1" applyBorder="1" applyAlignment="1">
      <alignment horizontal="center" vertical="center"/>
    </xf>
    <xf numFmtId="0" fontId="20" fillId="3" borderId="17" xfId="0" applyFont="1" applyFill="1" applyBorder="1" applyAlignment="1">
      <alignment horizontal="left" vertical="center" wrapText="1"/>
    </xf>
    <xf numFmtId="0" fontId="20" fillId="3" borderId="5" xfId="0" applyFont="1" applyFill="1" applyBorder="1" applyAlignment="1">
      <alignment horizontal="left" vertical="center" wrapText="1"/>
    </xf>
    <xf numFmtId="0" fontId="20" fillId="3" borderId="23" xfId="0" applyFont="1" applyFill="1" applyBorder="1" applyAlignment="1">
      <alignment horizontal="left" vertical="center" wrapText="1"/>
    </xf>
    <xf numFmtId="0" fontId="17" fillId="3" borderId="17"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17" fillId="3" borderId="23" xfId="0" applyFont="1" applyFill="1" applyBorder="1" applyAlignment="1">
      <alignment horizontal="left" vertical="center" wrapText="1"/>
    </xf>
    <xf numFmtId="0" fontId="20" fillId="0" borderId="17" xfId="0" applyFont="1" applyBorder="1" applyAlignment="1">
      <alignment horizontal="left" vertical="center"/>
    </xf>
    <xf numFmtId="0" fontId="20" fillId="0" borderId="5" xfId="0" applyFont="1" applyBorder="1" applyAlignment="1">
      <alignment horizontal="left" vertical="center"/>
    </xf>
    <xf numFmtId="0" fontId="20" fillId="0" borderId="23" xfId="0" applyFont="1" applyBorder="1" applyAlignment="1">
      <alignment horizontal="left" vertical="center"/>
    </xf>
    <xf numFmtId="14" fontId="15" fillId="0" borderId="5" xfId="0" applyNumberFormat="1" applyFont="1" applyBorder="1" applyAlignment="1">
      <alignment horizontal="center" vertical="center"/>
    </xf>
    <xf numFmtId="14" fontId="15" fillId="0" borderId="23" xfId="0" applyNumberFormat="1" applyFont="1" applyBorder="1" applyAlignment="1">
      <alignment horizontal="center" vertical="center"/>
    </xf>
    <xf numFmtId="0" fontId="20" fillId="0" borderId="16" xfId="0" applyFont="1" applyBorder="1" applyAlignment="1">
      <alignment horizontal="left" vertical="center" wrapText="1"/>
    </xf>
    <xf numFmtId="0" fontId="15" fillId="0" borderId="16" xfId="0" applyFont="1" applyBorder="1" applyAlignment="1">
      <alignment horizontal="center" vertical="center"/>
    </xf>
    <xf numFmtId="0" fontId="19" fillId="4" borderId="16" xfId="4" applyFont="1" applyFill="1" applyBorder="1" applyAlignment="1">
      <alignment horizontal="center" vertical="center" wrapText="1"/>
    </xf>
    <xf numFmtId="4" fontId="19" fillId="4" borderId="16" xfId="4" applyNumberFormat="1" applyFont="1" applyFill="1" applyBorder="1" applyAlignment="1">
      <alignment vertical="center" wrapText="1"/>
    </xf>
    <xf numFmtId="0" fontId="19" fillId="4" borderId="16" xfId="4" applyFont="1" applyFill="1" applyBorder="1" applyAlignment="1">
      <alignment vertical="center" wrapText="1"/>
    </xf>
    <xf numFmtId="165" fontId="19" fillId="4" borderId="16" xfId="4" applyNumberFormat="1" applyFont="1" applyFill="1" applyBorder="1" applyAlignment="1">
      <alignment horizontal="center" vertical="center" wrapText="1"/>
    </xf>
    <xf numFmtId="0" fontId="19" fillId="4" borderId="16" xfId="4" applyFont="1" applyFill="1" applyBorder="1" applyAlignment="1">
      <alignment horizontal="left" vertical="center"/>
    </xf>
    <xf numFmtId="0" fontId="22" fillId="4" borderId="17" xfId="4" applyFont="1" applyFill="1" applyBorder="1" applyAlignment="1">
      <alignment horizontal="left" vertical="center" wrapText="1"/>
    </xf>
    <xf numFmtId="0" fontId="0" fillId="0" borderId="5" xfId="0" applyBorder="1" applyAlignment="1">
      <alignment wrapText="1"/>
    </xf>
    <xf numFmtId="0" fontId="0" fillId="0" borderId="23" xfId="0" applyBorder="1" applyAlignment="1">
      <alignment wrapText="1"/>
    </xf>
    <xf numFmtId="0" fontId="22" fillId="4" borderId="16" xfId="4" applyFont="1" applyFill="1" applyBorder="1" applyAlignment="1">
      <alignment horizontal="left" vertical="center" wrapText="1"/>
    </xf>
    <xf numFmtId="0" fontId="12" fillId="0" borderId="49" xfId="0" applyFont="1" applyBorder="1" applyAlignment="1">
      <alignment horizontal="center"/>
    </xf>
    <xf numFmtId="0" fontId="12" fillId="0" borderId="0" xfId="0" applyFont="1" applyAlignment="1">
      <alignment horizontal="center"/>
    </xf>
    <xf numFmtId="0" fontId="14" fillId="4" borderId="47" xfId="4" applyFont="1" applyFill="1" applyBorder="1" applyAlignment="1">
      <alignment horizontal="center" vertical="center"/>
    </xf>
    <xf numFmtId="0" fontId="14" fillId="4" borderId="32" xfId="4" applyFont="1" applyFill="1" applyBorder="1" applyAlignment="1">
      <alignment horizontal="center" vertical="center"/>
    </xf>
    <xf numFmtId="0" fontId="19" fillId="4" borderId="45" xfId="4" applyFont="1" applyFill="1" applyBorder="1" applyAlignment="1">
      <alignment horizontal="left" vertical="center" wrapText="1"/>
    </xf>
    <xf numFmtId="0" fontId="19" fillId="4" borderId="46" xfId="4" applyFont="1" applyFill="1" applyBorder="1" applyAlignment="1">
      <alignment horizontal="left"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0" xfId="0" applyFont="1" applyAlignment="1">
      <alignment horizontal="center" vertical="center" wrapText="1"/>
    </xf>
    <xf numFmtId="0" fontId="1" fillId="0" borderId="52"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43" xfId="0" applyFont="1" applyBorder="1" applyAlignment="1">
      <alignment horizontal="center" vertical="center" wrapText="1"/>
    </xf>
    <xf numFmtId="4" fontId="26" fillId="4" borderId="1" xfId="0" applyNumberFormat="1" applyFont="1" applyFill="1" applyBorder="1" applyAlignment="1">
      <alignment horizontal="center" vertical="center" wrapText="1"/>
    </xf>
    <xf numFmtId="0" fontId="26" fillId="0" borderId="2" xfId="0" applyFont="1" applyBorder="1"/>
    <xf numFmtId="0" fontId="26" fillId="0" borderId="3" xfId="0" applyFont="1" applyBorder="1"/>
    <xf numFmtId="0" fontId="27" fillId="4" borderId="53" xfId="0" applyFont="1" applyFill="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4" fontId="7" fillId="0" borderId="12" xfId="0" applyNumberFormat="1" applyFont="1" applyBorder="1" applyAlignment="1">
      <alignment horizontal="left" vertical="center"/>
    </xf>
    <xf numFmtId="4" fontId="7" fillId="0" borderId="13" xfId="0" applyNumberFormat="1" applyFont="1" applyBorder="1" applyAlignment="1">
      <alignment horizontal="left" vertical="center"/>
    </xf>
    <xf numFmtId="0" fontId="25" fillId="0" borderId="1" xfId="0" applyFont="1" applyBorder="1" applyAlignment="1">
      <alignment horizontal="center" vertical="justify" wrapText="1"/>
    </xf>
    <xf numFmtId="0" fontId="25" fillId="0" borderId="3" xfId="0" applyFont="1" applyBorder="1" applyAlignment="1">
      <alignment horizontal="center" vertical="justify" wrapText="1"/>
    </xf>
    <xf numFmtId="0" fontId="1" fillId="0" borderId="1" xfId="0" applyFont="1" applyBorder="1" applyAlignment="1">
      <alignment horizontal="left" vertical="top"/>
    </xf>
    <xf numFmtId="0" fontId="1" fillId="0" borderId="3" xfId="0" applyFont="1" applyBorder="1" applyAlignment="1">
      <alignment horizontal="left" vertical="top"/>
    </xf>
    <xf numFmtId="0" fontId="25" fillId="0" borderId="1" xfId="0" applyFont="1" applyBorder="1" applyAlignment="1">
      <alignment horizontal="left" vertical="top" wrapText="1"/>
    </xf>
    <xf numFmtId="0" fontId="25" fillId="0" borderId="2" xfId="0" applyFont="1" applyBorder="1" applyAlignment="1">
      <alignment horizontal="left" vertical="top"/>
    </xf>
    <xf numFmtId="0" fontId="25" fillId="0" borderId="3" xfId="0" applyFont="1" applyBorder="1" applyAlignment="1">
      <alignment horizontal="left" vertical="top"/>
    </xf>
    <xf numFmtId="0" fontId="25" fillId="2" borderId="17"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0" borderId="1" xfId="0" applyFont="1" applyBorder="1" applyAlignment="1">
      <alignment horizontal="left"/>
    </xf>
    <xf numFmtId="0" fontId="25" fillId="0" borderId="2" xfId="0" applyFont="1" applyBorder="1" applyAlignment="1">
      <alignment horizontal="left"/>
    </xf>
    <xf numFmtId="0" fontId="25" fillId="0" borderId="3" xfId="0" applyFont="1" applyBorder="1" applyAlignment="1">
      <alignment horizontal="left"/>
    </xf>
    <xf numFmtId="0" fontId="25" fillId="0" borderId="24" xfId="0" applyFont="1" applyBorder="1" applyAlignment="1">
      <alignment horizontal="left" wrapText="1"/>
    </xf>
    <xf numFmtId="0" fontId="25" fillId="0" borderId="25" xfId="0" applyFont="1" applyBorder="1" applyAlignment="1">
      <alignment horizontal="left" wrapText="1"/>
    </xf>
    <xf numFmtId="0" fontId="25" fillId="0" borderId="26" xfId="0" applyFont="1" applyBorder="1" applyAlignment="1">
      <alignment horizontal="left" wrapText="1"/>
    </xf>
    <xf numFmtId="0" fontId="25" fillId="0" borderId="61" xfId="0" applyFont="1" applyBorder="1" applyAlignment="1">
      <alignment horizontal="center"/>
    </xf>
    <xf numFmtId="0" fontId="25" fillId="0" borderId="27" xfId="0" applyFont="1" applyBorder="1" applyAlignment="1">
      <alignment horizontal="center"/>
    </xf>
    <xf numFmtId="4" fontId="25" fillId="2" borderId="17" xfId="0" applyNumberFormat="1" applyFont="1" applyFill="1" applyBorder="1" applyAlignment="1">
      <alignment horizontal="left" vertical="center" wrapText="1"/>
    </xf>
    <xf numFmtId="14" fontId="25" fillId="0" borderId="63" xfId="0" applyNumberFormat="1" applyFont="1" applyBorder="1" applyAlignment="1">
      <alignment horizontal="center"/>
    </xf>
    <xf numFmtId="0" fontId="25" fillId="0" borderId="64" xfId="0" applyFont="1" applyBorder="1" applyAlignment="1">
      <alignment horizontal="center"/>
    </xf>
    <xf numFmtId="166" fontId="25" fillId="0" borderId="62" xfId="0" applyNumberFormat="1" applyFont="1" applyBorder="1" applyAlignment="1">
      <alignment horizontal="center"/>
    </xf>
    <xf numFmtId="166" fontId="25" fillId="0" borderId="63" xfId="0" applyNumberFormat="1" applyFont="1" applyBorder="1" applyAlignment="1">
      <alignment horizontal="center"/>
    </xf>
    <xf numFmtId="0" fontId="25" fillId="0" borderId="65"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46" xfId="0" applyFont="1" applyBorder="1" applyAlignment="1">
      <alignment horizontal="center" vertical="center" wrapText="1"/>
    </xf>
    <xf numFmtId="0" fontId="25" fillId="0" borderId="16" xfId="0" applyFont="1" applyBorder="1" applyAlignment="1">
      <alignment horizontal="center" vertical="center" wrapText="1"/>
    </xf>
    <xf numFmtId="164" fontId="25" fillId="0" borderId="46" xfId="2" applyNumberFormat="1" applyFont="1" applyFill="1" applyBorder="1" applyAlignment="1">
      <alignment horizontal="center" vertical="center" wrapText="1"/>
    </xf>
    <xf numFmtId="164" fontId="25" fillId="0" borderId="16" xfId="2" applyNumberFormat="1" applyFont="1" applyFill="1" applyBorder="1" applyAlignment="1">
      <alignment horizontal="center" vertical="center" wrapText="1"/>
    </xf>
    <xf numFmtId="0" fontId="25" fillId="0" borderId="46" xfId="0" applyFont="1" applyBorder="1" applyAlignment="1">
      <alignment horizontal="center" vertical="center"/>
    </xf>
    <xf numFmtId="0" fontId="25" fillId="0" borderId="16" xfId="0" applyFont="1" applyBorder="1" applyAlignment="1">
      <alignment horizontal="center" vertical="center"/>
    </xf>
    <xf numFmtId="164" fontId="29" fillId="0" borderId="46" xfId="0" applyNumberFormat="1" applyFont="1" applyBorder="1" applyAlignment="1">
      <alignment horizontal="center" vertical="center" wrapText="1"/>
    </xf>
    <xf numFmtId="164" fontId="29" fillId="0" borderId="16" xfId="0" applyNumberFormat="1" applyFont="1" applyBorder="1" applyAlignment="1">
      <alignment horizontal="center" vertical="center" wrapText="1"/>
    </xf>
    <xf numFmtId="164" fontId="25" fillId="0" borderId="46" xfId="0" applyNumberFormat="1" applyFont="1" applyBorder="1" applyAlignment="1">
      <alignment horizontal="center" vertical="center" wrapText="1"/>
    </xf>
    <xf numFmtId="164" fontId="25" fillId="0" borderId="16" xfId="0" applyNumberFormat="1" applyFont="1" applyBorder="1" applyAlignment="1">
      <alignment horizontal="center" vertical="center" wrapText="1"/>
    </xf>
    <xf numFmtId="164" fontId="25" fillId="0" borderId="46" xfId="0" applyNumberFormat="1" applyFont="1" applyBorder="1" applyAlignment="1">
      <alignment horizontal="center" vertical="center"/>
    </xf>
    <xf numFmtId="10" fontId="30" fillId="0" borderId="66" xfId="0" applyNumberFormat="1" applyFont="1" applyBorder="1" applyAlignment="1">
      <alignment horizontal="center" vertical="center" wrapText="1"/>
    </xf>
    <xf numFmtId="10" fontId="30" fillId="0" borderId="18" xfId="0" applyNumberFormat="1" applyFont="1" applyBorder="1" applyAlignment="1">
      <alignment horizontal="center" vertical="center" wrapText="1"/>
    </xf>
    <xf numFmtId="0" fontId="25" fillId="0" borderId="0" xfId="0" applyFont="1" applyAlignment="1">
      <alignment horizontal="center"/>
    </xf>
    <xf numFmtId="0" fontId="25" fillId="0" borderId="50" xfId="0" applyFont="1" applyBorder="1" applyAlignment="1">
      <alignment horizontal="center"/>
    </xf>
    <xf numFmtId="0" fontId="25" fillId="0" borderId="68" xfId="0" applyFont="1" applyBorder="1" applyAlignment="1">
      <alignment horizontal="right"/>
    </xf>
    <xf numFmtId="0" fontId="25" fillId="0" borderId="45" xfId="0" applyFont="1" applyBorder="1" applyAlignment="1">
      <alignment horizontal="right"/>
    </xf>
    <xf numFmtId="2" fontId="25" fillId="0" borderId="15" xfId="0" applyNumberFormat="1" applyFont="1" applyBorder="1" applyAlignment="1">
      <alignment horizontal="left"/>
    </xf>
    <xf numFmtId="2" fontId="25" fillId="0" borderId="31" xfId="0" applyNumberFormat="1" applyFont="1" applyBorder="1" applyAlignment="1">
      <alignment horizontal="left"/>
    </xf>
    <xf numFmtId="2" fontId="25" fillId="0" borderId="14" xfId="0" applyNumberFormat="1" applyFont="1" applyBorder="1" applyAlignment="1">
      <alignment horizontal="left"/>
    </xf>
    <xf numFmtId="164" fontId="25" fillId="0" borderId="17" xfId="0" applyNumberFormat="1" applyFont="1" applyBorder="1" applyAlignment="1">
      <alignment horizontal="right"/>
    </xf>
    <xf numFmtId="164" fontId="25" fillId="0" borderId="23" xfId="0" applyNumberFormat="1" applyFont="1" applyBorder="1" applyAlignment="1">
      <alignment horizontal="right"/>
    </xf>
    <xf numFmtId="164" fontId="25" fillId="0" borderId="17" xfId="0" applyNumberFormat="1" applyFont="1" applyBorder="1" applyAlignment="1">
      <alignment horizontal="left"/>
    </xf>
    <xf numFmtId="164" fontId="25" fillId="0" borderId="23" xfId="0" applyNumberFormat="1" applyFont="1" applyBorder="1" applyAlignment="1">
      <alignment horizontal="left"/>
    </xf>
    <xf numFmtId="164" fontId="25" fillId="0" borderId="15" xfId="0" applyNumberFormat="1" applyFont="1" applyBorder="1" applyAlignment="1">
      <alignment horizontal="left"/>
    </xf>
    <xf numFmtId="164" fontId="25" fillId="0" borderId="31" xfId="0" applyNumberFormat="1" applyFont="1" applyBorder="1" applyAlignment="1">
      <alignment horizontal="left"/>
    </xf>
    <xf numFmtId="164" fontId="25" fillId="0" borderId="71" xfId="0" applyNumberFormat="1" applyFont="1" applyBorder="1" applyAlignment="1">
      <alignment horizontal="left"/>
    </xf>
    <xf numFmtId="0" fontId="31" fillId="0" borderId="51" xfId="0" applyFont="1" applyBorder="1" applyAlignment="1">
      <alignment horizontal="right"/>
    </xf>
    <xf numFmtId="0" fontId="31" fillId="0" borderId="50" xfId="0" applyFont="1" applyBorder="1" applyAlignment="1">
      <alignment horizontal="right"/>
    </xf>
    <xf numFmtId="164" fontId="25" fillId="0" borderId="49" xfId="2" applyNumberFormat="1" applyFont="1" applyFill="1" applyBorder="1" applyAlignment="1">
      <alignment horizontal="left"/>
    </xf>
    <xf numFmtId="164" fontId="25" fillId="0" borderId="0" xfId="2" applyNumberFormat="1" applyFont="1" applyFill="1" applyBorder="1" applyAlignment="1">
      <alignment horizontal="left"/>
    </xf>
    <xf numFmtId="164" fontId="1" fillId="0" borderId="0" xfId="0" applyNumberFormat="1" applyFont="1" applyAlignment="1">
      <alignment horizontal="center"/>
    </xf>
    <xf numFmtId="0" fontId="25" fillId="0" borderId="72" xfId="0" applyFont="1" applyBorder="1" applyAlignment="1">
      <alignment horizontal="center"/>
    </xf>
    <xf numFmtId="0" fontId="25" fillId="0" borderId="73" xfId="0" applyFont="1" applyBorder="1" applyAlignment="1">
      <alignment horizontal="center"/>
    </xf>
    <xf numFmtId="164" fontId="25" fillId="0" borderId="74" xfId="2" applyNumberFormat="1" applyFont="1" applyFill="1" applyBorder="1" applyAlignment="1">
      <alignment horizontal="center"/>
    </xf>
    <xf numFmtId="164" fontId="25" fillId="0" borderId="30" xfId="2" applyNumberFormat="1" applyFont="1" applyFill="1" applyBorder="1" applyAlignment="1">
      <alignment horizontal="center"/>
    </xf>
    <xf numFmtId="164" fontId="25" fillId="0" borderId="75" xfId="0" applyNumberFormat="1" applyFont="1" applyBorder="1" applyAlignment="1">
      <alignment horizontal="center"/>
    </xf>
    <xf numFmtId="164" fontId="25" fillId="0" borderId="75" xfId="2" applyNumberFormat="1" applyFont="1" applyFill="1" applyBorder="1" applyAlignment="1">
      <alignment horizontal="left"/>
    </xf>
    <xf numFmtId="164" fontId="25" fillId="0" borderId="73" xfId="2" applyNumberFormat="1" applyFont="1" applyFill="1" applyBorder="1" applyAlignment="1">
      <alignment horizontal="left"/>
    </xf>
    <xf numFmtId="164" fontId="25" fillId="0" borderId="49" xfId="2" applyNumberFormat="1" applyFont="1" applyFill="1" applyBorder="1" applyAlignment="1">
      <alignment horizontal="center"/>
    </xf>
    <xf numFmtId="164" fontId="25" fillId="0" borderId="0" xfId="2" applyNumberFormat="1" applyFont="1" applyFill="1" applyBorder="1" applyAlignment="1">
      <alignment horizontal="center"/>
    </xf>
    <xf numFmtId="164" fontId="25" fillId="0" borderId="0" xfId="0" applyNumberFormat="1" applyFont="1" applyAlignment="1">
      <alignment horizontal="center"/>
    </xf>
    <xf numFmtId="0" fontId="34" fillId="0" borderId="70" xfId="0" applyFont="1" applyBorder="1" applyAlignment="1">
      <alignment horizontal="center"/>
    </xf>
    <xf numFmtId="0" fontId="34" fillId="0" borderId="48" xfId="0" applyFont="1" applyBorder="1" applyAlignment="1">
      <alignment horizontal="center"/>
    </xf>
    <xf numFmtId="164" fontId="25" fillId="0" borderId="47" xfId="2" applyNumberFormat="1" applyFont="1" applyFill="1" applyBorder="1" applyAlignment="1">
      <alignment horizontal="center"/>
    </xf>
    <xf numFmtId="164" fontId="25" fillId="0" borderId="32" xfId="2" applyNumberFormat="1" applyFont="1" applyFill="1" applyBorder="1" applyAlignment="1">
      <alignment horizontal="center"/>
    </xf>
    <xf numFmtId="164" fontId="25" fillId="0" borderId="32" xfId="0" applyNumberFormat="1" applyFont="1" applyBorder="1" applyAlignment="1">
      <alignment horizontal="center"/>
    </xf>
  </cellXfs>
  <cellStyles count="6">
    <cellStyle name="Excel Built-in Normal" xfId="5"/>
    <cellStyle name="Moeda" xfId="3" builtinId="4"/>
    <cellStyle name="Normal" xfId="0" builtinId="0"/>
    <cellStyle name="Normal 2" xfId="4"/>
    <cellStyle name="Porcentagem" xfId="1" builtinId="5"/>
    <cellStyle name="Separador de milhares" xfId="2"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47625</xdr:colOff>
      <xdr:row>139</xdr:row>
      <xdr:rowOff>114300</xdr:rowOff>
    </xdr:from>
    <xdr:to>
      <xdr:col>8</xdr:col>
      <xdr:colOff>0</xdr:colOff>
      <xdr:row>140</xdr:row>
      <xdr:rowOff>161925</xdr:rowOff>
    </xdr:to>
    <xdr:sp macro="" textlink="">
      <xdr:nvSpPr>
        <xdr:cNvPr id="4098" name="Text Box 7">
          <a:extLst>
            <a:ext uri="{FF2B5EF4-FFF2-40B4-BE49-F238E27FC236}">
              <a16:creationId xmlns="" xmlns:a16="http://schemas.microsoft.com/office/drawing/2014/main" id="{00000000-0008-0000-0000-000002100000}"/>
            </a:ext>
          </a:extLst>
        </xdr:cNvPr>
        <xdr:cNvSpPr txBox="1">
          <a:spLocks noChangeArrowheads="1"/>
        </xdr:cNvSpPr>
      </xdr:nvSpPr>
      <xdr:spPr bwMode="auto">
        <a:xfrm>
          <a:off x="47625" y="10963275"/>
          <a:ext cx="8115300" cy="200025"/>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8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134</xdr:row>
      <xdr:rowOff>0</xdr:rowOff>
    </xdr:from>
    <xdr:to>
      <xdr:col>9</xdr:col>
      <xdr:colOff>0</xdr:colOff>
      <xdr:row>134</xdr:row>
      <xdr:rowOff>161925</xdr:rowOff>
    </xdr:to>
    <xdr:sp macro="" textlink="">
      <xdr:nvSpPr>
        <xdr:cNvPr id="3" name="Text Box 7">
          <a:extLst>
            <a:ext uri="{FF2B5EF4-FFF2-40B4-BE49-F238E27FC236}">
              <a16:creationId xmlns="" xmlns:a16="http://schemas.microsoft.com/office/drawing/2014/main" id="{00000000-0008-0000-0100-000003000000}"/>
            </a:ext>
          </a:extLst>
        </xdr:cNvPr>
        <xdr:cNvSpPr txBox="1">
          <a:spLocks noChangeArrowheads="1"/>
        </xdr:cNvSpPr>
      </xdr:nvSpPr>
      <xdr:spPr bwMode="auto">
        <a:xfrm>
          <a:off x="47625" y="11033760"/>
          <a:ext cx="8357235" cy="200025"/>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800" b="0" i="0" u="none" strike="noStrike" baseline="0">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382587</xdr:colOff>
      <xdr:row>0</xdr:row>
      <xdr:rowOff>78161</xdr:rowOff>
    </xdr:from>
    <xdr:to>
      <xdr:col>4</xdr:col>
      <xdr:colOff>365125</xdr:colOff>
      <xdr:row>0</xdr:row>
      <xdr:rowOff>773486</xdr:rowOff>
    </xdr:to>
    <xdr:sp macro="" textlink="">
      <xdr:nvSpPr>
        <xdr:cNvPr id="2" name="Text Box 6">
          <a:extLst>
            <a:ext uri="{FF2B5EF4-FFF2-40B4-BE49-F238E27FC236}">
              <a16:creationId xmlns="" xmlns:a16="http://schemas.microsoft.com/office/drawing/2014/main" id="{00000000-0008-0000-0200-000002000000}"/>
            </a:ext>
          </a:extLst>
        </xdr:cNvPr>
        <xdr:cNvSpPr txBox="1">
          <a:spLocks noChangeArrowheads="1"/>
        </xdr:cNvSpPr>
      </xdr:nvSpPr>
      <xdr:spPr bwMode="auto">
        <a:xfrm>
          <a:off x="1057275" y="78161"/>
          <a:ext cx="3617913" cy="695325"/>
        </a:xfrm>
        <a:prstGeom prst="rect">
          <a:avLst/>
        </a:prstGeom>
        <a:noFill/>
        <a:ln w="9525">
          <a:noFill/>
          <a:miter lim="800000"/>
          <a:headEnd/>
          <a:tailEnd/>
        </a:ln>
      </xdr:spPr>
      <xdr:txBody>
        <a:bodyPr vertOverflow="clip" wrap="square" lIns="27432" tIns="22860" rIns="0" bIns="0" anchor="t" upright="1"/>
        <a:lstStyle/>
        <a:p>
          <a:pPr algn="ctr" rtl="0">
            <a:defRPr sz="1000"/>
          </a:pPr>
          <a:r>
            <a:rPr lang="pt-BR" sz="800" b="0" i="0" u="none" strike="noStrike" baseline="0">
              <a:solidFill>
                <a:srgbClr val="000000"/>
              </a:solidFill>
              <a:latin typeface="Arial Nova" panose="020B0504020202020204" pitchFamily="34" charset="0"/>
              <a:cs typeface="Arial"/>
            </a:rPr>
            <a:t>PREFEITURA MUNICIPAL DE MINAS NOVAS</a:t>
          </a:r>
        </a:p>
        <a:p>
          <a:pPr algn="ctr" rtl="0">
            <a:defRPr sz="1000"/>
          </a:pPr>
          <a:r>
            <a:rPr lang="pt-BR" sz="800" b="0" i="0" u="none" strike="noStrike" baseline="0">
              <a:solidFill>
                <a:srgbClr val="000000"/>
              </a:solidFill>
              <a:latin typeface="Arial Nova" panose="020B0504020202020204" pitchFamily="34" charset="0"/>
              <a:cs typeface="Arial"/>
            </a:rPr>
            <a:t>        Praça Sebastião Leme do Prado, 15 – Centro.</a:t>
          </a:r>
        </a:p>
        <a:p>
          <a:pPr algn="ctr" rtl="0">
            <a:defRPr sz="1000"/>
          </a:pPr>
          <a:r>
            <a:rPr lang="pt-BR" sz="800" b="0" i="0" u="none" strike="noStrike" baseline="0">
              <a:solidFill>
                <a:srgbClr val="000000"/>
              </a:solidFill>
              <a:latin typeface="Arial Nova" panose="020B0504020202020204" pitchFamily="34" charset="0"/>
              <a:cs typeface="Arial"/>
            </a:rPr>
            <a:t>      CEP: 39.650-000 – Minas Novas (MG)</a:t>
          </a:r>
        </a:p>
        <a:p>
          <a:pPr algn="ctr" rtl="0">
            <a:defRPr sz="1000"/>
          </a:pPr>
          <a:r>
            <a:rPr lang="pt-BR" sz="800" b="0" i="0" u="none" strike="noStrike" baseline="0">
              <a:solidFill>
                <a:srgbClr val="000000"/>
              </a:solidFill>
              <a:latin typeface="Arial Nova" panose="020B0504020202020204" pitchFamily="34" charset="0"/>
              <a:cs typeface="Arial"/>
            </a:rPr>
            <a:t>    Fone: (33) 3764-1147 – (33) 3764-2641</a:t>
          </a:r>
        </a:p>
        <a:p>
          <a:pPr algn="ctr" rtl="0">
            <a:defRPr sz="1000"/>
          </a:pPr>
          <a:r>
            <a:rPr lang="pt-BR" sz="800" b="0" i="0" u="none" strike="noStrike" baseline="0">
              <a:solidFill>
                <a:srgbClr val="000000"/>
              </a:solidFill>
              <a:latin typeface="Arial Nova" panose="020B0504020202020204" pitchFamily="34" charset="0"/>
              <a:cs typeface="Arial"/>
            </a:rPr>
            <a:t>          E-mail: pmmn@uai.com.br / conveniosminasnovas@yahoo.com.br</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351693</xdr:colOff>
      <xdr:row>0</xdr:row>
      <xdr:rowOff>36635</xdr:rowOff>
    </xdr:from>
    <xdr:to>
      <xdr:col>2</xdr:col>
      <xdr:colOff>609601</xdr:colOff>
      <xdr:row>4</xdr:row>
      <xdr:rowOff>161924</xdr:rowOff>
    </xdr:to>
    <xdr:pic>
      <xdr:nvPicPr>
        <xdr:cNvPr id="2" name="Imagem 1">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cstate="print">
          <a:lum bright="18000" contrast="22000"/>
        </a:blip>
        <a:srcRect/>
        <a:stretch>
          <a:fillRect/>
        </a:stretch>
      </xdr:blipFill>
      <xdr:spPr bwMode="auto">
        <a:xfrm>
          <a:off x="959828" y="36635"/>
          <a:ext cx="866042" cy="77005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n/Documents/SEINFRA/Documentos%20Padr&#227;o/Planilha%20Or&#231;ament&#225;ria%20I%20Mem&#243;ria%20de%20C&#225;lculo%20de%20Quantitativos%20I%20Cronograma%20F&#237;sico-Financeir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onv&#234;nios/Desktop/PROJETOS%20PREFEITURA/PROJETOS%20EDUCA&#199;&#195;O/ESCOLA%20SANTO%20IZIDORO/PLAN%20OR&#199;,%20MM%20CALC,%20CRON%20-%20E.M.%20SANTO%20IZIDORO.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mória de Cálculo"/>
      <sheetName val="Planilha Orcamentária"/>
      <sheetName val="Cronograma"/>
    </sheetNames>
    <sheetDataSet>
      <sheetData sheetId="0">
        <row r="31">
          <cell r="C31" t="str">
            <v>Nome do(a) Responsável Técnico(a)</v>
          </cell>
        </row>
        <row r="38">
          <cell r="C38" t="str">
            <v>Prefeito(a) Municipal</v>
          </cell>
        </row>
      </sheetData>
      <sheetData sheetId="1">
        <row r="10">
          <cell r="A10" t="str">
            <v>1.0</v>
          </cell>
        </row>
        <row r="22">
          <cell r="A22" t="str">
            <v>4.0</v>
          </cell>
        </row>
        <row r="26">
          <cell r="A26" t="str">
            <v>5.0</v>
          </cell>
        </row>
      </sheetData>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LAN ORÇ"/>
      <sheetName val="MM CALC"/>
      <sheetName val="CRON"/>
      <sheetName val="MEDIÇÃO"/>
    </sheetNames>
    <sheetDataSet>
      <sheetData sheetId="0"/>
      <sheetData sheetId="1">
        <row r="10">
          <cell r="A10" t="str">
            <v>ITEM</v>
          </cell>
        </row>
      </sheetData>
      <sheetData sheetId="2"/>
      <sheetData sheetId="3"/>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2:VXJ142"/>
  <sheetViews>
    <sheetView showGridLines="0" showZeros="0" view="pageBreakPreview" topLeftCell="A108" zoomScale="160" zoomScaleSheetLayoutView="160" workbookViewId="0">
      <selection activeCell="A124" sqref="A124:XFD124"/>
    </sheetView>
  </sheetViews>
  <sheetFormatPr defaultColWidth="9.140625" defaultRowHeight="12.75"/>
  <cols>
    <col min="1" max="1" width="5.7109375" style="1" bestFit="1" customWidth="1"/>
    <col min="2" max="2" width="10.7109375" style="1" bestFit="1" customWidth="1"/>
    <col min="3" max="3" width="51.7109375" style="1" customWidth="1"/>
    <col min="4" max="4" width="9.140625" style="1"/>
    <col min="5" max="7" width="12.28515625" style="1" customWidth="1"/>
    <col min="8" max="8" width="22.5703125" style="1" customWidth="1"/>
    <col min="9" max="16384" width="9.140625" style="1"/>
  </cols>
  <sheetData>
    <row r="2" spans="1:8" ht="90.6" customHeight="1">
      <c r="A2" s="227"/>
      <c r="B2" s="227"/>
      <c r="C2" s="226" t="s">
        <v>23</v>
      </c>
      <c r="D2" s="226"/>
      <c r="E2" s="226"/>
      <c r="F2" s="226"/>
      <c r="G2" s="226"/>
      <c r="H2" s="226"/>
    </row>
    <row r="3" spans="1:8" ht="15.75">
      <c r="A3" s="238"/>
      <c r="B3" s="238"/>
      <c r="C3" s="238"/>
      <c r="D3" s="238"/>
      <c r="E3" s="238"/>
      <c r="F3" s="238"/>
      <c r="G3" s="238"/>
      <c r="H3" s="238"/>
    </row>
    <row r="4" spans="1:8" ht="3.75" customHeight="1" thickBot="1">
      <c r="A4" s="254"/>
      <c r="B4" s="254"/>
      <c r="C4" s="254"/>
      <c r="D4" s="254"/>
      <c r="E4" s="254"/>
      <c r="F4" s="254"/>
      <c r="G4" s="254"/>
      <c r="H4" s="254"/>
    </row>
    <row r="5" spans="1:8" ht="20.100000000000001" customHeight="1" thickBot="1">
      <c r="A5" s="248" t="s">
        <v>24</v>
      </c>
      <c r="B5" s="249"/>
      <c r="C5" s="249"/>
      <c r="D5" s="249"/>
      <c r="E5" s="249"/>
      <c r="F5" s="249"/>
      <c r="G5" s="249"/>
      <c r="H5" s="250"/>
    </row>
    <row r="6" spans="1:8" ht="3.75" customHeight="1" thickBot="1">
      <c r="A6" s="4"/>
      <c r="B6" s="4"/>
      <c r="C6" s="4"/>
      <c r="D6" s="4"/>
      <c r="E6" s="4"/>
      <c r="F6" s="4"/>
      <c r="G6" s="4"/>
      <c r="H6" s="4"/>
    </row>
    <row r="7" spans="1:8" ht="20.100000000000001" customHeight="1">
      <c r="A7" s="242" t="s">
        <v>25</v>
      </c>
      <c r="B7" s="243"/>
      <c r="C7" s="243"/>
      <c r="D7" s="243"/>
      <c r="E7" s="244"/>
      <c r="F7" s="251" t="s">
        <v>26</v>
      </c>
      <c r="G7" s="252"/>
      <c r="H7" s="253"/>
    </row>
    <row r="8" spans="1:8" ht="20.100000000000001" customHeight="1">
      <c r="A8" s="245" t="s">
        <v>374</v>
      </c>
      <c r="B8" s="246"/>
      <c r="C8" s="246"/>
      <c r="D8" s="246"/>
      <c r="E8" s="247"/>
      <c r="F8" s="239" t="s">
        <v>496</v>
      </c>
      <c r="G8" s="240"/>
      <c r="H8" s="241"/>
    </row>
    <row r="9" spans="1:8" ht="28.9" customHeight="1">
      <c r="A9" s="255" t="s">
        <v>358</v>
      </c>
      <c r="B9" s="256"/>
      <c r="C9" s="256"/>
      <c r="D9" s="256"/>
      <c r="E9" s="256"/>
      <c r="F9" s="256"/>
      <c r="G9" s="256"/>
      <c r="H9" s="257"/>
    </row>
    <row r="10" spans="1:8" ht="20.100000000000001" customHeight="1">
      <c r="A10" s="258" t="s">
        <v>373</v>
      </c>
      <c r="B10" s="259"/>
      <c r="C10" s="259"/>
      <c r="D10" s="259"/>
      <c r="E10" s="259"/>
      <c r="F10" s="259"/>
      <c r="G10" s="259"/>
      <c r="H10" s="260"/>
    </row>
    <row r="11" spans="1:8" ht="20.100000000000001" customHeight="1" thickBot="1">
      <c r="A11" s="261" t="s">
        <v>27</v>
      </c>
      <c r="B11" s="262"/>
      <c r="C11" s="262"/>
      <c r="D11" s="262"/>
      <c r="E11" s="262"/>
      <c r="F11" s="262"/>
      <c r="G11" s="262"/>
      <c r="H11" s="20"/>
    </row>
    <row r="12" spans="1:8" ht="3.75" customHeight="1" thickBot="1">
      <c r="A12" s="234"/>
      <c r="B12" s="234"/>
      <c r="C12" s="234"/>
      <c r="D12" s="234"/>
      <c r="E12" s="234"/>
      <c r="F12" s="234"/>
      <c r="G12" s="234"/>
      <c r="H12" s="234"/>
    </row>
    <row r="13" spans="1:8" ht="13.5" thickBot="1">
      <c r="A13" s="5" t="s">
        <v>0</v>
      </c>
      <c r="B13" s="6" t="s">
        <v>5</v>
      </c>
      <c r="C13" s="6" t="s">
        <v>1</v>
      </c>
      <c r="D13" s="6" t="s">
        <v>3</v>
      </c>
      <c r="E13" s="6" t="s">
        <v>2</v>
      </c>
      <c r="F13" s="228" t="s">
        <v>18</v>
      </c>
      <c r="G13" s="229"/>
      <c r="H13" s="230"/>
    </row>
    <row r="14" spans="1:8" ht="18" customHeight="1">
      <c r="A14" s="231" t="s">
        <v>19</v>
      </c>
      <c r="B14" s="232"/>
      <c r="C14" s="232"/>
      <c r="D14" s="232"/>
      <c r="E14" s="232"/>
      <c r="F14" s="232"/>
      <c r="G14" s="232"/>
      <c r="H14" s="233"/>
    </row>
    <row r="15" spans="1:8" ht="72" customHeight="1">
      <c r="A15" s="199" t="s">
        <v>13</v>
      </c>
      <c r="B15" s="2" t="s">
        <v>156</v>
      </c>
      <c r="C15" s="91" t="s">
        <v>155</v>
      </c>
      <c r="D15" s="22" t="s">
        <v>20</v>
      </c>
      <c r="E15" s="11">
        <v>2.88</v>
      </c>
      <c r="F15" s="220" t="s">
        <v>157</v>
      </c>
      <c r="G15" s="221"/>
      <c r="H15" s="222"/>
    </row>
    <row r="16" spans="1:8" ht="64.5" customHeight="1">
      <c r="A16" s="204" t="s">
        <v>158</v>
      </c>
      <c r="B16" s="215" t="s">
        <v>326</v>
      </c>
      <c r="C16" s="216" t="s">
        <v>327</v>
      </c>
      <c r="D16" s="22" t="s">
        <v>20</v>
      </c>
      <c r="E16" s="11">
        <v>92.4</v>
      </c>
      <c r="F16" s="220" t="s">
        <v>420</v>
      </c>
      <c r="G16" s="221"/>
      <c r="H16" s="222"/>
    </row>
    <row r="17" spans="1:8" ht="52.5" customHeight="1">
      <c r="A17" s="204" t="s">
        <v>256</v>
      </c>
      <c r="B17" s="2" t="s">
        <v>254</v>
      </c>
      <c r="C17" s="94" t="s">
        <v>255</v>
      </c>
      <c r="D17" s="22" t="s">
        <v>22</v>
      </c>
      <c r="E17" s="217">
        <v>65.650000000000006</v>
      </c>
      <c r="F17" s="220" t="s">
        <v>421</v>
      </c>
      <c r="G17" s="221"/>
      <c r="H17" s="222"/>
    </row>
    <row r="18" spans="1:8" ht="17.25" customHeight="1">
      <c r="A18" s="235" t="s">
        <v>383</v>
      </c>
      <c r="B18" s="236"/>
      <c r="C18" s="236"/>
      <c r="D18" s="236"/>
      <c r="E18" s="236"/>
      <c r="F18" s="236"/>
      <c r="G18" s="236"/>
      <c r="H18" s="237"/>
    </row>
    <row r="19" spans="1:8" ht="48.75" customHeight="1">
      <c r="A19" s="93" t="s">
        <v>257</v>
      </c>
      <c r="B19" s="2" t="s">
        <v>159</v>
      </c>
      <c r="C19" s="3" t="s">
        <v>160</v>
      </c>
      <c r="D19" s="22" t="s">
        <v>21</v>
      </c>
      <c r="E19" s="217">
        <v>11.22</v>
      </c>
      <c r="F19" s="220" t="s">
        <v>422</v>
      </c>
      <c r="G19" s="221"/>
      <c r="H19" s="222"/>
    </row>
    <row r="20" spans="1:8" ht="51.75" customHeight="1">
      <c r="A20" s="93" t="s">
        <v>258</v>
      </c>
      <c r="B20" s="2" t="s">
        <v>161</v>
      </c>
      <c r="C20" s="3" t="s">
        <v>162</v>
      </c>
      <c r="D20" s="22" t="s">
        <v>20</v>
      </c>
      <c r="E20" s="95">
        <v>25.4</v>
      </c>
      <c r="F20" s="220" t="s">
        <v>423</v>
      </c>
      <c r="G20" s="221"/>
      <c r="H20" s="222"/>
    </row>
    <row r="21" spans="1:8" ht="47.25" customHeight="1">
      <c r="A21" s="93" t="s">
        <v>259</v>
      </c>
      <c r="B21" s="2" t="s">
        <v>287</v>
      </c>
      <c r="C21" s="3" t="s">
        <v>288</v>
      </c>
      <c r="D21" s="22" t="s">
        <v>21</v>
      </c>
      <c r="E21" s="95">
        <v>1.27</v>
      </c>
      <c r="F21" s="220" t="s">
        <v>424</v>
      </c>
      <c r="G21" s="221"/>
      <c r="H21" s="222"/>
    </row>
    <row r="22" spans="1:8" ht="50.25" customHeight="1">
      <c r="A22" s="93" t="s">
        <v>384</v>
      </c>
      <c r="B22" s="2" t="s">
        <v>163</v>
      </c>
      <c r="C22" s="3" t="s">
        <v>164</v>
      </c>
      <c r="D22" s="22" t="s">
        <v>21</v>
      </c>
      <c r="E22" s="95">
        <v>0.96</v>
      </c>
      <c r="F22" s="220" t="s">
        <v>425</v>
      </c>
      <c r="G22" s="221"/>
      <c r="H22" s="222"/>
    </row>
    <row r="23" spans="1:8" ht="49.5" customHeight="1">
      <c r="A23" s="93" t="s">
        <v>385</v>
      </c>
      <c r="B23" s="2" t="s">
        <v>165</v>
      </c>
      <c r="C23" s="3" t="s">
        <v>166</v>
      </c>
      <c r="D23" s="22" t="s">
        <v>20</v>
      </c>
      <c r="E23" s="95">
        <v>74.8</v>
      </c>
      <c r="F23" s="220" t="s">
        <v>426</v>
      </c>
      <c r="G23" s="221"/>
      <c r="H23" s="222"/>
    </row>
    <row r="24" spans="1:8" ht="61.5" customHeight="1">
      <c r="A24" s="93" t="s">
        <v>386</v>
      </c>
      <c r="B24" s="2" t="s">
        <v>167</v>
      </c>
      <c r="C24" s="3" t="s">
        <v>168</v>
      </c>
      <c r="D24" s="22" t="s">
        <v>169</v>
      </c>
      <c r="E24" s="95">
        <v>729.3</v>
      </c>
      <c r="F24" s="220" t="s">
        <v>428</v>
      </c>
      <c r="G24" s="221"/>
      <c r="H24" s="222"/>
    </row>
    <row r="25" spans="1:8" ht="48.75" customHeight="1">
      <c r="A25" s="93" t="s">
        <v>387</v>
      </c>
      <c r="B25" s="2" t="s">
        <v>170</v>
      </c>
      <c r="C25" s="3" t="s">
        <v>171</v>
      </c>
      <c r="D25" s="22" t="s">
        <v>21</v>
      </c>
      <c r="E25" s="95">
        <v>11.22</v>
      </c>
      <c r="F25" s="220" t="s">
        <v>427</v>
      </c>
      <c r="G25" s="221"/>
      <c r="H25" s="222"/>
    </row>
    <row r="26" spans="1:8" ht="48.75" customHeight="1">
      <c r="A26" s="93" t="s">
        <v>388</v>
      </c>
      <c r="B26" s="2" t="s">
        <v>172</v>
      </c>
      <c r="C26" s="3" t="s">
        <v>173</v>
      </c>
      <c r="D26" s="22" t="s">
        <v>20</v>
      </c>
      <c r="E26" s="95">
        <v>113.61</v>
      </c>
      <c r="F26" s="220" t="s">
        <v>429</v>
      </c>
      <c r="G26" s="221"/>
      <c r="H26" s="222"/>
    </row>
    <row r="27" spans="1:8" ht="51.75" customHeight="1">
      <c r="A27" s="93" t="s">
        <v>389</v>
      </c>
      <c r="B27" s="9" t="s">
        <v>249</v>
      </c>
      <c r="C27" s="3" t="s">
        <v>250</v>
      </c>
      <c r="D27" s="22" t="s">
        <v>21</v>
      </c>
      <c r="E27" s="95">
        <v>17.16</v>
      </c>
      <c r="F27" s="220" t="s">
        <v>430</v>
      </c>
      <c r="G27" s="221"/>
      <c r="H27" s="222"/>
    </row>
    <row r="28" spans="1:8" ht="21" customHeight="1">
      <c r="A28" s="235" t="s">
        <v>390</v>
      </c>
      <c r="B28" s="236"/>
      <c r="C28" s="236"/>
      <c r="D28" s="236"/>
      <c r="E28" s="236"/>
      <c r="F28" s="236"/>
      <c r="G28" s="236"/>
      <c r="H28" s="237"/>
    </row>
    <row r="29" spans="1:8" ht="38.25" customHeight="1">
      <c r="A29" s="93" t="s">
        <v>14</v>
      </c>
      <c r="B29" s="2" t="s">
        <v>165</v>
      </c>
      <c r="C29" s="3" t="s">
        <v>166</v>
      </c>
      <c r="D29" s="22" t="s">
        <v>20</v>
      </c>
      <c r="E29" s="95">
        <v>76.17</v>
      </c>
      <c r="F29" s="220" t="s">
        <v>431</v>
      </c>
      <c r="G29" s="221"/>
      <c r="H29" s="222"/>
    </row>
    <row r="30" spans="1:8" ht="60.75" customHeight="1">
      <c r="A30" s="93" t="s">
        <v>57</v>
      </c>
      <c r="B30" s="2" t="s">
        <v>167</v>
      </c>
      <c r="C30" s="3" t="s">
        <v>168</v>
      </c>
      <c r="D30" s="22" t="s">
        <v>169</v>
      </c>
      <c r="E30" s="95">
        <v>810.6</v>
      </c>
      <c r="F30" s="220" t="s">
        <v>432</v>
      </c>
      <c r="G30" s="221"/>
      <c r="H30" s="222"/>
    </row>
    <row r="31" spans="1:8" ht="48" customHeight="1">
      <c r="A31" s="93" t="s">
        <v>58</v>
      </c>
      <c r="B31" s="2" t="s">
        <v>174</v>
      </c>
      <c r="C31" s="3" t="s">
        <v>175</v>
      </c>
      <c r="D31" s="22" t="s">
        <v>21</v>
      </c>
      <c r="E31" s="95">
        <v>13.51</v>
      </c>
      <c r="F31" s="220" t="s">
        <v>433</v>
      </c>
      <c r="G31" s="221"/>
      <c r="H31" s="222"/>
    </row>
    <row r="32" spans="1:8" ht="31.5" customHeight="1">
      <c r="A32" s="93" t="s">
        <v>59</v>
      </c>
      <c r="B32" s="2" t="s">
        <v>315</v>
      </c>
      <c r="C32" s="3" t="s">
        <v>316</v>
      </c>
      <c r="D32" s="22" t="s">
        <v>21</v>
      </c>
      <c r="E32" s="95">
        <v>0.82</v>
      </c>
      <c r="F32" s="220" t="s">
        <v>317</v>
      </c>
      <c r="G32" s="221"/>
      <c r="H32" s="222"/>
    </row>
    <row r="33" spans="1:15506" ht="70.5" customHeight="1">
      <c r="A33" s="21" t="s">
        <v>176</v>
      </c>
      <c r="B33" s="2" t="s">
        <v>299</v>
      </c>
      <c r="C33" s="91" t="s">
        <v>300</v>
      </c>
      <c r="D33" s="22" t="s">
        <v>20</v>
      </c>
      <c r="E33" s="95">
        <v>87.52</v>
      </c>
      <c r="F33" s="220" t="s">
        <v>435</v>
      </c>
      <c r="G33" s="221"/>
      <c r="H33" s="222"/>
    </row>
    <row r="34" spans="1:15506" ht="78.75" customHeight="1">
      <c r="A34" s="93" t="s">
        <v>177</v>
      </c>
      <c r="B34" s="2" t="s">
        <v>301</v>
      </c>
      <c r="C34" s="91" t="s">
        <v>302</v>
      </c>
      <c r="D34" s="22" t="s">
        <v>20</v>
      </c>
      <c r="E34" s="95">
        <v>114.2</v>
      </c>
      <c r="F34" s="220" t="s">
        <v>434</v>
      </c>
      <c r="G34" s="221"/>
      <c r="H34" s="222"/>
    </row>
    <row r="35" spans="1:15506" ht="48" customHeight="1">
      <c r="A35" s="93" t="s">
        <v>178</v>
      </c>
      <c r="B35" s="2" t="s">
        <v>330</v>
      </c>
      <c r="C35" s="91" t="s">
        <v>331</v>
      </c>
      <c r="D35" s="22" t="s">
        <v>20</v>
      </c>
      <c r="E35" s="95">
        <v>204.03</v>
      </c>
      <c r="F35" s="220" t="s">
        <v>436</v>
      </c>
      <c r="G35" s="221"/>
      <c r="H35" s="222"/>
    </row>
    <row r="36" spans="1:15506" ht="42.75" customHeight="1">
      <c r="A36" s="93" t="s">
        <v>179</v>
      </c>
      <c r="B36" s="200" t="s">
        <v>332</v>
      </c>
      <c r="C36" s="91" t="s">
        <v>333</v>
      </c>
      <c r="D36" s="22" t="s">
        <v>334</v>
      </c>
      <c r="E36" s="95">
        <v>204.03</v>
      </c>
      <c r="F36" s="220" t="s">
        <v>436</v>
      </c>
      <c r="G36" s="221"/>
      <c r="H36" s="222"/>
    </row>
    <row r="37" spans="1:15506" ht="40.5" customHeight="1">
      <c r="A37" s="93" t="s">
        <v>286</v>
      </c>
      <c r="B37" s="2" t="s">
        <v>260</v>
      </c>
      <c r="C37" s="3" t="s">
        <v>261</v>
      </c>
      <c r="D37" s="22" t="s">
        <v>22</v>
      </c>
      <c r="E37" s="95">
        <v>14.6</v>
      </c>
      <c r="F37" s="220" t="s">
        <v>298</v>
      </c>
      <c r="G37" s="221"/>
      <c r="H37" s="222"/>
    </row>
    <row r="38" spans="1:15506" ht="54" customHeight="1">
      <c r="A38" s="93" t="s">
        <v>391</v>
      </c>
      <c r="B38" s="2" t="s">
        <v>370</v>
      </c>
      <c r="C38" s="3" t="s">
        <v>371</v>
      </c>
      <c r="D38" s="22" t="s">
        <v>22</v>
      </c>
      <c r="E38" s="95">
        <v>24</v>
      </c>
      <c r="F38" s="220" t="s">
        <v>437</v>
      </c>
      <c r="G38" s="221"/>
      <c r="H38" s="222"/>
    </row>
    <row r="39" spans="1:15506" ht="16.5" customHeight="1">
      <c r="A39" s="223" t="s">
        <v>392</v>
      </c>
      <c r="B39" s="224"/>
      <c r="C39" s="224"/>
      <c r="D39" s="224"/>
      <c r="E39" s="224"/>
      <c r="F39" s="224"/>
      <c r="G39" s="224"/>
      <c r="H39" s="225"/>
      <c r="I39" s="224"/>
      <c r="J39" s="225"/>
      <c r="K39" s="223"/>
      <c r="L39" s="224"/>
      <c r="M39" s="224"/>
      <c r="N39" s="224"/>
      <c r="O39" s="224"/>
      <c r="P39" s="224"/>
      <c r="Q39" s="224"/>
      <c r="R39" s="225"/>
      <c r="S39" s="223"/>
      <c r="T39" s="224"/>
      <c r="U39" s="224"/>
      <c r="V39" s="224"/>
      <c r="W39" s="224"/>
      <c r="X39" s="224"/>
      <c r="Y39" s="224"/>
      <c r="Z39" s="225"/>
      <c r="AA39" s="223"/>
      <c r="AB39" s="224"/>
      <c r="AC39" s="224"/>
      <c r="AD39" s="224"/>
      <c r="AE39" s="224"/>
      <c r="AF39" s="224"/>
      <c r="AG39" s="224"/>
      <c r="AH39" s="225"/>
      <c r="AI39" s="223"/>
      <c r="AJ39" s="224"/>
      <c r="AK39" s="224"/>
      <c r="AL39" s="224"/>
      <c r="AM39" s="224"/>
      <c r="AN39" s="224"/>
      <c r="AO39" s="224"/>
      <c r="AP39" s="225"/>
      <c r="AQ39" s="223"/>
      <c r="AR39" s="224"/>
      <c r="AS39" s="224"/>
      <c r="AT39" s="224"/>
      <c r="AU39" s="224"/>
      <c r="AV39" s="224"/>
      <c r="AW39" s="224"/>
      <c r="AX39" s="225"/>
      <c r="AY39" s="223"/>
      <c r="AZ39" s="224"/>
      <c r="BA39" s="224"/>
      <c r="BB39" s="224"/>
      <c r="BC39" s="224"/>
      <c r="BD39" s="224"/>
      <c r="BE39" s="224"/>
      <c r="BF39" s="225"/>
      <c r="BG39" s="223"/>
      <c r="BH39" s="224"/>
      <c r="BI39" s="224"/>
      <c r="BJ39" s="224"/>
      <c r="BK39" s="224"/>
      <c r="BL39" s="224"/>
      <c r="BM39" s="224"/>
      <c r="BN39" s="225"/>
      <c r="BO39" s="223"/>
      <c r="BP39" s="224"/>
      <c r="BQ39" s="224"/>
      <c r="BR39" s="224"/>
      <c r="BS39" s="224"/>
      <c r="BT39" s="224"/>
      <c r="BU39" s="224"/>
      <c r="BV39" s="225"/>
      <c r="BW39" s="223"/>
      <c r="BX39" s="224"/>
      <c r="BY39" s="224"/>
      <c r="BZ39" s="224"/>
      <c r="CA39" s="224"/>
      <c r="CB39" s="224"/>
      <c r="CC39" s="224"/>
      <c r="CD39" s="225"/>
      <c r="CE39" s="223"/>
      <c r="CF39" s="224"/>
      <c r="CG39" s="224"/>
      <c r="CH39" s="224"/>
      <c r="CI39" s="224"/>
      <c r="CJ39" s="224"/>
      <c r="CK39" s="224"/>
      <c r="CL39" s="225"/>
      <c r="CM39" s="223"/>
      <c r="CN39" s="224"/>
      <c r="CO39" s="224"/>
      <c r="CP39" s="224"/>
      <c r="CQ39" s="224"/>
      <c r="CR39" s="224"/>
      <c r="CS39" s="224"/>
      <c r="CT39" s="225"/>
      <c r="CU39" s="223"/>
      <c r="CV39" s="224"/>
      <c r="CW39" s="224"/>
      <c r="CX39" s="224"/>
      <c r="CY39" s="224"/>
      <c r="CZ39" s="224"/>
      <c r="DA39" s="224"/>
      <c r="DB39" s="225"/>
      <c r="DC39" s="223"/>
      <c r="DD39" s="224"/>
      <c r="DE39" s="224"/>
      <c r="DF39" s="224"/>
      <c r="DG39" s="224"/>
      <c r="DH39" s="224"/>
      <c r="DI39" s="224"/>
      <c r="DJ39" s="225"/>
      <c r="DK39" s="223"/>
      <c r="DL39" s="224"/>
      <c r="DM39" s="224"/>
      <c r="DN39" s="224"/>
      <c r="DO39" s="224"/>
      <c r="DP39" s="224"/>
      <c r="DQ39" s="224"/>
      <c r="DR39" s="225"/>
      <c r="DS39" s="223"/>
      <c r="DT39" s="224"/>
      <c r="DU39" s="224"/>
      <c r="DV39" s="224"/>
      <c r="DW39" s="224"/>
      <c r="DX39" s="224"/>
      <c r="DY39" s="224"/>
      <c r="DZ39" s="225"/>
      <c r="EA39" s="223"/>
      <c r="EB39" s="224"/>
      <c r="EC39" s="224"/>
      <c r="ED39" s="224"/>
      <c r="EE39" s="224"/>
      <c r="EF39" s="224"/>
      <c r="EG39" s="224"/>
      <c r="EH39" s="225"/>
      <c r="EI39" s="223"/>
      <c r="EJ39" s="224"/>
      <c r="EK39" s="224"/>
      <c r="EL39" s="224"/>
      <c r="EM39" s="224"/>
      <c r="EN39" s="224"/>
      <c r="EO39" s="224"/>
      <c r="EP39" s="225"/>
      <c r="EQ39" s="223"/>
      <c r="ER39" s="224"/>
      <c r="ES39" s="224"/>
      <c r="ET39" s="224"/>
      <c r="EU39" s="224"/>
      <c r="EV39" s="224"/>
      <c r="EW39" s="224"/>
      <c r="EX39" s="225"/>
      <c r="EY39" s="223"/>
      <c r="EZ39" s="224"/>
      <c r="FA39" s="224"/>
      <c r="FB39" s="224"/>
      <c r="FC39" s="224"/>
      <c r="FD39" s="224"/>
      <c r="FE39" s="224"/>
      <c r="FF39" s="225"/>
      <c r="FG39" s="223"/>
      <c r="FH39" s="224"/>
      <c r="FI39" s="224"/>
      <c r="FJ39" s="224"/>
      <c r="FK39" s="224"/>
      <c r="FL39" s="224"/>
      <c r="FM39" s="224"/>
      <c r="FN39" s="225"/>
      <c r="FO39" s="223"/>
      <c r="FP39" s="224"/>
      <c r="FQ39" s="224"/>
      <c r="FR39" s="224"/>
      <c r="FS39" s="224"/>
      <c r="FT39" s="224"/>
      <c r="FU39" s="224"/>
      <c r="FV39" s="225"/>
      <c r="FW39" s="223"/>
      <c r="FX39" s="224"/>
      <c r="FY39" s="224"/>
      <c r="FZ39" s="224"/>
      <c r="GA39" s="224"/>
      <c r="GB39" s="224"/>
      <c r="GC39" s="224"/>
      <c r="GD39" s="225"/>
      <c r="GE39" s="223"/>
      <c r="GF39" s="224"/>
      <c r="GG39" s="224"/>
      <c r="GH39" s="224"/>
      <c r="GI39" s="224"/>
      <c r="GJ39" s="224"/>
      <c r="GK39" s="224"/>
      <c r="GL39" s="225"/>
      <c r="GM39" s="223"/>
      <c r="GN39" s="224"/>
      <c r="GO39" s="224"/>
      <c r="GP39" s="224"/>
      <c r="GQ39" s="224"/>
      <c r="GR39" s="224"/>
      <c r="GS39" s="224"/>
      <c r="GT39" s="225"/>
      <c r="GU39" s="223"/>
      <c r="GV39" s="224"/>
      <c r="GW39" s="224"/>
      <c r="GX39" s="224"/>
      <c r="GY39" s="224"/>
      <c r="GZ39" s="224"/>
      <c r="HA39" s="224"/>
      <c r="HB39" s="225"/>
      <c r="HC39" s="223"/>
      <c r="HD39" s="224"/>
      <c r="HE39" s="224"/>
      <c r="HF39" s="224"/>
      <c r="HG39" s="224"/>
      <c r="HH39" s="224"/>
      <c r="HI39" s="224"/>
      <c r="HJ39" s="225"/>
      <c r="HK39" s="223"/>
      <c r="HL39" s="224"/>
      <c r="HM39" s="224"/>
      <c r="HN39" s="224"/>
      <c r="HO39" s="224"/>
      <c r="HP39" s="224"/>
      <c r="HQ39" s="224"/>
      <c r="HR39" s="225"/>
      <c r="HS39" s="223"/>
      <c r="HT39" s="224"/>
      <c r="HU39" s="224"/>
      <c r="HV39" s="224"/>
      <c r="HW39" s="224"/>
      <c r="HX39" s="224"/>
      <c r="HY39" s="224"/>
      <c r="HZ39" s="225"/>
      <c r="IA39" s="223"/>
      <c r="IB39" s="224"/>
      <c r="IC39" s="224"/>
      <c r="ID39" s="224"/>
      <c r="IE39" s="224"/>
      <c r="IF39" s="224"/>
      <c r="IG39" s="224"/>
      <c r="IH39" s="225"/>
      <c r="II39" s="223"/>
      <c r="IJ39" s="224"/>
      <c r="IK39" s="224"/>
      <c r="IL39" s="224"/>
      <c r="IM39" s="224"/>
      <c r="IN39" s="224"/>
      <c r="IO39" s="224"/>
      <c r="IP39" s="225"/>
      <c r="IQ39" s="223"/>
      <c r="IR39" s="224"/>
      <c r="IS39" s="224"/>
      <c r="IT39" s="224"/>
      <c r="IU39" s="224"/>
      <c r="IV39" s="224"/>
      <c r="IW39" s="224"/>
      <c r="IX39" s="225"/>
      <c r="IY39" s="223"/>
      <c r="IZ39" s="224"/>
      <c r="JA39" s="224"/>
      <c r="JB39" s="224"/>
      <c r="JC39" s="224"/>
      <c r="JD39" s="224"/>
      <c r="JE39" s="224"/>
      <c r="JF39" s="225"/>
      <c r="JG39" s="223"/>
      <c r="JH39" s="224"/>
      <c r="JI39" s="224"/>
      <c r="JJ39" s="224"/>
      <c r="JK39" s="224"/>
      <c r="JL39" s="224"/>
      <c r="JM39" s="224"/>
      <c r="JN39" s="225"/>
      <c r="JO39" s="223"/>
      <c r="JP39" s="224"/>
      <c r="JQ39" s="224"/>
      <c r="JR39" s="224"/>
      <c r="JS39" s="224"/>
      <c r="JT39" s="224"/>
      <c r="JU39" s="224"/>
      <c r="JV39" s="225"/>
      <c r="JW39" s="223"/>
      <c r="JX39" s="224"/>
      <c r="JY39" s="224"/>
      <c r="JZ39" s="224"/>
      <c r="KA39" s="224"/>
      <c r="KB39" s="224"/>
      <c r="KC39" s="224"/>
      <c r="KD39" s="225"/>
      <c r="KE39" s="223"/>
      <c r="KF39" s="224"/>
      <c r="KG39" s="224"/>
      <c r="KH39" s="224"/>
      <c r="KI39" s="224"/>
      <c r="KJ39" s="224"/>
      <c r="KK39" s="224"/>
      <c r="KL39" s="225"/>
      <c r="KM39" s="223"/>
      <c r="KN39" s="224"/>
      <c r="KO39" s="224"/>
      <c r="KP39" s="224"/>
      <c r="KQ39" s="224"/>
      <c r="KR39" s="224"/>
      <c r="KS39" s="224"/>
      <c r="KT39" s="225"/>
      <c r="KU39" s="223"/>
      <c r="KV39" s="224"/>
      <c r="KW39" s="224"/>
      <c r="KX39" s="224"/>
      <c r="KY39" s="224"/>
      <c r="KZ39" s="224"/>
      <c r="LA39" s="224"/>
      <c r="LB39" s="225"/>
      <c r="LC39" s="223"/>
      <c r="LD39" s="224"/>
      <c r="LE39" s="224"/>
      <c r="LF39" s="224"/>
      <c r="LG39" s="224"/>
      <c r="LH39" s="224"/>
      <c r="LI39" s="224"/>
      <c r="LJ39" s="225"/>
      <c r="LK39" s="223"/>
      <c r="LL39" s="224"/>
      <c r="LM39" s="224"/>
      <c r="LN39" s="224"/>
      <c r="LO39" s="224"/>
      <c r="LP39" s="224"/>
      <c r="LQ39" s="224"/>
      <c r="LR39" s="225"/>
      <c r="LS39" s="223"/>
      <c r="LT39" s="224"/>
      <c r="LU39" s="224"/>
      <c r="LV39" s="224"/>
      <c r="LW39" s="224"/>
      <c r="LX39" s="224"/>
      <c r="LY39" s="224"/>
      <c r="LZ39" s="225"/>
      <c r="MA39" s="223"/>
      <c r="MB39" s="224"/>
      <c r="MC39" s="224"/>
      <c r="MD39" s="224"/>
      <c r="ME39" s="224"/>
      <c r="MF39" s="224"/>
      <c r="MG39" s="224"/>
      <c r="MH39" s="225"/>
      <c r="MI39" s="223"/>
      <c r="MJ39" s="224"/>
      <c r="MK39" s="224"/>
      <c r="ML39" s="224"/>
      <c r="MM39" s="224"/>
      <c r="MN39" s="224"/>
      <c r="MO39" s="224"/>
      <c r="MP39" s="225"/>
      <c r="MQ39" s="223"/>
      <c r="MR39" s="224"/>
      <c r="MS39" s="224"/>
      <c r="MT39" s="224"/>
      <c r="MU39" s="224"/>
      <c r="MV39" s="224"/>
      <c r="MW39" s="224"/>
      <c r="MX39" s="225"/>
      <c r="MY39" s="223"/>
      <c r="MZ39" s="224"/>
      <c r="NA39" s="224"/>
      <c r="NB39" s="224"/>
      <c r="NC39" s="224"/>
      <c r="ND39" s="224"/>
      <c r="NE39" s="224"/>
      <c r="NF39" s="225"/>
      <c r="NG39" s="223"/>
      <c r="NH39" s="224"/>
      <c r="NI39" s="224"/>
      <c r="NJ39" s="224"/>
      <c r="NK39" s="224"/>
      <c r="NL39" s="224"/>
      <c r="NM39" s="224"/>
      <c r="NN39" s="225"/>
      <c r="NO39" s="223"/>
      <c r="NP39" s="224"/>
      <c r="NQ39" s="224"/>
      <c r="NR39" s="224"/>
      <c r="NS39" s="224"/>
      <c r="NT39" s="224"/>
      <c r="NU39" s="224"/>
      <c r="NV39" s="225"/>
      <c r="NW39" s="223"/>
      <c r="NX39" s="224"/>
      <c r="NY39" s="224"/>
      <c r="NZ39" s="224"/>
      <c r="OA39" s="224"/>
      <c r="OB39" s="224"/>
      <c r="OC39" s="224"/>
      <c r="OD39" s="225"/>
      <c r="OE39" s="223"/>
      <c r="OF39" s="224"/>
      <c r="OG39" s="224"/>
      <c r="OH39" s="224"/>
      <c r="OI39" s="224"/>
      <c r="OJ39" s="224"/>
      <c r="OK39" s="224"/>
      <c r="OL39" s="225"/>
      <c r="OM39" s="223"/>
      <c r="ON39" s="224"/>
      <c r="OO39" s="224"/>
      <c r="OP39" s="224"/>
      <c r="OQ39" s="224"/>
      <c r="OR39" s="224"/>
      <c r="OS39" s="224"/>
      <c r="OT39" s="225"/>
      <c r="OU39" s="223"/>
      <c r="OV39" s="224"/>
      <c r="OW39" s="224"/>
      <c r="OX39" s="224"/>
      <c r="OY39" s="224"/>
      <c r="OZ39" s="224"/>
      <c r="PA39" s="224"/>
      <c r="PB39" s="225"/>
      <c r="PC39" s="223"/>
      <c r="PD39" s="224"/>
      <c r="PE39" s="224"/>
      <c r="PF39" s="224"/>
      <c r="PG39" s="224"/>
      <c r="PH39" s="224"/>
      <c r="PI39" s="224"/>
      <c r="PJ39" s="225"/>
      <c r="PK39" s="223"/>
      <c r="PL39" s="224"/>
      <c r="PM39" s="224"/>
      <c r="PN39" s="224"/>
      <c r="PO39" s="224"/>
      <c r="PP39" s="224"/>
      <c r="PQ39" s="224"/>
      <c r="PR39" s="225"/>
      <c r="PS39" s="223"/>
      <c r="PT39" s="224"/>
      <c r="PU39" s="224"/>
      <c r="PV39" s="224"/>
      <c r="PW39" s="224"/>
      <c r="PX39" s="224"/>
      <c r="PY39" s="224"/>
      <c r="PZ39" s="225"/>
      <c r="QA39" s="223"/>
      <c r="QB39" s="224"/>
      <c r="QC39" s="224"/>
      <c r="QD39" s="224"/>
      <c r="QE39" s="224"/>
      <c r="QF39" s="224"/>
      <c r="QG39" s="224"/>
      <c r="QH39" s="225"/>
      <c r="QI39" s="223"/>
      <c r="QJ39" s="224"/>
      <c r="QK39" s="224"/>
      <c r="QL39" s="224"/>
      <c r="QM39" s="224"/>
      <c r="QN39" s="224"/>
      <c r="QO39" s="224"/>
      <c r="QP39" s="225"/>
      <c r="QQ39" s="223"/>
      <c r="QR39" s="224"/>
      <c r="QS39" s="224"/>
      <c r="QT39" s="224"/>
      <c r="QU39" s="224"/>
      <c r="QV39" s="224"/>
      <c r="QW39" s="224"/>
      <c r="QX39" s="225"/>
      <c r="QY39" s="223"/>
      <c r="QZ39" s="224"/>
      <c r="RA39" s="224"/>
      <c r="RB39" s="224"/>
      <c r="RC39" s="224"/>
      <c r="RD39" s="224"/>
      <c r="RE39" s="224"/>
      <c r="RF39" s="225"/>
      <c r="RG39" s="223"/>
      <c r="RH39" s="224"/>
      <c r="RI39" s="224"/>
      <c r="RJ39" s="224"/>
      <c r="RK39" s="224"/>
      <c r="RL39" s="224"/>
      <c r="RM39" s="224"/>
      <c r="RN39" s="225"/>
      <c r="RO39" s="223"/>
      <c r="RP39" s="224"/>
      <c r="RQ39" s="224"/>
      <c r="RR39" s="224"/>
      <c r="RS39" s="224"/>
      <c r="RT39" s="224"/>
      <c r="RU39" s="224"/>
      <c r="RV39" s="225"/>
      <c r="RW39" s="223"/>
      <c r="RX39" s="224"/>
      <c r="RY39" s="224"/>
      <c r="RZ39" s="224"/>
      <c r="SA39" s="224"/>
      <c r="SB39" s="224"/>
      <c r="SC39" s="224"/>
      <c r="SD39" s="225"/>
      <c r="SE39" s="223"/>
      <c r="SF39" s="224"/>
      <c r="SG39" s="224"/>
      <c r="SH39" s="224"/>
      <c r="SI39" s="224"/>
      <c r="SJ39" s="224"/>
      <c r="SK39" s="224"/>
      <c r="SL39" s="225"/>
      <c r="SM39" s="223"/>
      <c r="SN39" s="224"/>
      <c r="SO39" s="224"/>
      <c r="SP39" s="224"/>
      <c r="SQ39" s="224"/>
      <c r="SR39" s="224"/>
      <c r="SS39" s="224"/>
      <c r="ST39" s="225"/>
      <c r="SU39" s="223"/>
      <c r="SV39" s="224"/>
      <c r="SW39" s="224"/>
      <c r="SX39" s="224"/>
      <c r="SY39" s="224"/>
      <c r="SZ39" s="224"/>
      <c r="TA39" s="224"/>
      <c r="TB39" s="225"/>
      <c r="TC39" s="223"/>
      <c r="TD39" s="224"/>
      <c r="TE39" s="224"/>
      <c r="TF39" s="224"/>
      <c r="TG39" s="224"/>
      <c r="TH39" s="224"/>
      <c r="TI39" s="224"/>
      <c r="TJ39" s="225"/>
      <c r="TK39" s="223"/>
      <c r="TL39" s="224"/>
      <c r="TM39" s="224"/>
      <c r="TN39" s="224"/>
      <c r="TO39" s="224"/>
      <c r="TP39" s="224"/>
      <c r="TQ39" s="224"/>
      <c r="TR39" s="225"/>
      <c r="TS39" s="223"/>
      <c r="TT39" s="224"/>
      <c r="TU39" s="224"/>
      <c r="TV39" s="224"/>
      <c r="TW39" s="224"/>
      <c r="TX39" s="224"/>
      <c r="TY39" s="224"/>
      <c r="TZ39" s="225"/>
      <c r="UA39" s="223"/>
      <c r="UB39" s="224"/>
      <c r="UC39" s="224"/>
      <c r="UD39" s="224"/>
      <c r="UE39" s="224"/>
      <c r="UF39" s="224"/>
      <c r="UG39" s="224"/>
      <c r="UH39" s="225"/>
      <c r="UI39" s="223"/>
      <c r="UJ39" s="224"/>
      <c r="UK39" s="224"/>
      <c r="UL39" s="224"/>
      <c r="UM39" s="224"/>
      <c r="UN39" s="224"/>
      <c r="UO39" s="224"/>
      <c r="UP39" s="225"/>
      <c r="UQ39" s="223"/>
      <c r="UR39" s="224"/>
      <c r="US39" s="224"/>
      <c r="UT39" s="224"/>
      <c r="UU39" s="224"/>
      <c r="UV39" s="224"/>
      <c r="UW39" s="224"/>
      <c r="UX39" s="225"/>
      <c r="UY39" s="223"/>
      <c r="UZ39" s="224"/>
      <c r="VA39" s="224"/>
      <c r="VB39" s="224"/>
      <c r="VC39" s="224"/>
      <c r="VD39" s="224"/>
      <c r="VE39" s="224"/>
      <c r="VF39" s="225"/>
      <c r="VG39" s="223"/>
      <c r="VH39" s="224"/>
      <c r="VI39" s="224"/>
      <c r="VJ39" s="224"/>
      <c r="VK39" s="224"/>
      <c r="VL39" s="224"/>
      <c r="VM39" s="224"/>
      <c r="VN39" s="225"/>
      <c r="VO39" s="223"/>
      <c r="VP39" s="224"/>
      <c r="VQ39" s="224"/>
      <c r="VR39" s="224"/>
      <c r="VS39" s="224"/>
      <c r="VT39" s="224"/>
      <c r="VU39" s="224"/>
      <c r="VV39" s="225"/>
      <c r="VW39" s="223"/>
      <c r="VX39" s="224"/>
      <c r="VY39" s="224"/>
      <c r="VZ39" s="224"/>
      <c r="WA39" s="224"/>
      <c r="WB39" s="224"/>
      <c r="WC39" s="224"/>
      <c r="WD39" s="225"/>
      <c r="WE39" s="223"/>
      <c r="WF39" s="224"/>
      <c r="WG39" s="224"/>
      <c r="WH39" s="224"/>
      <c r="WI39" s="224"/>
      <c r="WJ39" s="224"/>
      <c r="WK39" s="224"/>
      <c r="WL39" s="225"/>
      <c r="WM39" s="223"/>
      <c r="WN39" s="224"/>
      <c r="WO39" s="224"/>
      <c r="WP39" s="224"/>
      <c r="WQ39" s="224"/>
      <c r="WR39" s="224"/>
      <c r="WS39" s="224"/>
      <c r="WT39" s="225"/>
      <c r="WU39" s="223"/>
      <c r="WV39" s="224"/>
      <c r="WW39" s="224"/>
      <c r="WX39" s="224"/>
      <c r="WY39" s="224"/>
      <c r="WZ39" s="224"/>
      <c r="XA39" s="224"/>
      <c r="XB39" s="225"/>
      <c r="XC39" s="223"/>
      <c r="XD39" s="224"/>
      <c r="XE39" s="224"/>
      <c r="XF39" s="224"/>
      <c r="XG39" s="224"/>
      <c r="XH39" s="224"/>
      <c r="XI39" s="224"/>
      <c r="XJ39" s="225"/>
      <c r="XK39" s="223"/>
      <c r="XL39" s="224"/>
      <c r="XM39" s="224"/>
      <c r="XN39" s="224"/>
      <c r="XO39" s="224"/>
      <c r="XP39" s="224"/>
      <c r="XQ39" s="224"/>
      <c r="XR39" s="225"/>
      <c r="XS39" s="223"/>
      <c r="XT39" s="224"/>
      <c r="XU39" s="224"/>
      <c r="XV39" s="224"/>
      <c r="XW39" s="224"/>
      <c r="XX39" s="224"/>
      <c r="XY39" s="224"/>
      <c r="XZ39" s="225"/>
      <c r="YA39" s="223"/>
      <c r="YB39" s="224"/>
      <c r="YC39" s="224"/>
      <c r="YD39" s="224"/>
      <c r="YE39" s="224"/>
      <c r="YF39" s="224"/>
      <c r="YG39" s="224"/>
      <c r="YH39" s="225"/>
      <c r="YI39" s="223"/>
      <c r="YJ39" s="224"/>
      <c r="YK39" s="224"/>
      <c r="YL39" s="224"/>
      <c r="YM39" s="224"/>
      <c r="YN39" s="224"/>
      <c r="YO39" s="224"/>
      <c r="YP39" s="225"/>
      <c r="YQ39" s="223"/>
      <c r="YR39" s="224"/>
      <c r="YS39" s="224"/>
      <c r="YT39" s="224"/>
      <c r="YU39" s="224"/>
      <c r="YV39" s="224"/>
      <c r="YW39" s="224"/>
      <c r="YX39" s="225"/>
      <c r="YY39" s="223"/>
      <c r="YZ39" s="224"/>
      <c r="ZA39" s="224"/>
      <c r="ZB39" s="224"/>
      <c r="ZC39" s="224"/>
      <c r="ZD39" s="224"/>
      <c r="ZE39" s="224"/>
      <c r="ZF39" s="225"/>
      <c r="ZG39" s="223"/>
      <c r="ZH39" s="224"/>
      <c r="ZI39" s="224"/>
      <c r="ZJ39" s="224"/>
      <c r="ZK39" s="224"/>
      <c r="ZL39" s="224"/>
      <c r="ZM39" s="224"/>
      <c r="ZN39" s="225"/>
      <c r="ZO39" s="223"/>
      <c r="ZP39" s="224"/>
      <c r="ZQ39" s="224"/>
      <c r="ZR39" s="224"/>
      <c r="ZS39" s="224"/>
      <c r="ZT39" s="224"/>
      <c r="ZU39" s="224"/>
      <c r="ZV39" s="225"/>
      <c r="ZW39" s="223"/>
      <c r="ZX39" s="224"/>
      <c r="ZY39" s="224"/>
      <c r="ZZ39" s="224"/>
      <c r="AAA39" s="224"/>
      <c r="AAB39" s="224"/>
      <c r="AAC39" s="224"/>
      <c r="AAD39" s="225"/>
      <c r="AAE39" s="223"/>
      <c r="AAF39" s="224"/>
      <c r="AAG39" s="224"/>
      <c r="AAH39" s="224"/>
      <c r="AAI39" s="224"/>
      <c r="AAJ39" s="224"/>
      <c r="AAK39" s="224"/>
      <c r="AAL39" s="225"/>
      <c r="AAM39" s="223"/>
      <c r="AAN39" s="224"/>
      <c r="AAO39" s="224"/>
      <c r="AAP39" s="224"/>
      <c r="AAQ39" s="224"/>
      <c r="AAR39" s="224"/>
      <c r="AAS39" s="224"/>
      <c r="AAT39" s="225"/>
      <c r="AAU39" s="223"/>
      <c r="AAV39" s="224"/>
      <c r="AAW39" s="224"/>
      <c r="AAX39" s="224"/>
      <c r="AAY39" s="224"/>
      <c r="AAZ39" s="224"/>
      <c r="ABA39" s="224"/>
      <c r="ABB39" s="225"/>
      <c r="ABC39" s="223"/>
      <c r="ABD39" s="224"/>
      <c r="ABE39" s="224"/>
      <c r="ABF39" s="224"/>
      <c r="ABG39" s="224"/>
      <c r="ABH39" s="224"/>
      <c r="ABI39" s="224"/>
      <c r="ABJ39" s="225"/>
      <c r="ABK39" s="223"/>
      <c r="ABL39" s="224"/>
      <c r="ABM39" s="224"/>
      <c r="ABN39" s="224"/>
      <c r="ABO39" s="224"/>
      <c r="ABP39" s="224"/>
      <c r="ABQ39" s="224"/>
      <c r="ABR39" s="225"/>
      <c r="ABS39" s="223"/>
      <c r="ABT39" s="224"/>
      <c r="ABU39" s="224"/>
      <c r="ABV39" s="224"/>
      <c r="ABW39" s="224"/>
      <c r="ABX39" s="224"/>
      <c r="ABY39" s="224"/>
      <c r="ABZ39" s="225"/>
      <c r="ACA39" s="223"/>
      <c r="ACB39" s="224"/>
      <c r="ACC39" s="224"/>
      <c r="ACD39" s="224"/>
      <c r="ACE39" s="224"/>
      <c r="ACF39" s="224"/>
      <c r="ACG39" s="224"/>
      <c r="ACH39" s="225"/>
      <c r="ACI39" s="223"/>
      <c r="ACJ39" s="224"/>
      <c r="ACK39" s="224"/>
      <c r="ACL39" s="224"/>
      <c r="ACM39" s="224"/>
      <c r="ACN39" s="224"/>
      <c r="ACO39" s="224"/>
      <c r="ACP39" s="225"/>
      <c r="ACQ39" s="223"/>
      <c r="ACR39" s="224"/>
      <c r="ACS39" s="224"/>
      <c r="ACT39" s="224"/>
      <c r="ACU39" s="224"/>
      <c r="ACV39" s="224"/>
      <c r="ACW39" s="224"/>
      <c r="ACX39" s="225"/>
      <c r="ACY39" s="223"/>
      <c r="ACZ39" s="224"/>
      <c r="ADA39" s="224"/>
      <c r="ADB39" s="224"/>
      <c r="ADC39" s="224"/>
      <c r="ADD39" s="224"/>
      <c r="ADE39" s="224"/>
      <c r="ADF39" s="225"/>
      <c r="ADG39" s="223"/>
      <c r="ADH39" s="224"/>
      <c r="ADI39" s="224"/>
      <c r="ADJ39" s="224"/>
      <c r="ADK39" s="224"/>
      <c r="ADL39" s="224"/>
      <c r="ADM39" s="224"/>
      <c r="ADN39" s="225"/>
      <c r="ADO39" s="223"/>
      <c r="ADP39" s="224"/>
      <c r="ADQ39" s="224"/>
      <c r="ADR39" s="224"/>
      <c r="ADS39" s="224"/>
      <c r="ADT39" s="224"/>
      <c r="ADU39" s="224"/>
      <c r="ADV39" s="225"/>
      <c r="ADW39" s="223"/>
      <c r="ADX39" s="224"/>
      <c r="ADY39" s="224"/>
      <c r="ADZ39" s="224"/>
      <c r="AEA39" s="224"/>
      <c r="AEB39" s="224"/>
      <c r="AEC39" s="224"/>
      <c r="AED39" s="225"/>
      <c r="AEE39" s="223"/>
      <c r="AEF39" s="224"/>
      <c r="AEG39" s="224"/>
      <c r="AEH39" s="224"/>
      <c r="AEI39" s="224"/>
      <c r="AEJ39" s="224"/>
      <c r="AEK39" s="224"/>
      <c r="AEL39" s="225"/>
      <c r="AEM39" s="223"/>
      <c r="AEN39" s="224"/>
      <c r="AEO39" s="224"/>
      <c r="AEP39" s="224"/>
      <c r="AEQ39" s="224"/>
      <c r="AER39" s="224"/>
      <c r="AES39" s="224"/>
      <c r="AET39" s="225"/>
      <c r="AEU39" s="223"/>
      <c r="AEV39" s="224"/>
      <c r="AEW39" s="224"/>
      <c r="AEX39" s="224"/>
      <c r="AEY39" s="224"/>
      <c r="AEZ39" s="224"/>
      <c r="AFA39" s="224"/>
      <c r="AFB39" s="225"/>
      <c r="AFC39" s="223"/>
      <c r="AFD39" s="224"/>
      <c r="AFE39" s="224"/>
      <c r="AFF39" s="224"/>
      <c r="AFG39" s="224"/>
      <c r="AFH39" s="224"/>
      <c r="AFI39" s="224"/>
      <c r="AFJ39" s="225"/>
      <c r="AFK39" s="223"/>
      <c r="AFL39" s="224"/>
      <c r="AFM39" s="224"/>
      <c r="AFN39" s="224"/>
      <c r="AFO39" s="224"/>
      <c r="AFP39" s="224"/>
      <c r="AFQ39" s="224"/>
      <c r="AFR39" s="225"/>
      <c r="AFS39" s="223"/>
      <c r="AFT39" s="224"/>
      <c r="AFU39" s="224"/>
      <c r="AFV39" s="224"/>
      <c r="AFW39" s="224"/>
      <c r="AFX39" s="224"/>
      <c r="AFY39" s="224"/>
      <c r="AFZ39" s="225"/>
      <c r="AGA39" s="223"/>
      <c r="AGB39" s="224"/>
      <c r="AGC39" s="224"/>
      <c r="AGD39" s="224"/>
      <c r="AGE39" s="224"/>
      <c r="AGF39" s="224"/>
      <c r="AGG39" s="224"/>
      <c r="AGH39" s="225"/>
      <c r="AGI39" s="223"/>
      <c r="AGJ39" s="224"/>
      <c r="AGK39" s="224"/>
      <c r="AGL39" s="224"/>
      <c r="AGM39" s="224"/>
      <c r="AGN39" s="224"/>
      <c r="AGO39" s="224"/>
      <c r="AGP39" s="225"/>
      <c r="AGQ39" s="223"/>
      <c r="AGR39" s="224"/>
      <c r="AGS39" s="224"/>
      <c r="AGT39" s="224"/>
      <c r="AGU39" s="224"/>
      <c r="AGV39" s="224"/>
      <c r="AGW39" s="224"/>
      <c r="AGX39" s="225"/>
      <c r="AGY39" s="223"/>
      <c r="AGZ39" s="224"/>
      <c r="AHA39" s="224"/>
      <c r="AHB39" s="224"/>
      <c r="AHC39" s="224"/>
      <c r="AHD39" s="224"/>
      <c r="AHE39" s="224"/>
      <c r="AHF39" s="225"/>
      <c r="AHG39" s="223"/>
      <c r="AHH39" s="224"/>
      <c r="AHI39" s="224"/>
      <c r="AHJ39" s="224"/>
      <c r="AHK39" s="224"/>
      <c r="AHL39" s="224"/>
      <c r="AHM39" s="224"/>
      <c r="AHN39" s="225"/>
      <c r="AHO39" s="223"/>
      <c r="AHP39" s="224"/>
      <c r="AHQ39" s="224"/>
      <c r="AHR39" s="224"/>
      <c r="AHS39" s="224"/>
      <c r="AHT39" s="224"/>
      <c r="AHU39" s="224"/>
      <c r="AHV39" s="225"/>
      <c r="AHW39" s="223"/>
      <c r="AHX39" s="224"/>
      <c r="AHY39" s="224"/>
      <c r="AHZ39" s="224"/>
      <c r="AIA39" s="224"/>
      <c r="AIB39" s="224"/>
      <c r="AIC39" s="224"/>
      <c r="AID39" s="225"/>
      <c r="AIE39" s="223"/>
      <c r="AIF39" s="224"/>
      <c r="AIG39" s="224"/>
      <c r="AIH39" s="224"/>
      <c r="AII39" s="224"/>
      <c r="AIJ39" s="224"/>
      <c r="AIK39" s="224"/>
      <c r="AIL39" s="225"/>
      <c r="AIM39" s="223"/>
      <c r="AIN39" s="224"/>
      <c r="AIO39" s="224"/>
      <c r="AIP39" s="224"/>
      <c r="AIQ39" s="224"/>
      <c r="AIR39" s="224"/>
      <c r="AIS39" s="224"/>
      <c r="AIT39" s="225"/>
      <c r="AIU39" s="223"/>
      <c r="AIV39" s="224"/>
      <c r="AIW39" s="224"/>
      <c r="AIX39" s="224"/>
      <c r="AIY39" s="224"/>
      <c r="AIZ39" s="224"/>
      <c r="AJA39" s="224"/>
      <c r="AJB39" s="225"/>
      <c r="AJC39" s="223"/>
      <c r="AJD39" s="224"/>
      <c r="AJE39" s="224"/>
      <c r="AJF39" s="224"/>
      <c r="AJG39" s="224"/>
      <c r="AJH39" s="224"/>
      <c r="AJI39" s="224"/>
      <c r="AJJ39" s="225"/>
      <c r="AJK39" s="223"/>
      <c r="AJL39" s="224"/>
      <c r="AJM39" s="224"/>
      <c r="AJN39" s="224"/>
      <c r="AJO39" s="224"/>
      <c r="AJP39" s="224"/>
      <c r="AJQ39" s="224"/>
      <c r="AJR39" s="225"/>
      <c r="AJS39" s="223"/>
      <c r="AJT39" s="224"/>
      <c r="AJU39" s="224"/>
      <c r="AJV39" s="224"/>
      <c r="AJW39" s="224"/>
      <c r="AJX39" s="224"/>
      <c r="AJY39" s="224"/>
      <c r="AJZ39" s="225"/>
      <c r="AKA39" s="223"/>
      <c r="AKB39" s="224"/>
      <c r="AKC39" s="224"/>
      <c r="AKD39" s="224"/>
      <c r="AKE39" s="224"/>
      <c r="AKF39" s="224"/>
      <c r="AKG39" s="224"/>
      <c r="AKH39" s="225"/>
      <c r="AKI39" s="223"/>
      <c r="AKJ39" s="224"/>
      <c r="AKK39" s="224"/>
      <c r="AKL39" s="224"/>
      <c r="AKM39" s="224"/>
      <c r="AKN39" s="224"/>
      <c r="AKO39" s="224"/>
      <c r="AKP39" s="225"/>
      <c r="AKQ39" s="223"/>
      <c r="AKR39" s="224"/>
      <c r="AKS39" s="224"/>
      <c r="AKT39" s="224"/>
      <c r="AKU39" s="224"/>
      <c r="AKV39" s="224"/>
      <c r="AKW39" s="224"/>
      <c r="AKX39" s="225"/>
      <c r="AKY39" s="223"/>
      <c r="AKZ39" s="224"/>
      <c r="ALA39" s="224"/>
      <c r="ALB39" s="224"/>
      <c r="ALC39" s="224"/>
      <c r="ALD39" s="224"/>
      <c r="ALE39" s="224"/>
      <c r="ALF39" s="225"/>
      <c r="ALG39" s="223"/>
      <c r="ALH39" s="224"/>
      <c r="ALI39" s="224"/>
      <c r="ALJ39" s="224"/>
      <c r="ALK39" s="224"/>
      <c r="ALL39" s="224"/>
      <c r="ALM39" s="224"/>
      <c r="ALN39" s="225"/>
      <c r="ALO39" s="223"/>
      <c r="ALP39" s="224"/>
      <c r="ALQ39" s="224"/>
      <c r="ALR39" s="224"/>
      <c r="ALS39" s="224"/>
      <c r="ALT39" s="224"/>
      <c r="ALU39" s="224"/>
      <c r="ALV39" s="225"/>
      <c r="ALW39" s="223"/>
      <c r="ALX39" s="224"/>
      <c r="ALY39" s="224"/>
      <c r="ALZ39" s="224"/>
      <c r="AMA39" s="224"/>
      <c r="AMB39" s="224"/>
      <c r="AMC39" s="224"/>
      <c r="AMD39" s="225"/>
      <c r="AME39" s="223"/>
      <c r="AMF39" s="224"/>
      <c r="AMG39" s="224"/>
      <c r="AMH39" s="224"/>
      <c r="AMI39" s="224"/>
      <c r="AMJ39" s="224"/>
      <c r="AMK39" s="224"/>
      <c r="AML39" s="225"/>
      <c r="AMM39" s="223"/>
      <c r="AMN39" s="224"/>
      <c r="AMO39" s="224"/>
      <c r="AMP39" s="224"/>
      <c r="AMQ39" s="224"/>
      <c r="AMR39" s="224"/>
      <c r="AMS39" s="224"/>
      <c r="AMT39" s="225"/>
      <c r="AMU39" s="223"/>
      <c r="AMV39" s="224"/>
      <c r="AMW39" s="224"/>
      <c r="AMX39" s="224"/>
      <c r="AMY39" s="224"/>
      <c r="AMZ39" s="224"/>
      <c r="ANA39" s="224"/>
      <c r="ANB39" s="225"/>
      <c r="ANC39" s="223"/>
      <c r="AND39" s="224"/>
      <c r="ANE39" s="224"/>
      <c r="ANF39" s="224"/>
      <c r="ANG39" s="224"/>
      <c r="ANH39" s="224"/>
      <c r="ANI39" s="224"/>
      <c r="ANJ39" s="225"/>
      <c r="ANK39" s="223"/>
      <c r="ANL39" s="224"/>
      <c r="ANM39" s="224"/>
      <c r="ANN39" s="224"/>
      <c r="ANO39" s="224"/>
      <c r="ANP39" s="224"/>
      <c r="ANQ39" s="224"/>
      <c r="ANR39" s="225"/>
      <c r="ANS39" s="223"/>
      <c r="ANT39" s="224"/>
      <c r="ANU39" s="224"/>
      <c r="ANV39" s="224"/>
      <c r="ANW39" s="224"/>
      <c r="ANX39" s="224"/>
      <c r="ANY39" s="224"/>
      <c r="ANZ39" s="225"/>
      <c r="AOA39" s="223"/>
      <c r="AOB39" s="224"/>
      <c r="AOC39" s="224"/>
      <c r="AOD39" s="224"/>
      <c r="AOE39" s="224"/>
      <c r="AOF39" s="224"/>
      <c r="AOG39" s="224"/>
      <c r="AOH39" s="225"/>
      <c r="AOI39" s="223"/>
      <c r="AOJ39" s="224"/>
      <c r="AOK39" s="224"/>
      <c r="AOL39" s="224"/>
      <c r="AOM39" s="224"/>
      <c r="AON39" s="224"/>
      <c r="AOO39" s="224"/>
      <c r="AOP39" s="225"/>
      <c r="AOQ39" s="223"/>
      <c r="AOR39" s="224"/>
      <c r="AOS39" s="224"/>
      <c r="AOT39" s="224"/>
      <c r="AOU39" s="224"/>
      <c r="AOV39" s="224"/>
      <c r="AOW39" s="224"/>
      <c r="AOX39" s="225"/>
      <c r="AOY39" s="223"/>
      <c r="AOZ39" s="224"/>
      <c r="APA39" s="224"/>
      <c r="APB39" s="224"/>
      <c r="APC39" s="224"/>
      <c r="APD39" s="224"/>
      <c r="APE39" s="224"/>
      <c r="APF39" s="225"/>
      <c r="APG39" s="223"/>
      <c r="APH39" s="224"/>
      <c r="API39" s="224"/>
      <c r="APJ39" s="224"/>
      <c r="APK39" s="224"/>
      <c r="APL39" s="224"/>
      <c r="APM39" s="224"/>
      <c r="APN39" s="225"/>
      <c r="APO39" s="223"/>
      <c r="APP39" s="224"/>
      <c r="APQ39" s="224"/>
      <c r="APR39" s="224"/>
      <c r="APS39" s="224"/>
      <c r="APT39" s="224"/>
      <c r="APU39" s="224"/>
      <c r="APV39" s="225"/>
      <c r="APW39" s="223"/>
      <c r="APX39" s="224"/>
      <c r="APY39" s="224"/>
      <c r="APZ39" s="224"/>
      <c r="AQA39" s="224"/>
      <c r="AQB39" s="224"/>
      <c r="AQC39" s="224"/>
      <c r="AQD39" s="225"/>
      <c r="AQE39" s="223"/>
      <c r="AQF39" s="224"/>
      <c r="AQG39" s="224"/>
      <c r="AQH39" s="224"/>
      <c r="AQI39" s="224"/>
      <c r="AQJ39" s="224"/>
      <c r="AQK39" s="224"/>
      <c r="AQL39" s="225"/>
      <c r="AQM39" s="223"/>
      <c r="AQN39" s="224"/>
      <c r="AQO39" s="224"/>
      <c r="AQP39" s="224"/>
      <c r="AQQ39" s="224"/>
      <c r="AQR39" s="224"/>
      <c r="AQS39" s="224"/>
      <c r="AQT39" s="225"/>
      <c r="AQU39" s="223"/>
      <c r="AQV39" s="224"/>
      <c r="AQW39" s="224"/>
      <c r="AQX39" s="224"/>
      <c r="AQY39" s="224"/>
      <c r="AQZ39" s="224"/>
      <c r="ARA39" s="224"/>
      <c r="ARB39" s="225"/>
      <c r="ARC39" s="223"/>
      <c r="ARD39" s="224"/>
      <c r="ARE39" s="224"/>
      <c r="ARF39" s="224"/>
      <c r="ARG39" s="224"/>
      <c r="ARH39" s="224"/>
      <c r="ARI39" s="224"/>
      <c r="ARJ39" s="225"/>
      <c r="ARK39" s="223"/>
      <c r="ARL39" s="224"/>
      <c r="ARM39" s="224"/>
      <c r="ARN39" s="224"/>
      <c r="ARO39" s="224"/>
      <c r="ARP39" s="224"/>
      <c r="ARQ39" s="224"/>
      <c r="ARR39" s="225"/>
      <c r="ARS39" s="223"/>
      <c r="ART39" s="224"/>
      <c r="ARU39" s="224"/>
      <c r="ARV39" s="224"/>
      <c r="ARW39" s="224"/>
      <c r="ARX39" s="224"/>
      <c r="ARY39" s="224"/>
      <c r="ARZ39" s="225"/>
      <c r="ASA39" s="223"/>
      <c r="ASB39" s="224"/>
      <c r="ASC39" s="224"/>
      <c r="ASD39" s="224"/>
      <c r="ASE39" s="224"/>
      <c r="ASF39" s="224"/>
      <c r="ASG39" s="224"/>
      <c r="ASH39" s="225"/>
      <c r="ASI39" s="223"/>
      <c r="ASJ39" s="224"/>
      <c r="ASK39" s="224"/>
      <c r="ASL39" s="224"/>
      <c r="ASM39" s="224"/>
      <c r="ASN39" s="224"/>
      <c r="ASO39" s="224"/>
      <c r="ASP39" s="225"/>
      <c r="ASQ39" s="223"/>
      <c r="ASR39" s="224"/>
      <c r="ASS39" s="224"/>
      <c r="AST39" s="224"/>
      <c r="ASU39" s="224"/>
      <c r="ASV39" s="224"/>
      <c r="ASW39" s="224"/>
      <c r="ASX39" s="225"/>
      <c r="ASY39" s="223"/>
      <c r="ASZ39" s="224"/>
      <c r="ATA39" s="224"/>
      <c r="ATB39" s="224"/>
      <c r="ATC39" s="224"/>
      <c r="ATD39" s="224"/>
      <c r="ATE39" s="224"/>
      <c r="ATF39" s="225"/>
      <c r="ATG39" s="223"/>
      <c r="ATH39" s="224"/>
      <c r="ATI39" s="224"/>
      <c r="ATJ39" s="224"/>
      <c r="ATK39" s="224"/>
      <c r="ATL39" s="224"/>
      <c r="ATM39" s="224"/>
      <c r="ATN39" s="225"/>
      <c r="ATO39" s="223"/>
      <c r="ATP39" s="224"/>
      <c r="ATQ39" s="224"/>
      <c r="ATR39" s="224"/>
      <c r="ATS39" s="224"/>
      <c r="ATT39" s="224"/>
      <c r="ATU39" s="224"/>
      <c r="ATV39" s="225"/>
      <c r="ATW39" s="223"/>
      <c r="ATX39" s="224"/>
      <c r="ATY39" s="224"/>
      <c r="ATZ39" s="224"/>
      <c r="AUA39" s="224"/>
      <c r="AUB39" s="224"/>
      <c r="AUC39" s="224"/>
      <c r="AUD39" s="225"/>
      <c r="AUE39" s="223"/>
      <c r="AUF39" s="224"/>
      <c r="AUG39" s="224"/>
      <c r="AUH39" s="224"/>
      <c r="AUI39" s="224"/>
      <c r="AUJ39" s="224"/>
      <c r="AUK39" s="224"/>
      <c r="AUL39" s="225"/>
      <c r="AUM39" s="223"/>
      <c r="AUN39" s="224"/>
      <c r="AUO39" s="224"/>
      <c r="AUP39" s="224"/>
      <c r="AUQ39" s="224"/>
      <c r="AUR39" s="224"/>
      <c r="AUS39" s="224"/>
      <c r="AUT39" s="225"/>
      <c r="AUU39" s="223"/>
      <c r="AUV39" s="224"/>
      <c r="AUW39" s="224"/>
      <c r="AUX39" s="224"/>
      <c r="AUY39" s="224"/>
      <c r="AUZ39" s="224"/>
      <c r="AVA39" s="224"/>
      <c r="AVB39" s="225"/>
      <c r="AVC39" s="223"/>
      <c r="AVD39" s="224"/>
      <c r="AVE39" s="224"/>
      <c r="AVF39" s="224"/>
      <c r="AVG39" s="224"/>
      <c r="AVH39" s="224"/>
      <c r="AVI39" s="224"/>
      <c r="AVJ39" s="225"/>
      <c r="AVK39" s="223"/>
      <c r="AVL39" s="224"/>
      <c r="AVM39" s="224"/>
      <c r="AVN39" s="224"/>
      <c r="AVO39" s="224"/>
      <c r="AVP39" s="224"/>
      <c r="AVQ39" s="224"/>
      <c r="AVR39" s="225"/>
      <c r="AVS39" s="223"/>
      <c r="AVT39" s="224"/>
      <c r="AVU39" s="224"/>
      <c r="AVV39" s="224"/>
      <c r="AVW39" s="224"/>
      <c r="AVX39" s="224"/>
      <c r="AVY39" s="224"/>
      <c r="AVZ39" s="225"/>
      <c r="AWA39" s="223"/>
      <c r="AWB39" s="224"/>
      <c r="AWC39" s="224"/>
      <c r="AWD39" s="224"/>
      <c r="AWE39" s="224"/>
      <c r="AWF39" s="224"/>
      <c r="AWG39" s="224"/>
      <c r="AWH39" s="225"/>
      <c r="AWI39" s="223"/>
      <c r="AWJ39" s="224"/>
      <c r="AWK39" s="224"/>
      <c r="AWL39" s="224"/>
      <c r="AWM39" s="224"/>
      <c r="AWN39" s="224"/>
      <c r="AWO39" s="224"/>
      <c r="AWP39" s="225"/>
      <c r="AWQ39" s="223"/>
      <c r="AWR39" s="224"/>
      <c r="AWS39" s="224"/>
      <c r="AWT39" s="224"/>
      <c r="AWU39" s="224"/>
      <c r="AWV39" s="224"/>
      <c r="AWW39" s="224"/>
      <c r="AWX39" s="225"/>
      <c r="AWY39" s="223"/>
      <c r="AWZ39" s="224"/>
      <c r="AXA39" s="224"/>
      <c r="AXB39" s="224"/>
      <c r="AXC39" s="224"/>
      <c r="AXD39" s="224"/>
      <c r="AXE39" s="224"/>
      <c r="AXF39" s="225"/>
      <c r="AXG39" s="223"/>
      <c r="AXH39" s="224"/>
      <c r="AXI39" s="224"/>
      <c r="AXJ39" s="224"/>
      <c r="AXK39" s="224"/>
      <c r="AXL39" s="224"/>
      <c r="AXM39" s="224"/>
      <c r="AXN39" s="225"/>
      <c r="AXO39" s="223"/>
      <c r="AXP39" s="224"/>
      <c r="AXQ39" s="224"/>
      <c r="AXR39" s="224"/>
      <c r="AXS39" s="224"/>
      <c r="AXT39" s="224"/>
      <c r="AXU39" s="224"/>
      <c r="AXV39" s="225"/>
      <c r="AXW39" s="223"/>
      <c r="AXX39" s="224"/>
      <c r="AXY39" s="224"/>
      <c r="AXZ39" s="224"/>
      <c r="AYA39" s="224"/>
      <c r="AYB39" s="224"/>
      <c r="AYC39" s="224"/>
      <c r="AYD39" s="225"/>
      <c r="AYE39" s="223"/>
      <c r="AYF39" s="224"/>
      <c r="AYG39" s="224"/>
      <c r="AYH39" s="224"/>
      <c r="AYI39" s="224"/>
      <c r="AYJ39" s="224"/>
      <c r="AYK39" s="224"/>
      <c r="AYL39" s="225"/>
      <c r="AYM39" s="223"/>
      <c r="AYN39" s="224"/>
      <c r="AYO39" s="224"/>
      <c r="AYP39" s="224"/>
      <c r="AYQ39" s="224"/>
      <c r="AYR39" s="224"/>
      <c r="AYS39" s="224"/>
      <c r="AYT39" s="225"/>
      <c r="AYU39" s="223"/>
      <c r="AYV39" s="224"/>
      <c r="AYW39" s="224"/>
      <c r="AYX39" s="224"/>
      <c r="AYY39" s="224"/>
      <c r="AYZ39" s="224"/>
      <c r="AZA39" s="224"/>
      <c r="AZB39" s="225"/>
      <c r="AZC39" s="223"/>
      <c r="AZD39" s="224"/>
      <c r="AZE39" s="224"/>
      <c r="AZF39" s="224"/>
      <c r="AZG39" s="224"/>
      <c r="AZH39" s="224"/>
      <c r="AZI39" s="224"/>
      <c r="AZJ39" s="225"/>
      <c r="AZK39" s="223"/>
      <c r="AZL39" s="224"/>
      <c r="AZM39" s="224"/>
      <c r="AZN39" s="224"/>
      <c r="AZO39" s="224"/>
      <c r="AZP39" s="224"/>
      <c r="AZQ39" s="224"/>
      <c r="AZR39" s="225"/>
      <c r="AZS39" s="223"/>
      <c r="AZT39" s="224"/>
      <c r="AZU39" s="224"/>
      <c r="AZV39" s="224"/>
      <c r="AZW39" s="224"/>
      <c r="AZX39" s="224"/>
      <c r="AZY39" s="224"/>
      <c r="AZZ39" s="225"/>
      <c r="BAA39" s="223"/>
      <c r="BAB39" s="224"/>
      <c r="BAC39" s="224"/>
      <c r="BAD39" s="224"/>
      <c r="BAE39" s="224"/>
      <c r="BAF39" s="224"/>
      <c r="BAG39" s="224"/>
      <c r="BAH39" s="225"/>
      <c r="BAI39" s="223"/>
      <c r="BAJ39" s="224"/>
      <c r="BAK39" s="224"/>
      <c r="BAL39" s="224"/>
      <c r="BAM39" s="224"/>
      <c r="BAN39" s="224"/>
      <c r="BAO39" s="224"/>
      <c r="BAP39" s="225"/>
      <c r="BAQ39" s="223"/>
      <c r="BAR39" s="224"/>
      <c r="BAS39" s="224"/>
      <c r="BAT39" s="224"/>
      <c r="BAU39" s="224"/>
      <c r="BAV39" s="224"/>
      <c r="BAW39" s="224"/>
      <c r="BAX39" s="225"/>
      <c r="BAY39" s="223"/>
      <c r="BAZ39" s="224"/>
      <c r="BBA39" s="224"/>
      <c r="BBB39" s="224"/>
      <c r="BBC39" s="224"/>
      <c r="BBD39" s="224"/>
      <c r="BBE39" s="224"/>
      <c r="BBF39" s="225"/>
      <c r="BBG39" s="223"/>
      <c r="BBH39" s="224"/>
      <c r="BBI39" s="224"/>
      <c r="BBJ39" s="224"/>
      <c r="BBK39" s="224"/>
      <c r="BBL39" s="224"/>
      <c r="BBM39" s="224"/>
      <c r="BBN39" s="225"/>
      <c r="BBO39" s="223"/>
      <c r="BBP39" s="224"/>
      <c r="BBQ39" s="224"/>
      <c r="BBR39" s="224"/>
      <c r="BBS39" s="224"/>
      <c r="BBT39" s="224"/>
      <c r="BBU39" s="224"/>
      <c r="BBV39" s="225"/>
      <c r="BBW39" s="223"/>
      <c r="BBX39" s="224"/>
      <c r="BBY39" s="224"/>
      <c r="BBZ39" s="224"/>
      <c r="BCA39" s="224"/>
      <c r="BCB39" s="224"/>
      <c r="BCC39" s="224"/>
      <c r="BCD39" s="225"/>
      <c r="BCE39" s="223"/>
      <c r="BCF39" s="224"/>
      <c r="BCG39" s="224"/>
      <c r="BCH39" s="224"/>
      <c r="BCI39" s="224"/>
      <c r="BCJ39" s="224"/>
      <c r="BCK39" s="224"/>
      <c r="BCL39" s="225"/>
      <c r="BCM39" s="223"/>
      <c r="BCN39" s="224"/>
      <c r="BCO39" s="224"/>
      <c r="BCP39" s="224"/>
      <c r="BCQ39" s="224"/>
      <c r="BCR39" s="224"/>
      <c r="BCS39" s="224"/>
      <c r="BCT39" s="225"/>
      <c r="BCU39" s="223"/>
      <c r="BCV39" s="224"/>
      <c r="BCW39" s="224"/>
      <c r="BCX39" s="224"/>
      <c r="BCY39" s="224"/>
      <c r="BCZ39" s="224"/>
      <c r="BDA39" s="224"/>
      <c r="BDB39" s="225"/>
      <c r="BDC39" s="223"/>
      <c r="BDD39" s="224"/>
      <c r="BDE39" s="224"/>
      <c r="BDF39" s="224"/>
      <c r="BDG39" s="224"/>
      <c r="BDH39" s="224"/>
      <c r="BDI39" s="224"/>
      <c r="BDJ39" s="225"/>
      <c r="BDK39" s="223"/>
      <c r="BDL39" s="224"/>
      <c r="BDM39" s="224"/>
      <c r="BDN39" s="224"/>
      <c r="BDO39" s="224"/>
      <c r="BDP39" s="224"/>
      <c r="BDQ39" s="224"/>
      <c r="BDR39" s="225"/>
      <c r="BDS39" s="223"/>
      <c r="BDT39" s="224"/>
      <c r="BDU39" s="224"/>
      <c r="BDV39" s="224"/>
      <c r="BDW39" s="224"/>
      <c r="BDX39" s="224"/>
      <c r="BDY39" s="224"/>
      <c r="BDZ39" s="225"/>
      <c r="BEA39" s="223"/>
      <c r="BEB39" s="224"/>
      <c r="BEC39" s="224"/>
      <c r="BED39" s="224"/>
      <c r="BEE39" s="224"/>
      <c r="BEF39" s="224"/>
      <c r="BEG39" s="224"/>
      <c r="BEH39" s="225"/>
      <c r="BEI39" s="223"/>
      <c r="BEJ39" s="224"/>
      <c r="BEK39" s="224"/>
      <c r="BEL39" s="224"/>
      <c r="BEM39" s="224"/>
      <c r="BEN39" s="224"/>
      <c r="BEO39" s="224"/>
      <c r="BEP39" s="225"/>
      <c r="BEQ39" s="223"/>
      <c r="BER39" s="224"/>
      <c r="BES39" s="224"/>
      <c r="BET39" s="224"/>
      <c r="BEU39" s="224"/>
      <c r="BEV39" s="224"/>
      <c r="BEW39" s="224"/>
      <c r="BEX39" s="225"/>
      <c r="BEY39" s="223"/>
      <c r="BEZ39" s="224"/>
      <c r="BFA39" s="224"/>
      <c r="BFB39" s="224"/>
      <c r="BFC39" s="224"/>
      <c r="BFD39" s="224"/>
      <c r="BFE39" s="224"/>
      <c r="BFF39" s="225"/>
      <c r="BFG39" s="223"/>
      <c r="BFH39" s="224"/>
      <c r="BFI39" s="224"/>
      <c r="BFJ39" s="224"/>
      <c r="BFK39" s="224"/>
      <c r="BFL39" s="224"/>
      <c r="BFM39" s="224"/>
      <c r="BFN39" s="225"/>
      <c r="BFO39" s="223"/>
      <c r="BFP39" s="224"/>
      <c r="BFQ39" s="224"/>
      <c r="BFR39" s="224"/>
      <c r="BFS39" s="224"/>
      <c r="BFT39" s="224"/>
      <c r="BFU39" s="224"/>
      <c r="BFV39" s="225"/>
      <c r="BFW39" s="223"/>
      <c r="BFX39" s="224"/>
      <c r="BFY39" s="224"/>
      <c r="BFZ39" s="224"/>
      <c r="BGA39" s="224"/>
      <c r="BGB39" s="224"/>
      <c r="BGC39" s="224"/>
      <c r="BGD39" s="225"/>
      <c r="BGE39" s="223"/>
      <c r="BGF39" s="224"/>
      <c r="BGG39" s="224"/>
      <c r="BGH39" s="224"/>
      <c r="BGI39" s="224"/>
      <c r="BGJ39" s="224"/>
      <c r="BGK39" s="224"/>
      <c r="BGL39" s="225"/>
      <c r="BGM39" s="223"/>
      <c r="BGN39" s="224"/>
      <c r="BGO39" s="224"/>
      <c r="BGP39" s="224"/>
      <c r="BGQ39" s="224"/>
      <c r="BGR39" s="224"/>
      <c r="BGS39" s="224"/>
      <c r="BGT39" s="225"/>
      <c r="BGU39" s="223"/>
      <c r="BGV39" s="224"/>
      <c r="BGW39" s="224"/>
      <c r="BGX39" s="224"/>
      <c r="BGY39" s="224"/>
      <c r="BGZ39" s="224"/>
      <c r="BHA39" s="224"/>
      <c r="BHB39" s="225"/>
      <c r="BHC39" s="223"/>
      <c r="BHD39" s="224"/>
      <c r="BHE39" s="224"/>
      <c r="BHF39" s="224"/>
      <c r="BHG39" s="224"/>
      <c r="BHH39" s="224"/>
      <c r="BHI39" s="224"/>
      <c r="BHJ39" s="225"/>
      <c r="BHK39" s="223"/>
      <c r="BHL39" s="224"/>
      <c r="BHM39" s="224"/>
      <c r="BHN39" s="224"/>
      <c r="BHO39" s="224"/>
      <c r="BHP39" s="224"/>
      <c r="BHQ39" s="224"/>
      <c r="BHR39" s="225"/>
      <c r="BHS39" s="223"/>
      <c r="BHT39" s="224"/>
      <c r="BHU39" s="224"/>
      <c r="BHV39" s="224"/>
      <c r="BHW39" s="224"/>
      <c r="BHX39" s="224"/>
      <c r="BHY39" s="224"/>
      <c r="BHZ39" s="225"/>
      <c r="BIA39" s="223"/>
      <c r="BIB39" s="224"/>
      <c r="BIC39" s="224"/>
      <c r="BID39" s="224"/>
      <c r="BIE39" s="224"/>
      <c r="BIF39" s="224"/>
      <c r="BIG39" s="224"/>
      <c r="BIH39" s="225"/>
      <c r="BII39" s="223"/>
      <c r="BIJ39" s="224"/>
      <c r="BIK39" s="224"/>
      <c r="BIL39" s="224"/>
      <c r="BIM39" s="224"/>
      <c r="BIN39" s="224"/>
      <c r="BIO39" s="224"/>
      <c r="BIP39" s="225"/>
      <c r="BIQ39" s="223"/>
      <c r="BIR39" s="224"/>
      <c r="BIS39" s="224"/>
      <c r="BIT39" s="224"/>
      <c r="BIU39" s="224"/>
      <c r="BIV39" s="224"/>
      <c r="BIW39" s="224"/>
      <c r="BIX39" s="225"/>
      <c r="BIY39" s="223"/>
      <c r="BIZ39" s="224"/>
      <c r="BJA39" s="224"/>
      <c r="BJB39" s="224"/>
      <c r="BJC39" s="224"/>
      <c r="BJD39" s="224"/>
      <c r="BJE39" s="224"/>
      <c r="BJF39" s="225"/>
      <c r="BJG39" s="223"/>
      <c r="BJH39" s="224"/>
      <c r="BJI39" s="224"/>
      <c r="BJJ39" s="224"/>
      <c r="BJK39" s="224"/>
      <c r="BJL39" s="224"/>
      <c r="BJM39" s="224"/>
      <c r="BJN39" s="225"/>
      <c r="BJO39" s="223"/>
      <c r="BJP39" s="224"/>
      <c r="BJQ39" s="224"/>
      <c r="BJR39" s="224"/>
      <c r="BJS39" s="224"/>
      <c r="BJT39" s="224"/>
      <c r="BJU39" s="224"/>
      <c r="BJV39" s="225"/>
      <c r="BJW39" s="223"/>
      <c r="BJX39" s="224"/>
      <c r="BJY39" s="224"/>
      <c r="BJZ39" s="224"/>
      <c r="BKA39" s="224"/>
      <c r="BKB39" s="224"/>
      <c r="BKC39" s="224"/>
      <c r="BKD39" s="225"/>
      <c r="BKE39" s="223"/>
      <c r="BKF39" s="224"/>
      <c r="BKG39" s="224"/>
      <c r="BKH39" s="224"/>
      <c r="BKI39" s="224"/>
      <c r="BKJ39" s="224"/>
      <c r="BKK39" s="224"/>
      <c r="BKL39" s="225"/>
      <c r="BKM39" s="223"/>
      <c r="BKN39" s="224"/>
      <c r="BKO39" s="224"/>
      <c r="BKP39" s="224"/>
      <c r="BKQ39" s="224"/>
      <c r="BKR39" s="224"/>
      <c r="BKS39" s="224"/>
      <c r="BKT39" s="225"/>
      <c r="BKU39" s="223"/>
      <c r="BKV39" s="224"/>
      <c r="BKW39" s="224"/>
      <c r="BKX39" s="224"/>
      <c r="BKY39" s="224"/>
      <c r="BKZ39" s="224"/>
      <c r="BLA39" s="224"/>
      <c r="BLB39" s="225"/>
      <c r="BLC39" s="223"/>
      <c r="BLD39" s="224"/>
      <c r="BLE39" s="224"/>
      <c r="BLF39" s="224"/>
      <c r="BLG39" s="224"/>
      <c r="BLH39" s="224"/>
      <c r="BLI39" s="224"/>
      <c r="BLJ39" s="225"/>
      <c r="BLK39" s="223"/>
      <c r="BLL39" s="224"/>
      <c r="BLM39" s="224"/>
      <c r="BLN39" s="224"/>
      <c r="BLO39" s="224"/>
      <c r="BLP39" s="224"/>
      <c r="BLQ39" s="224"/>
      <c r="BLR39" s="225"/>
      <c r="BLS39" s="223"/>
      <c r="BLT39" s="224"/>
      <c r="BLU39" s="224"/>
      <c r="BLV39" s="224"/>
      <c r="BLW39" s="224"/>
      <c r="BLX39" s="224"/>
      <c r="BLY39" s="224"/>
      <c r="BLZ39" s="225"/>
      <c r="BMA39" s="223"/>
      <c r="BMB39" s="224"/>
      <c r="BMC39" s="224"/>
      <c r="BMD39" s="224"/>
      <c r="BME39" s="224"/>
      <c r="BMF39" s="224"/>
      <c r="BMG39" s="224"/>
      <c r="BMH39" s="225"/>
      <c r="BMI39" s="223"/>
      <c r="BMJ39" s="224"/>
      <c r="BMK39" s="224"/>
      <c r="BML39" s="224"/>
      <c r="BMM39" s="224"/>
      <c r="BMN39" s="224"/>
      <c r="BMO39" s="224"/>
      <c r="BMP39" s="225"/>
      <c r="BMQ39" s="223"/>
      <c r="BMR39" s="224"/>
      <c r="BMS39" s="224"/>
      <c r="BMT39" s="224"/>
      <c r="BMU39" s="224"/>
      <c r="BMV39" s="224"/>
      <c r="BMW39" s="224"/>
      <c r="BMX39" s="225"/>
      <c r="BMY39" s="223"/>
      <c r="BMZ39" s="224"/>
      <c r="BNA39" s="224"/>
      <c r="BNB39" s="224"/>
      <c r="BNC39" s="224"/>
      <c r="BND39" s="224"/>
      <c r="BNE39" s="224"/>
      <c r="BNF39" s="225"/>
      <c r="BNG39" s="223"/>
      <c r="BNH39" s="224"/>
      <c r="BNI39" s="224"/>
      <c r="BNJ39" s="224"/>
      <c r="BNK39" s="224"/>
      <c r="BNL39" s="224"/>
      <c r="BNM39" s="224"/>
      <c r="BNN39" s="225"/>
      <c r="BNO39" s="223"/>
      <c r="BNP39" s="224"/>
      <c r="BNQ39" s="224"/>
      <c r="BNR39" s="224"/>
      <c r="BNS39" s="224"/>
      <c r="BNT39" s="224"/>
      <c r="BNU39" s="224"/>
      <c r="BNV39" s="225"/>
      <c r="BNW39" s="223"/>
      <c r="BNX39" s="224"/>
      <c r="BNY39" s="224"/>
      <c r="BNZ39" s="224"/>
      <c r="BOA39" s="224"/>
      <c r="BOB39" s="224"/>
      <c r="BOC39" s="224"/>
      <c r="BOD39" s="225"/>
      <c r="BOE39" s="223"/>
      <c r="BOF39" s="224"/>
      <c r="BOG39" s="224"/>
      <c r="BOH39" s="224"/>
      <c r="BOI39" s="224"/>
      <c r="BOJ39" s="224"/>
      <c r="BOK39" s="224"/>
      <c r="BOL39" s="225"/>
      <c r="BOM39" s="223"/>
      <c r="BON39" s="224"/>
      <c r="BOO39" s="224"/>
      <c r="BOP39" s="224"/>
      <c r="BOQ39" s="224"/>
      <c r="BOR39" s="224"/>
      <c r="BOS39" s="224"/>
      <c r="BOT39" s="225"/>
      <c r="BOU39" s="223"/>
      <c r="BOV39" s="224"/>
      <c r="BOW39" s="224"/>
      <c r="BOX39" s="224"/>
      <c r="BOY39" s="224"/>
      <c r="BOZ39" s="224"/>
      <c r="BPA39" s="224"/>
      <c r="BPB39" s="225"/>
      <c r="BPC39" s="223"/>
      <c r="BPD39" s="224"/>
      <c r="BPE39" s="224"/>
      <c r="BPF39" s="224"/>
      <c r="BPG39" s="224"/>
      <c r="BPH39" s="224"/>
      <c r="BPI39" s="224"/>
      <c r="BPJ39" s="225"/>
      <c r="BPK39" s="223"/>
      <c r="BPL39" s="224"/>
      <c r="BPM39" s="224"/>
      <c r="BPN39" s="224"/>
      <c r="BPO39" s="224"/>
      <c r="BPP39" s="224"/>
      <c r="BPQ39" s="224"/>
      <c r="BPR39" s="225"/>
      <c r="BPS39" s="223"/>
      <c r="BPT39" s="224"/>
      <c r="BPU39" s="224"/>
      <c r="BPV39" s="224"/>
      <c r="BPW39" s="224"/>
      <c r="BPX39" s="224"/>
      <c r="BPY39" s="224"/>
      <c r="BPZ39" s="225"/>
      <c r="BQA39" s="223"/>
      <c r="BQB39" s="224"/>
      <c r="BQC39" s="224"/>
      <c r="BQD39" s="224"/>
      <c r="BQE39" s="224"/>
      <c r="BQF39" s="224"/>
      <c r="BQG39" s="224"/>
      <c r="BQH39" s="225"/>
      <c r="BQI39" s="223"/>
      <c r="BQJ39" s="224"/>
      <c r="BQK39" s="224"/>
      <c r="BQL39" s="224"/>
      <c r="BQM39" s="224"/>
      <c r="BQN39" s="224"/>
      <c r="BQO39" s="224"/>
      <c r="BQP39" s="225"/>
      <c r="BQQ39" s="223"/>
      <c r="BQR39" s="224"/>
      <c r="BQS39" s="224"/>
      <c r="BQT39" s="224"/>
      <c r="BQU39" s="224"/>
      <c r="BQV39" s="224"/>
      <c r="BQW39" s="224"/>
      <c r="BQX39" s="225"/>
      <c r="BQY39" s="223"/>
      <c r="BQZ39" s="224"/>
      <c r="BRA39" s="224"/>
      <c r="BRB39" s="224"/>
      <c r="BRC39" s="224"/>
      <c r="BRD39" s="224"/>
      <c r="BRE39" s="224"/>
      <c r="BRF39" s="225"/>
      <c r="BRG39" s="223"/>
      <c r="BRH39" s="224"/>
      <c r="BRI39" s="224"/>
      <c r="BRJ39" s="224"/>
      <c r="BRK39" s="224"/>
      <c r="BRL39" s="224"/>
      <c r="BRM39" s="224"/>
      <c r="BRN39" s="225"/>
      <c r="BRO39" s="223"/>
      <c r="BRP39" s="224"/>
      <c r="BRQ39" s="224"/>
      <c r="BRR39" s="224"/>
      <c r="BRS39" s="224"/>
      <c r="BRT39" s="224"/>
      <c r="BRU39" s="224"/>
      <c r="BRV39" s="225"/>
      <c r="BRW39" s="223"/>
      <c r="BRX39" s="224"/>
      <c r="BRY39" s="224"/>
      <c r="BRZ39" s="224"/>
      <c r="BSA39" s="224"/>
      <c r="BSB39" s="224"/>
      <c r="BSC39" s="224"/>
      <c r="BSD39" s="225"/>
      <c r="BSE39" s="223"/>
      <c r="BSF39" s="224"/>
      <c r="BSG39" s="224"/>
      <c r="BSH39" s="224"/>
      <c r="BSI39" s="224"/>
      <c r="BSJ39" s="224"/>
      <c r="BSK39" s="224"/>
      <c r="BSL39" s="225"/>
      <c r="BSM39" s="223"/>
      <c r="BSN39" s="224"/>
      <c r="BSO39" s="224"/>
      <c r="BSP39" s="224"/>
      <c r="BSQ39" s="224"/>
      <c r="BSR39" s="224"/>
      <c r="BSS39" s="224"/>
      <c r="BST39" s="225"/>
      <c r="BSU39" s="223"/>
      <c r="BSV39" s="224"/>
      <c r="BSW39" s="224"/>
      <c r="BSX39" s="224"/>
      <c r="BSY39" s="224"/>
      <c r="BSZ39" s="224"/>
      <c r="BTA39" s="224"/>
      <c r="BTB39" s="225"/>
      <c r="BTC39" s="223"/>
      <c r="BTD39" s="224"/>
      <c r="BTE39" s="224"/>
      <c r="BTF39" s="224"/>
      <c r="BTG39" s="224"/>
      <c r="BTH39" s="224"/>
      <c r="BTI39" s="224"/>
      <c r="BTJ39" s="225"/>
      <c r="BTK39" s="223"/>
      <c r="BTL39" s="224"/>
      <c r="BTM39" s="224"/>
      <c r="BTN39" s="224"/>
      <c r="BTO39" s="224"/>
      <c r="BTP39" s="224"/>
      <c r="BTQ39" s="224"/>
      <c r="BTR39" s="225"/>
      <c r="BTS39" s="223"/>
      <c r="BTT39" s="224"/>
      <c r="BTU39" s="224"/>
      <c r="BTV39" s="224"/>
      <c r="BTW39" s="224"/>
      <c r="BTX39" s="224"/>
      <c r="BTY39" s="224"/>
      <c r="BTZ39" s="225"/>
      <c r="BUA39" s="223"/>
      <c r="BUB39" s="224"/>
      <c r="BUC39" s="224"/>
      <c r="BUD39" s="224"/>
      <c r="BUE39" s="224"/>
      <c r="BUF39" s="224"/>
      <c r="BUG39" s="224"/>
      <c r="BUH39" s="225"/>
      <c r="BUI39" s="223"/>
      <c r="BUJ39" s="224"/>
      <c r="BUK39" s="224"/>
      <c r="BUL39" s="224"/>
      <c r="BUM39" s="224"/>
      <c r="BUN39" s="224"/>
      <c r="BUO39" s="224"/>
      <c r="BUP39" s="225"/>
      <c r="BUQ39" s="223"/>
      <c r="BUR39" s="224"/>
      <c r="BUS39" s="224"/>
      <c r="BUT39" s="224"/>
      <c r="BUU39" s="224"/>
      <c r="BUV39" s="224"/>
      <c r="BUW39" s="224"/>
      <c r="BUX39" s="225"/>
      <c r="BUY39" s="223"/>
      <c r="BUZ39" s="224"/>
      <c r="BVA39" s="224"/>
      <c r="BVB39" s="224"/>
      <c r="BVC39" s="224"/>
      <c r="BVD39" s="224"/>
      <c r="BVE39" s="224"/>
      <c r="BVF39" s="225"/>
      <c r="BVG39" s="223"/>
      <c r="BVH39" s="224"/>
      <c r="BVI39" s="224"/>
      <c r="BVJ39" s="224"/>
      <c r="BVK39" s="224"/>
      <c r="BVL39" s="224"/>
      <c r="BVM39" s="224"/>
      <c r="BVN39" s="225"/>
      <c r="BVO39" s="223"/>
      <c r="BVP39" s="224"/>
      <c r="BVQ39" s="224"/>
      <c r="BVR39" s="224"/>
      <c r="BVS39" s="224"/>
      <c r="BVT39" s="224"/>
      <c r="BVU39" s="224"/>
      <c r="BVV39" s="225"/>
      <c r="BVW39" s="223"/>
      <c r="BVX39" s="224"/>
      <c r="BVY39" s="224"/>
      <c r="BVZ39" s="224"/>
      <c r="BWA39" s="224"/>
      <c r="BWB39" s="224"/>
      <c r="BWC39" s="224"/>
      <c r="BWD39" s="225"/>
      <c r="BWE39" s="223"/>
      <c r="BWF39" s="224"/>
      <c r="BWG39" s="224"/>
      <c r="BWH39" s="224"/>
      <c r="BWI39" s="224"/>
      <c r="BWJ39" s="224"/>
      <c r="BWK39" s="224"/>
      <c r="BWL39" s="225"/>
      <c r="BWM39" s="223"/>
      <c r="BWN39" s="224"/>
      <c r="BWO39" s="224"/>
      <c r="BWP39" s="224"/>
      <c r="BWQ39" s="224"/>
      <c r="BWR39" s="224"/>
      <c r="BWS39" s="224"/>
      <c r="BWT39" s="225"/>
      <c r="BWU39" s="223"/>
      <c r="BWV39" s="224"/>
      <c r="BWW39" s="224"/>
      <c r="BWX39" s="224"/>
      <c r="BWY39" s="224"/>
      <c r="BWZ39" s="224"/>
      <c r="BXA39" s="224"/>
      <c r="BXB39" s="225"/>
      <c r="BXC39" s="223"/>
      <c r="BXD39" s="224"/>
      <c r="BXE39" s="224"/>
      <c r="BXF39" s="224"/>
      <c r="BXG39" s="224"/>
      <c r="BXH39" s="224"/>
      <c r="BXI39" s="224"/>
      <c r="BXJ39" s="225"/>
      <c r="BXK39" s="223"/>
      <c r="BXL39" s="224"/>
      <c r="BXM39" s="224"/>
      <c r="BXN39" s="224"/>
      <c r="BXO39" s="224"/>
      <c r="BXP39" s="224"/>
      <c r="BXQ39" s="224"/>
      <c r="BXR39" s="225"/>
      <c r="BXS39" s="223"/>
      <c r="BXT39" s="224"/>
      <c r="BXU39" s="224"/>
      <c r="BXV39" s="224"/>
      <c r="BXW39" s="224"/>
      <c r="BXX39" s="224"/>
      <c r="BXY39" s="224"/>
      <c r="BXZ39" s="225"/>
      <c r="BYA39" s="223"/>
      <c r="BYB39" s="224"/>
      <c r="BYC39" s="224"/>
      <c r="BYD39" s="224"/>
      <c r="BYE39" s="224"/>
      <c r="BYF39" s="224"/>
      <c r="BYG39" s="224"/>
      <c r="BYH39" s="225"/>
      <c r="BYI39" s="223"/>
      <c r="BYJ39" s="224"/>
      <c r="BYK39" s="224"/>
      <c r="BYL39" s="224"/>
      <c r="BYM39" s="224"/>
      <c r="BYN39" s="224"/>
      <c r="BYO39" s="224"/>
      <c r="BYP39" s="225"/>
      <c r="BYQ39" s="223"/>
      <c r="BYR39" s="224"/>
      <c r="BYS39" s="224"/>
      <c r="BYT39" s="224"/>
      <c r="BYU39" s="224"/>
      <c r="BYV39" s="224"/>
      <c r="BYW39" s="224"/>
      <c r="BYX39" s="225"/>
      <c r="BYY39" s="223"/>
      <c r="BYZ39" s="224"/>
      <c r="BZA39" s="224"/>
      <c r="BZB39" s="224"/>
      <c r="BZC39" s="224"/>
      <c r="BZD39" s="224"/>
      <c r="BZE39" s="224"/>
      <c r="BZF39" s="225"/>
      <c r="BZG39" s="223"/>
      <c r="BZH39" s="224"/>
      <c r="BZI39" s="224"/>
      <c r="BZJ39" s="224"/>
      <c r="BZK39" s="224"/>
      <c r="BZL39" s="224"/>
      <c r="BZM39" s="224"/>
      <c r="BZN39" s="225"/>
      <c r="BZO39" s="223"/>
      <c r="BZP39" s="224"/>
      <c r="BZQ39" s="224"/>
      <c r="BZR39" s="224"/>
      <c r="BZS39" s="224"/>
      <c r="BZT39" s="224"/>
      <c r="BZU39" s="224"/>
      <c r="BZV39" s="225"/>
      <c r="BZW39" s="223"/>
      <c r="BZX39" s="224"/>
      <c r="BZY39" s="224"/>
      <c r="BZZ39" s="224"/>
      <c r="CAA39" s="224"/>
      <c r="CAB39" s="224"/>
      <c r="CAC39" s="224"/>
      <c r="CAD39" s="225"/>
      <c r="CAE39" s="223"/>
      <c r="CAF39" s="224"/>
      <c r="CAG39" s="224"/>
      <c r="CAH39" s="224"/>
      <c r="CAI39" s="224"/>
      <c r="CAJ39" s="224"/>
      <c r="CAK39" s="224"/>
      <c r="CAL39" s="225"/>
      <c r="CAM39" s="223"/>
      <c r="CAN39" s="224"/>
      <c r="CAO39" s="224"/>
      <c r="CAP39" s="224"/>
      <c r="CAQ39" s="224"/>
      <c r="CAR39" s="224"/>
      <c r="CAS39" s="224"/>
      <c r="CAT39" s="225"/>
      <c r="CAU39" s="223"/>
      <c r="CAV39" s="224"/>
      <c r="CAW39" s="224"/>
      <c r="CAX39" s="224"/>
      <c r="CAY39" s="224"/>
      <c r="CAZ39" s="224"/>
      <c r="CBA39" s="224"/>
      <c r="CBB39" s="225"/>
      <c r="CBC39" s="223"/>
      <c r="CBD39" s="224"/>
      <c r="CBE39" s="224"/>
      <c r="CBF39" s="224"/>
      <c r="CBG39" s="224"/>
      <c r="CBH39" s="224"/>
      <c r="CBI39" s="224"/>
      <c r="CBJ39" s="225"/>
      <c r="CBK39" s="223"/>
      <c r="CBL39" s="224"/>
      <c r="CBM39" s="224"/>
      <c r="CBN39" s="224"/>
      <c r="CBO39" s="224"/>
      <c r="CBP39" s="224"/>
      <c r="CBQ39" s="224"/>
      <c r="CBR39" s="225"/>
      <c r="CBS39" s="223"/>
      <c r="CBT39" s="224"/>
      <c r="CBU39" s="224"/>
      <c r="CBV39" s="224"/>
      <c r="CBW39" s="224"/>
      <c r="CBX39" s="224"/>
      <c r="CBY39" s="224"/>
      <c r="CBZ39" s="225"/>
      <c r="CCA39" s="223"/>
      <c r="CCB39" s="224"/>
      <c r="CCC39" s="224"/>
      <c r="CCD39" s="224"/>
      <c r="CCE39" s="224"/>
      <c r="CCF39" s="224"/>
      <c r="CCG39" s="224"/>
      <c r="CCH39" s="225"/>
      <c r="CCI39" s="223"/>
      <c r="CCJ39" s="224"/>
      <c r="CCK39" s="224"/>
      <c r="CCL39" s="224"/>
      <c r="CCM39" s="224"/>
      <c r="CCN39" s="224"/>
      <c r="CCO39" s="224"/>
      <c r="CCP39" s="225"/>
      <c r="CCQ39" s="223"/>
      <c r="CCR39" s="224"/>
      <c r="CCS39" s="224"/>
      <c r="CCT39" s="224"/>
      <c r="CCU39" s="224"/>
      <c r="CCV39" s="224"/>
      <c r="CCW39" s="224"/>
      <c r="CCX39" s="225"/>
      <c r="CCY39" s="223"/>
      <c r="CCZ39" s="224"/>
      <c r="CDA39" s="224"/>
      <c r="CDB39" s="224"/>
      <c r="CDC39" s="224"/>
      <c r="CDD39" s="224"/>
      <c r="CDE39" s="224"/>
      <c r="CDF39" s="225"/>
      <c r="CDG39" s="223"/>
      <c r="CDH39" s="224"/>
      <c r="CDI39" s="224"/>
      <c r="CDJ39" s="224"/>
      <c r="CDK39" s="224"/>
      <c r="CDL39" s="224"/>
      <c r="CDM39" s="224"/>
      <c r="CDN39" s="225"/>
      <c r="CDO39" s="223"/>
      <c r="CDP39" s="224"/>
      <c r="CDQ39" s="224"/>
      <c r="CDR39" s="224"/>
      <c r="CDS39" s="224"/>
      <c r="CDT39" s="224"/>
      <c r="CDU39" s="224"/>
      <c r="CDV39" s="225"/>
      <c r="CDW39" s="223"/>
      <c r="CDX39" s="224"/>
      <c r="CDY39" s="224"/>
      <c r="CDZ39" s="224"/>
      <c r="CEA39" s="224"/>
      <c r="CEB39" s="224"/>
      <c r="CEC39" s="224"/>
      <c r="CED39" s="225"/>
      <c r="CEE39" s="223"/>
      <c r="CEF39" s="224"/>
      <c r="CEG39" s="224"/>
      <c r="CEH39" s="224"/>
      <c r="CEI39" s="224"/>
      <c r="CEJ39" s="224"/>
      <c r="CEK39" s="224"/>
      <c r="CEL39" s="225"/>
      <c r="CEM39" s="223"/>
      <c r="CEN39" s="224"/>
      <c r="CEO39" s="224"/>
      <c r="CEP39" s="224"/>
      <c r="CEQ39" s="224"/>
      <c r="CER39" s="224"/>
      <c r="CES39" s="224"/>
      <c r="CET39" s="225"/>
      <c r="CEU39" s="223"/>
      <c r="CEV39" s="224"/>
      <c r="CEW39" s="224"/>
      <c r="CEX39" s="224"/>
      <c r="CEY39" s="224"/>
      <c r="CEZ39" s="224"/>
      <c r="CFA39" s="224"/>
      <c r="CFB39" s="225"/>
      <c r="CFC39" s="223"/>
      <c r="CFD39" s="224"/>
      <c r="CFE39" s="224"/>
      <c r="CFF39" s="224"/>
      <c r="CFG39" s="224"/>
      <c r="CFH39" s="224"/>
      <c r="CFI39" s="224"/>
      <c r="CFJ39" s="225"/>
      <c r="CFK39" s="223"/>
      <c r="CFL39" s="224"/>
      <c r="CFM39" s="224"/>
      <c r="CFN39" s="224"/>
      <c r="CFO39" s="224"/>
      <c r="CFP39" s="224"/>
      <c r="CFQ39" s="224"/>
      <c r="CFR39" s="225"/>
      <c r="CFS39" s="223"/>
      <c r="CFT39" s="224"/>
      <c r="CFU39" s="224"/>
      <c r="CFV39" s="224"/>
      <c r="CFW39" s="224"/>
      <c r="CFX39" s="224"/>
      <c r="CFY39" s="224"/>
      <c r="CFZ39" s="225"/>
      <c r="CGA39" s="223"/>
      <c r="CGB39" s="224"/>
      <c r="CGC39" s="224"/>
      <c r="CGD39" s="224"/>
      <c r="CGE39" s="224"/>
      <c r="CGF39" s="224"/>
      <c r="CGG39" s="224"/>
      <c r="CGH39" s="225"/>
      <c r="CGI39" s="223"/>
      <c r="CGJ39" s="224"/>
      <c r="CGK39" s="224"/>
      <c r="CGL39" s="224"/>
      <c r="CGM39" s="224"/>
      <c r="CGN39" s="224"/>
      <c r="CGO39" s="224"/>
      <c r="CGP39" s="225"/>
      <c r="CGQ39" s="223"/>
      <c r="CGR39" s="224"/>
      <c r="CGS39" s="224"/>
      <c r="CGT39" s="224"/>
      <c r="CGU39" s="224"/>
      <c r="CGV39" s="224"/>
      <c r="CGW39" s="224"/>
      <c r="CGX39" s="225"/>
      <c r="CGY39" s="223"/>
      <c r="CGZ39" s="224"/>
      <c r="CHA39" s="224"/>
      <c r="CHB39" s="224"/>
      <c r="CHC39" s="224"/>
      <c r="CHD39" s="224"/>
      <c r="CHE39" s="224"/>
      <c r="CHF39" s="225"/>
      <c r="CHG39" s="223"/>
      <c r="CHH39" s="224"/>
      <c r="CHI39" s="224"/>
      <c r="CHJ39" s="224"/>
      <c r="CHK39" s="224"/>
      <c r="CHL39" s="224"/>
      <c r="CHM39" s="224"/>
      <c r="CHN39" s="225"/>
      <c r="CHO39" s="223"/>
      <c r="CHP39" s="224"/>
      <c r="CHQ39" s="224"/>
      <c r="CHR39" s="224"/>
      <c r="CHS39" s="224"/>
      <c r="CHT39" s="224"/>
      <c r="CHU39" s="224"/>
      <c r="CHV39" s="225"/>
      <c r="CHW39" s="223"/>
      <c r="CHX39" s="224"/>
      <c r="CHY39" s="224"/>
      <c r="CHZ39" s="224"/>
      <c r="CIA39" s="224"/>
      <c r="CIB39" s="224"/>
      <c r="CIC39" s="224"/>
      <c r="CID39" s="225"/>
      <c r="CIE39" s="223"/>
      <c r="CIF39" s="224"/>
      <c r="CIG39" s="224"/>
      <c r="CIH39" s="224"/>
      <c r="CII39" s="224"/>
      <c r="CIJ39" s="224"/>
      <c r="CIK39" s="224"/>
      <c r="CIL39" s="225"/>
      <c r="CIM39" s="223"/>
      <c r="CIN39" s="224"/>
      <c r="CIO39" s="224"/>
      <c r="CIP39" s="224"/>
      <c r="CIQ39" s="224"/>
      <c r="CIR39" s="224"/>
      <c r="CIS39" s="224"/>
      <c r="CIT39" s="225"/>
      <c r="CIU39" s="223"/>
      <c r="CIV39" s="224"/>
      <c r="CIW39" s="224"/>
      <c r="CIX39" s="224"/>
      <c r="CIY39" s="224"/>
      <c r="CIZ39" s="224"/>
      <c r="CJA39" s="224"/>
      <c r="CJB39" s="225"/>
      <c r="CJC39" s="223"/>
      <c r="CJD39" s="224"/>
      <c r="CJE39" s="224"/>
      <c r="CJF39" s="224"/>
      <c r="CJG39" s="224"/>
      <c r="CJH39" s="224"/>
      <c r="CJI39" s="224"/>
      <c r="CJJ39" s="225"/>
      <c r="CJK39" s="223"/>
      <c r="CJL39" s="224"/>
      <c r="CJM39" s="224"/>
      <c r="CJN39" s="224"/>
      <c r="CJO39" s="224"/>
      <c r="CJP39" s="224"/>
      <c r="CJQ39" s="224"/>
      <c r="CJR39" s="225"/>
      <c r="CJS39" s="223"/>
      <c r="CJT39" s="224"/>
      <c r="CJU39" s="224"/>
      <c r="CJV39" s="224"/>
      <c r="CJW39" s="224"/>
      <c r="CJX39" s="224"/>
      <c r="CJY39" s="224"/>
      <c r="CJZ39" s="225"/>
      <c r="CKA39" s="223"/>
      <c r="CKB39" s="224"/>
      <c r="CKC39" s="224"/>
      <c r="CKD39" s="224"/>
      <c r="CKE39" s="224"/>
      <c r="CKF39" s="224"/>
      <c r="CKG39" s="224"/>
      <c r="CKH39" s="225"/>
      <c r="CKI39" s="223"/>
      <c r="CKJ39" s="224"/>
      <c r="CKK39" s="224"/>
      <c r="CKL39" s="224"/>
      <c r="CKM39" s="224"/>
      <c r="CKN39" s="224"/>
      <c r="CKO39" s="224"/>
      <c r="CKP39" s="225"/>
      <c r="CKQ39" s="223"/>
      <c r="CKR39" s="224"/>
      <c r="CKS39" s="224"/>
      <c r="CKT39" s="224"/>
      <c r="CKU39" s="224"/>
      <c r="CKV39" s="224"/>
      <c r="CKW39" s="224"/>
      <c r="CKX39" s="225"/>
      <c r="CKY39" s="223"/>
      <c r="CKZ39" s="224"/>
      <c r="CLA39" s="224"/>
      <c r="CLB39" s="224"/>
      <c r="CLC39" s="224"/>
      <c r="CLD39" s="224"/>
      <c r="CLE39" s="224"/>
      <c r="CLF39" s="225"/>
      <c r="CLG39" s="223"/>
      <c r="CLH39" s="224"/>
      <c r="CLI39" s="224"/>
      <c r="CLJ39" s="224"/>
      <c r="CLK39" s="224"/>
      <c r="CLL39" s="224"/>
      <c r="CLM39" s="224"/>
      <c r="CLN39" s="225"/>
      <c r="CLO39" s="223"/>
      <c r="CLP39" s="224"/>
      <c r="CLQ39" s="224"/>
      <c r="CLR39" s="224"/>
      <c r="CLS39" s="224"/>
      <c r="CLT39" s="224"/>
      <c r="CLU39" s="224"/>
      <c r="CLV39" s="225"/>
      <c r="CLW39" s="223"/>
      <c r="CLX39" s="224"/>
      <c r="CLY39" s="224"/>
      <c r="CLZ39" s="224"/>
      <c r="CMA39" s="224"/>
      <c r="CMB39" s="224"/>
      <c r="CMC39" s="224"/>
      <c r="CMD39" s="225"/>
      <c r="CME39" s="223"/>
      <c r="CMF39" s="224"/>
      <c r="CMG39" s="224"/>
      <c r="CMH39" s="224"/>
      <c r="CMI39" s="224"/>
      <c r="CMJ39" s="224"/>
      <c r="CMK39" s="224"/>
      <c r="CML39" s="225"/>
      <c r="CMM39" s="223"/>
      <c r="CMN39" s="224"/>
      <c r="CMO39" s="224"/>
      <c r="CMP39" s="224"/>
      <c r="CMQ39" s="224"/>
      <c r="CMR39" s="224"/>
      <c r="CMS39" s="224"/>
      <c r="CMT39" s="225"/>
      <c r="CMU39" s="223"/>
      <c r="CMV39" s="224"/>
      <c r="CMW39" s="224"/>
      <c r="CMX39" s="224"/>
      <c r="CMY39" s="224"/>
      <c r="CMZ39" s="224"/>
      <c r="CNA39" s="224"/>
      <c r="CNB39" s="225"/>
      <c r="CNC39" s="223"/>
      <c r="CND39" s="224"/>
      <c r="CNE39" s="224"/>
      <c r="CNF39" s="224"/>
      <c r="CNG39" s="224"/>
      <c r="CNH39" s="224"/>
      <c r="CNI39" s="224"/>
      <c r="CNJ39" s="225"/>
      <c r="CNK39" s="223"/>
      <c r="CNL39" s="224"/>
      <c r="CNM39" s="224"/>
      <c r="CNN39" s="224"/>
      <c r="CNO39" s="224"/>
      <c r="CNP39" s="224"/>
      <c r="CNQ39" s="224"/>
      <c r="CNR39" s="225"/>
      <c r="CNS39" s="223"/>
      <c r="CNT39" s="224"/>
      <c r="CNU39" s="224"/>
      <c r="CNV39" s="224"/>
      <c r="CNW39" s="224"/>
      <c r="CNX39" s="224"/>
      <c r="CNY39" s="224"/>
      <c r="CNZ39" s="225"/>
      <c r="COA39" s="223"/>
      <c r="COB39" s="224"/>
      <c r="COC39" s="224"/>
      <c r="COD39" s="224"/>
      <c r="COE39" s="224"/>
      <c r="COF39" s="224"/>
      <c r="COG39" s="224"/>
      <c r="COH39" s="225"/>
      <c r="COI39" s="223"/>
      <c r="COJ39" s="224"/>
      <c r="COK39" s="224"/>
      <c r="COL39" s="224"/>
      <c r="COM39" s="224"/>
      <c r="CON39" s="224"/>
      <c r="COO39" s="224"/>
      <c r="COP39" s="225"/>
      <c r="COQ39" s="223"/>
      <c r="COR39" s="224"/>
      <c r="COS39" s="224"/>
      <c r="COT39" s="224"/>
      <c r="COU39" s="224"/>
      <c r="COV39" s="224"/>
      <c r="COW39" s="224"/>
      <c r="COX39" s="225"/>
      <c r="COY39" s="223"/>
      <c r="COZ39" s="224"/>
      <c r="CPA39" s="224"/>
      <c r="CPB39" s="224"/>
      <c r="CPC39" s="224"/>
      <c r="CPD39" s="224"/>
      <c r="CPE39" s="224"/>
      <c r="CPF39" s="225"/>
      <c r="CPG39" s="223"/>
      <c r="CPH39" s="224"/>
      <c r="CPI39" s="224"/>
      <c r="CPJ39" s="224"/>
      <c r="CPK39" s="224"/>
      <c r="CPL39" s="224"/>
      <c r="CPM39" s="224"/>
      <c r="CPN39" s="225"/>
      <c r="CPO39" s="223"/>
      <c r="CPP39" s="224"/>
      <c r="CPQ39" s="224"/>
      <c r="CPR39" s="224"/>
      <c r="CPS39" s="224"/>
      <c r="CPT39" s="224"/>
      <c r="CPU39" s="224"/>
      <c r="CPV39" s="225"/>
      <c r="CPW39" s="223"/>
      <c r="CPX39" s="224"/>
      <c r="CPY39" s="224"/>
      <c r="CPZ39" s="224"/>
      <c r="CQA39" s="224"/>
      <c r="CQB39" s="224"/>
      <c r="CQC39" s="224"/>
      <c r="CQD39" s="225"/>
      <c r="CQE39" s="223"/>
      <c r="CQF39" s="224"/>
      <c r="CQG39" s="224"/>
      <c r="CQH39" s="224"/>
      <c r="CQI39" s="224"/>
      <c r="CQJ39" s="224"/>
      <c r="CQK39" s="224"/>
      <c r="CQL39" s="225"/>
      <c r="CQM39" s="223"/>
      <c r="CQN39" s="224"/>
      <c r="CQO39" s="224"/>
      <c r="CQP39" s="224"/>
      <c r="CQQ39" s="224"/>
      <c r="CQR39" s="224"/>
      <c r="CQS39" s="224"/>
      <c r="CQT39" s="225"/>
      <c r="CQU39" s="223"/>
      <c r="CQV39" s="224"/>
      <c r="CQW39" s="224"/>
      <c r="CQX39" s="224"/>
      <c r="CQY39" s="224"/>
      <c r="CQZ39" s="224"/>
      <c r="CRA39" s="224"/>
      <c r="CRB39" s="225"/>
      <c r="CRC39" s="223"/>
      <c r="CRD39" s="224"/>
      <c r="CRE39" s="224"/>
      <c r="CRF39" s="224"/>
      <c r="CRG39" s="224"/>
      <c r="CRH39" s="224"/>
      <c r="CRI39" s="224"/>
      <c r="CRJ39" s="225"/>
      <c r="CRK39" s="223"/>
      <c r="CRL39" s="224"/>
      <c r="CRM39" s="224"/>
      <c r="CRN39" s="224"/>
      <c r="CRO39" s="224"/>
      <c r="CRP39" s="224"/>
      <c r="CRQ39" s="224"/>
      <c r="CRR39" s="225"/>
      <c r="CRS39" s="223"/>
      <c r="CRT39" s="224"/>
      <c r="CRU39" s="224"/>
      <c r="CRV39" s="224"/>
      <c r="CRW39" s="224"/>
      <c r="CRX39" s="224"/>
      <c r="CRY39" s="224"/>
      <c r="CRZ39" s="225"/>
      <c r="CSA39" s="223"/>
      <c r="CSB39" s="224"/>
      <c r="CSC39" s="224"/>
      <c r="CSD39" s="224"/>
      <c r="CSE39" s="224"/>
      <c r="CSF39" s="224"/>
      <c r="CSG39" s="224"/>
      <c r="CSH39" s="225"/>
      <c r="CSI39" s="223"/>
      <c r="CSJ39" s="224"/>
      <c r="CSK39" s="224"/>
      <c r="CSL39" s="224"/>
      <c r="CSM39" s="224"/>
      <c r="CSN39" s="224"/>
      <c r="CSO39" s="224"/>
      <c r="CSP39" s="225"/>
      <c r="CSQ39" s="223"/>
      <c r="CSR39" s="224"/>
      <c r="CSS39" s="224"/>
      <c r="CST39" s="224"/>
      <c r="CSU39" s="224"/>
      <c r="CSV39" s="224"/>
      <c r="CSW39" s="224"/>
      <c r="CSX39" s="225"/>
      <c r="CSY39" s="223"/>
      <c r="CSZ39" s="224"/>
      <c r="CTA39" s="224"/>
      <c r="CTB39" s="224"/>
      <c r="CTC39" s="224"/>
      <c r="CTD39" s="224"/>
      <c r="CTE39" s="224"/>
      <c r="CTF39" s="225"/>
      <c r="CTG39" s="223"/>
      <c r="CTH39" s="224"/>
      <c r="CTI39" s="224"/>
      <c r="CTJ39" s="224"/>
      <c r="CTK39" s="224"/>
      <c r="CTL39" s="224"/>
      <c r="CTM39" s="224"/>
      <c r="CTN39" s="225"/>
      <c r="CTO39" s="223"/>
      <c r="CTP39" s="224"/>
      <c r="CTQ39" s="224"/>
      <c r="CTR39" s="224"/>
      <c r="CTS39" s="224"/>
      <c r="CTT39" s="224"/>
      <c r="CTU39" s="224"/>
      <c r="CTV39" s="225"/>
      <c r="CTW39" s="223"/>
      <c r="CTX39" s="224"/>
      <c r="CTY39" s="224"/>
      <c r="CTZ39" s="224"/>
      <c r="CUA39" s="224"/>
      <c r="CUB39" s="224"/>
      <c r="CUC39" s="224"/>
      <c r="CUD39" s="225"/>
      <c r="CUE39" s="223"/>
      <c r="CUF39" s="224"/>
      <c r="CUG39" s="224"/>
      <c r="CUH39" s="224"/>
      <c r="CUI39" s="224"/>
      <c r="CUJ39" s="224"/>
      <c r="CUK39" s="224"/>
      <c r="CUL39" s="225"/>
      <c r="CUM39" s="223"/>
      <c r="CUN39" s="224"/>
      <c r="CUO39" s="224"/>
      <c r="CUP39" s="224"/>
      <c r="CUQ39" s="224"/>
      <c r="CUR39" s="224"/>
      <c r="CUS39" s="224"/>
      <c r="CUT39" s="225"/>
      <c r="CUU39" s="223"/>
      <c r="CUV39" s="224"/>
      <c r="CUW39" s="224"/>
      <c r="CUX39" s="224"/>
      <c r="CUY39" s="224"/>
      <c r="CUZ39" s="224"/>
      <c r="CVA39" s="224"/>
      <c r="CVB39" s="225"/>
      <c r="CVC39" s="223"/>
      <c r="CVD39" s="224"/>
      <c r="CVE39" s="224"/>
      <c r="CVF39" s="224"/>
      <c r="CVG39" s="224"/>
      <c r="CVH39" s="224"/>
      <c r="CVI39" s="224"/>
      <c r="CVJ39" s="225"/>
      <c r="CVK39" s="223"/>
      <c r="CVL39" s="224"/>
      <c r="CVM39" s="224"/>
      <c r="CVN39" s="224"/>
      <c r="CVO39" s="224"/>
      <c r="CVP39" s="224"/>
      <c r="CVQ39" s="224"/>
      <c r="CVR39" s="225"/>
      <c r="CVS39" s="223"/>
      <c r="CVT39" s="224"/>
      <c r="CVU39" s="224"/>
      <c r="CVV39" s="224"/>
      <c r="CVW39" s="224"/>
      <c r="CVX39" s="224"/>
      <c r="CVY39" s="224"/>
      <c r="CVZ39" s="225"/>
      <c r="CWA39" s="223"/>
      <c r="CWB39" s="224"/>
      <c r="CWC39" s="224"/>
      <c r="CWD39" s="224"/>
      <c r="CWE39" s="224"/>
      <c r="CWF39" s="224"/>
      <c r="CWG39" s="224"/>
      <c r="CWH39" s="225"/>
      <c r="CWI39" s="223"/>
      <c r="CWJ39" s="224"/>
      <c r="CWK39" s="224"/>
      <c r="CWL39" s="224"/>
      <c r="CWM39" s="224"/>
      <c r="CWN39" s="224"/>
      <c r="CWO39" s="224"/>
      <c r="CWP39" s="225"/>
      <c r="CWQ39" s="223"/>
      <c r="CWR39" s="224"/>
      <c r="CWS39" s="224"/>
      <c r="CWT39" s="224"/>
      <c r="CWU39" s="224"/>
      <c r="CWV39" s="224"/>
      <c r="CWW39" s="224"/>
      <c r="CWX39" s="225"/>
      <c r="CWY39" s="223"/>
      <c r="CWZ39" s="224"/>
      <c r="CXA39" s="224"/>
      <c r="CXB39" s="224"/>
      <c r="CXC39" s="224"/>
      <c r="CXD39" s="224"/>
      <c r="CXE39" s="224"/>
      <c r="CXF39" s="225"/>
      <c r="CXG39" s="223"/>
      <c r="CXH39" s="224"/>
      <c r="CXI39" s="224"/>
      <c r="CXJ39" s="224"/>
      <c r="CXK39" s="224"/>
      <c r="CXL39" s="224"/>
      <c r="CXM39" s="224"/>
      <c r="CXN39" s="225"/>
      <c r="CXO39" s="223"/>
      <c r="CXP39" s="224"/>
      <c r="CXQ39" s="224"/>
      <c r="CXR39" s="224"/>
      <c r="CXS39" s="224"/>
      <c r="CXT39" s="224"/>
      <c r="CXU39" s="224"/>
      <c r="CXV39" s="225"/>
      <c r="CXW39" s="223"/>
      <c r="CXX39" s="224"/>
      <c r="CXY39" s="224"/>
      <c r="CXZ39" s="224"/>
      <c r="CYA39" s="224"/>
      <c r="CYB39" s="224"/>
      <c r="CYC39" s="224"/>
      <c r="CYD39" s="225"/>
      <c r="CYE39" s="223"/>
      <c r="CYF39" s="224"/>
      <c r="CYG39" s="224"/>
      <c r="CYH39" s="224"/>
      <c r="CYI39" s="224"/>
      <c r="CYJ39" s="224"/>
      <c r="CYK39" s="224"/>
      <c r="CYL39" s="225"/>
      <c r="CYM39" s="223"/>
      <c r="CYN39" s="224"/>
      <c r="CYO39" s="224"/>
      <c r="CYP39" s="224"/>
      <c r="CYQ39" s="224"/>
      <c r="CYR39" s="224"/>
      <c r="CYS39" s="224"/>
      <c r="CYT39" s="225"/>
      <c r="CYU39" s="223"/>
      <c r="CYV39" s="224"/>
      <c r="CYW39" s="224"/>
      <c r="CYX39" s="224"/>
      <c r="CYY39" s="224"/>
      <c r="CYZ39" s="224"/>
      <c r="CZA39" s="224"/>
      <c r="CZB39" s="225"/>
      <c r="CZC39" s="223"/>
      <c r="CZD39" s="224"/>
      <c r="CZE39" s="224"/>
      <c r="CZF39" s="224"/>
      <c r="CZG39" s="224"/>
      <c r="CZH39" s="224"/>
      <c r="CZI39" s="224"/>
      <c r="CZJ39" s="225"/>
      <c r="CZK39" s="223"/>
      <c r="CZL39" s="224"/>
      <c r="CZM39" s="224"/>
      <c r="CZN39" s="224"/>
      <c r="CZO39" s="224"/>
      <c r="CZP39" s="224"/>
      <c r="CZQ39" s="224"/>
      <c r="CZR39" s="225"/>
      <c r="CZS39" s="223"/>
      <c r="CZT39" s="224"/>
      <c r="CZU39" s="224"/>
      <c r="CZV39" s="224"/>
      <c r="CZW39" s="224"/>
      <c r="CZX39" s="224"/>
      <c r="CZY39" s="224"/>
      <c r="CZZ39" s="225"/>
      <c r="DAA39" s="223"/>
      <c r="DAB39" s="224"/>
      <c r="DAC39" s="224"/>
      <c r="DAD39" s="224"/>
      <c r="DAE39" s="224"/>
      <c r="DAF39" s="224"/>
      <c r="DAG39" s="224"/>
      <c r="DAH39" s="225"/>
      <c r="DAI39" s="223"/>
      <c r="DAJ39" s="224"/>
      <c r="DAK39" s="224"/>
      <c r="DAL39" s="224"/>
      <c r="DAM39" s="224"/>
      <c r="DAN39" s="224"/>
      <c r="DAO39" s="224"/>
      <c r="DAP39" s="225"/>
      <c r="DAQ39" s="223"/>
      <c r="DAR39" s="224"/>
      <c r="DAS39" s="224"/>
      <c r="DAT39" s="224"/>
      <c r="DAU39" s="224"/>
      <c r="DAV39" s="224"/>
      <c r="DAW39" s="224"/>
      <c r="DAX39" s="225"/>
      <c r="DAY39" s="223"/>
      <c r="DAZ39" s="224"/>
      <c r="DBA39" s="224"/>
      <c r="DBB39" s="224"/>
      <c r="DBC39" s="224"/>
      <c r="DBD39" s="224"/>
      <c r="DBE39" s="224"/>
      <c r="DBF39" s="225"/>
      <c r="DBG39" s="223"/>
      <c r="DBH39" s="224"/>
      <c r="DBI39" s="224"/>
      <c r="DBJ39" s="224"/>
      <c r="DBK39" s="224"/>
      <c r="DBL39" s="224"/>
      <c r="DBM39" s="224"/>
      <c r="DBN39" s="225"/>
      <c r="DBO39" s="223"/>
      <c r="DBP39" s="224"/>
      <c r="DBQ39" s="224"/>
      <c r="DBR39" s="224"/>
      <c r="DBS39" s="224"/>
      <c r="DBT39" s="224"/>
      <c r="DBU39" s="224"/>
      <c r="DBV39" s="225"/>
      <c r="DBW39" s="223"/>
      <c r="DBX39" s="224"/>
      <c r="DBY39" s="224"/>
      <c r="DBZ39" s="224"/>
      <c r="DCA39" s="224"/>
      <c r="DCB39" s="224"/>
      <c r="DCC39" s="224"/>
      <c r="DCD39" s="225"/>
      <c r="DCE39" s="223"/>
      <c r="DCF39" s="224"/>
      <c r="DCG39" s="224"/>
      <c r="DCH39" s="224"/>
      <c r="DCI39" s="224"/>
      <c r="DCJ39" s="224"/>
      <c r="DCK39" s="224"/>
      <c r="DCL39" s="225"/>
      <c r="DCM39" s="223"/>
      <c r="DCN39" s="224"/>
      <c r="DCO39" s="224"/>
      <c r="DCP39" s="224"/>
      <c r="DCQ39" s="224"/>
      <c r="DCR39" s="224"/>
      <c r="DCS39" s="224"/>
      <c r="DCT39" s="225"/>
      <c r="DCU39" s="223"/>
      <c r="DCV39" s="224"/>
      <c r="DCW39" s="224"/>
      <c r="DCX39" s="224"/>
      <c r="DCY39" s="224"/>
      <c r="DCZ39" s="224"/>
      <c r="DDA39" s="224"/>
      <c r="DDB39" s="225"/>
      <c r="DDC39" s="223"/>
      <c r="DDD39" s="224"/>
      <c r="DDE39" s="224"/>
      <c r="DDF39" s="224"/>
      <c r="DDG39" s="224"/>
      <c r="DDH39" s="224"/>
      <c r="DDI39" s="224"/>
      <c r="DDJ39" s="225"/>
      <c r="DDK39" s="223"/>
      <c r="DDL39" s="224"/>
      <c r="DDM39" s="224"/>
      <c r="DDN39" s="224"/>
      <c r="DDO39" s="224"/>
      <c r="DDP39" s="224"/>
      <c r="DDQ39" s="224"/>
      <c r="DDR39" s="225"/>
      <c r="DDS39" s="223"/>
      <c r="DDT39" s="224"/>
      <c r="DDU39" s="224"/>
      <c r="DDV39" s="224"/>
      <c r="DDW39" s="224"/>
      <c r="DDX39" s="224"/>
      <c r="DDY39" s="224"/>
      <c r="DDZ39" s="225"/>
      <c r="DEA39" s="223"/>
      <c r="DEB39" s="224"/>
      <c r="DEC39" s="224"/>
      <c r="DED39" s="224"/>
      <c r="DEE39" s="224"/>
      <c r="DEF39" s="224"/>
      <c r="DEG39" s="224"/>
      <c r="DEH39" s="225"/>
      <c r="DEI39" s="223"/>
      <c r="DEJ39" s="224"/>
      <c r="DEK39" s="224"/>
      <c r="DEL39" s="224"/>
      <c r="DEM39" s="224"/>
      <c r="DEN39" s="224"/>
      <c r="DEO39" s="224"/>
      <c r="DEP39" s="225"/>
      <c r="DEQ39" s="223"/>
      <c r="DER39" s="224"/>
      <c r="DES39" s="224"/>
      <c r="DET39" s="224"/>
      <c r="DEU39" s="224"/>
      <c r="DEV39" s="224"/>
      <c r="DEW39" s="224"/>
      <c r="DEX39" s="225"/>
      <c r="DEY39" s="223"/>
      <c r="DEZ39" s="224"/>
      <c r="DFA39" s="224"/>
      <c r="DFB39" s="224"/>
      <c r="DFC39" s="224"/>
      <c r="DFD39" s="224"/>
      <c r="DFE39" s="224"/>
      <c r="DFF39" s="225"/>
      <c r="DFG39" s="223"/>
      <c r="DFH39" s="224"/>
      <c r="DFI39" s="224"/>
      <c r="DFJ39" s="224"/>
      <c r="DFK39" s="224"/>
      <c r="DFL39" s="224"/>
      <c r="DFM39" s="224"/>
      <c r="DFN39" s="225"/>
      <c r="DFO39" s="223"/>
      <c r="DFP39" s="224"/>
      <c r="DFQ39" s="224"/>
      <c r="DFR39" s="224"/>
      <c r="DFS39" s="224"/>
      <c r="DFT39" s="224"/>
      <c r="DFU39" s="224"/>
      <c r="DFV39" s="225"/>
      <c r="DFW39" s="223"/>
      <c r="DFX39" s="224"/>
      <c r="DFY39" s="224"/>
      <c r="DFZ39" s="224"/>
      <c r="DGA39" s="224"/>
      <c r="DGB39" s="224"/>
      <c r="DGC39" s="224"/>
      <c r="DGD39" s="225"/>
      <c r="DGE39" s="223"/>
      <c r="DGF39" s="224"/>
      <c r="DGG39" s="224"/>
      <c r="DGH39" s="224"/>
      <c r="DGI39" s="224"/>
      <c r="DGJ39" s="224"/>
      <c r="DGK39" s="224"/>
      <c r="DGL39" s="225"/>
      <c r="DGM39" s="223"/>
      <c r="DGN39" s="224"/>
      <c r="DGO39" s="224"/>
      <c r="DGP39" s="224"/>
      <c r="DGQ39" s="224"/>
      <c r="DGR39" s="224"/>
      <c r="DGS39" s="224"/>
      <c r="DGT39" s="225"/>
      <c r="DGU39" s="223"/>
      <c r="DGV39" s="224"/>
      <c r="DGW39" s="224"/>
      <c r="DGX39" s="224"/>
      <c r="DGY39" s="224"/>
      <c r="DGZ39" s="224"/>
      <c r="DHA39" s="224"/>
      <c r="DHB39" s="225"/>
      <c r="DHC39" s="223"/>
      <c r="DHD39" s="224"/>
      <c r="DHE39" s="224"/>
      <c r="DHF39" s="224"/>
      <c r="DHG39" s="224"/>
      <c r="DHH39" s="224"/>
      <c r="DHI39" s="224"/>
      <c r="DHJ39" s="225"/>
      <c r="DHK39" s="223"/>
      <c r="DHL39" s="224"/>
      <c r="DHM39" s="224"/>
      <c r="DHN39" s="224"/>
      <c r="DHO39" s="224"/>
      <c r="DHP39" s="224"/>
      <c r="DHQ39" s="224"/>
      <c r="DHR39" s="225"/>
      <c r="DHS39" s="223"/>
      <c r="DHT39" s="224"/>
      <c r="DHU39" s="224"/>
      <c r="DHV39" s="224"/>
      <c r="DHW39" s="224"/>
      <c r="DHX39" s="224"/>
      <c r="DHY39" s="224"/>
      <c r="DHZ39" s="225"/>
      <c r="DIA39" s="223"/>
      <c r="DIB39" s="224"/>
      <c r="DIC39" s="224"/>
      <c r="DID39" s="224"/>
      <c r="DIE39" s="224"/>
      <c r="DIF39" s="224"/>
      <c r="DIG39" s="224"/>
      <c r="DIH39" s="225"/>
      <c r="DII39" s="223"/>
      <c r="DIJ39" s="224"/>
      <c r="DIK39" s="224"/>
      <c r="DIL39" s="224"/>
      <c r="DIM39" s="224"/>
      <c r="DIN39" s="224"/>
      <c r="DIO39" s="224"/>
      <c r="DIP39" s="225"/>
      <c r="DIQ39" s="223"/>
      <c r="DIR39" s="224"/>
      <c r="DIS39" s="224"/>
      <c r="DIT39" s="224"/>
      <c r="DIU39" s="224"/>
      <c r="DIV39" s="224"/>
      <c r="DIW39" s="224"/>
      <c r="DIX39" s="225"/>
      <c r="DIY39" s="223"/>
      <c r="DIZ39" s="224"/>
      <c r="DJA39" s="224"/>
      <c r="DJB39" s="224"/>
      <c r="DJC39" s="224"/>
      <c r="DJD39" s="224"/>
      <c r="DJE39" s="224"/>
      <c r="DJF39" s="225"/>
      <c r="DJG39" s="223"/>
      <c r="DJH39" s="224"/>
      <c r="DJI39" s="224"/>
      <c r="DJJ39" s="224"/>
      <c r="DJK39" s="224"/>
      <c r="DJL39" s="224"/>
      <c r="DJM39" s="224"/>
      <c r="DJN39" s="225"/>
      <c r="DJO39" s="223"/>
      <c r="DJP39" s="224"/>
      <c r="DJQ39" s="224"/>
      <c r="DJR39" s="224"/>
      <c r="DJS39" s="224"/>
      <c r="DJT39" s="224"/>
      <c r="DJU39" s="224"/>
      <c r="DJV39" s="225"/>
      <c r="DJW39" s="223"/>
      <c r="DJX39" s="224"/>
      <c r="DJY39" s="224"/>
      <c r="DJZ39" s="224"/>
      <c r="DKA39" s="224"/>
      <c r="DKB39" s="224"/>
      <c r="DKC39" s="224"/>
      <c r="DKD39" s="225"/>
      <c r="DKE39" s="223"/>
      <c r="DKF39" s="224"/>
      <c r="DKG39" s="224"/>
      <c r="DKH39" s="224"/>
      <c r="DKI39" s="224"/>
      <c r="DKJ39" s="224"/>
      <c r="DKK39" s="224"/>
      <c r="DKL39" s="225"/>
      <c r="DKM39" s="223"/>
      <c r="DKN39" s="224"/>
      <c r="DKO39" s="224"/>
      <c r="DKP39" s="224"/>
      <c r="DKQ39" s="224"/>
      <c r="DKR39" s="224"/>
      <c r="DKS39" s="224"/>
      <c r="DKT39" s="225"/>
      <c r="DKU39" s="223"/>
      <c r="DKV39" s="224"/>
      <c r="DKW39" s="224"/>
      <c r="DKX39" s="224"/>
      <c r="DKY39" s="224"/>
      <c r="DKZ39" s="224"/>
      <c r="DLA39" s="224"/>
      <c r="DLB39" s="225"/>
      <c r="DLC39" s="223"/>
      <c r="DLD39" s="224"/>
      <c r="DLE39" s="224"/>
      <c r="DLF39" s="224"/>
      <c r="DLG39" s="224"/>
      <c r="DLH39" s="224"/>
      <c r="DLI39" s="224"/>
      <c r="DLJ39" s="225"/>
      <c r="DLK39" s="223"/>
      <c r="DLL39" s="224"/>
      <c r="DLM39" s="224"/>
      <c r="DLN39" s="224"/>
      <c r="DLO39" s="224"/>
      <c r="DLP39" s="224"/>
      <c r="DLQ39" s="224"/>
      <c r="DLR39" s="225"/>
      <c r="DLS39" s="223"/>
      <c r="DLT39" s="224"/>
      <c r="DLU39" s="224"/>
      <c r="DLV39" s="224"/>
      <c r="DLW39" s="224"/>
      <c r="DLX39" s="224"/>
      <c r="DLY39" s="224"/>
      <c r="DLZ39" s="225"/>
      <c r="DMA39" s="223"/>
      <c r="DMB39" s="224"/>
      <c r="DMC39" s="224"/>
      <c r="DMD39" s="224"/>
      <c r="DME39" s="224"/>
      <c r="DMF39" s="224"/>
      <c r="DMG39" s="224"/>
      <c r="DMH39" s="225"/>
      <c r="DMI39" s="223"/>
      <c r="DMJ39" s="224"/>
      <c r="DMK39" s="224"/>
      <c r="DML39" s="224"/>
      <c r="DMM39" s="224"/>
      <c r="DMN39" s="224"/>
      <c r="DMO39" s="224"/>
      <c r="DMP39" s="225"/>
      <c r="DMQ39" s="223"/>
      <c r="DMR39" s="224"/>
      <c r="DMS39" s="224"/>
      <c r="DMT39" s="224"/>
      <c r="DMU39" s="224"/>
      <c r="DMV39" s="224"/>
      <c r="DMW39" s="224"/>
      <c r="DMX39" s="225"/>
      <c r="DMY39" s="223"/>
      <c r="DMZ39" s="224"/>
      <c r="DNA39" s="224"/>
      <c r="DNB39" s="224"/>
      <c r="DNC39" s="224"/>
      <c r="DND39" s="224"/>
      <c r="DNE39" s="224"/>
      <c r="DNF39" s="225"/>
      <c r="DNG39" s="223"/>
      <c r="DNH39" s="224"/>
      <c r="DNI39" s="224"/>
      <c r="DNJ39" s="224"/>
      <c r="DNK39" s="224"/>
      <c r="DNL39" s="224"/>
      <c r="DNM39" s="224"/>
      <c r="DNN39" s="225"/>
      <c r="DNO39" s="223"/>
      <c r="DNP39" s="224"/>
      <c r="DNQ39" s="224"/>
      <c r="DNR39" s="224"/>
      <c r="DNS39" s="224"/>
      <c r="DNT39" s="224"/>
      <c r="DNU39" s="224"/>
      <c r="DNV39" s="225"/>
      <c r="DNW39" s="223"/>
      <c r="DNX39" s="224"/>
      <c r="DNY39" s="224"/>
      <c r="DNZ39" s="224"/>
      <c r="DOA39" s="224"/>
      <c r="DOB39" s="224"/>
      <c r="DOC39" s="224"/>
      <c r="DOD39" s="225"/>
      <c r="DOE39" s="223"/>
      <c r="DOF39" s="224"/>
      <c r="DOG39" s="224"/>
      <c r="DOH39" s="224"/>
      <c r="DOI39" s="224"/>
      <c r="DOJ39" s="224"/>
      <c r="DOK39" s="224"/>
      <c r="DOL39" s="225"/>
      <c r="DOM39" s="223"/>
      <c r="DON39" s="224"/>
      <c r="DOO39" s="224"/>
      <c r="DOP39" s="224"/>
      <c r="DOQ39" s="224"/>
      <c r="DOR39" s="224"/>
      <c r="DOS39" s="224"/>
      <c r="DOT39" s="225"/>
      <c r="DOU39" s="223"/>
      <c r="DOV39" s="224"/>
      <c r="DOW39" s="224"/>
      <c r="DOX39" s="224"/>
      <c r="DOY39" s="224"/>
      <c r="DOZ39" s="224"/>
      <c r="DPA39" s="224"/>
      <c r="DPB39" s="225"/>
      <c r="DPC39" s="223"/>
      <c r="DPD39" s="224"/>
      <c r="DPE39" s="224"/>
      <c r="DPF39" s="224"/>
      <c r="DPG39" s="224"/>
      <c r="DPH39" s="224"/>
      <c r="DPI39" s="224"/>
      <c r="DPJ39" s="225"/>
      <c r="DPK39" s="223"/>
      <c r="DPL39" s="224"/>
      <c r="DPM39" s="224"/>
      <c r="DPN39" s="224"/>
      <c r="DPO39" s="224"/>
      <c r="DPP39" s="224"/>
      <c r="DPQ39" s="224"/>
      <c r="DPR39" s="225"/>
      <c r="DPS39" s="223"/>
      <c r="DPT39" s="224"/>
      <c r="DPU39" s="224"/>
      <c r="DPV39" s="224"/>
      <c r="DPW39" s="224"/>
      <c r="DPX39" s="224"/>
      <c r="DPY39" s="224"/>
      <c r="DPZ39" s="225"/>
      <c r="DQA39" s="223"/>
      <c r="DQB39" s="224"/>
      <c r="DQC39" s="224"/>
      <c r="DQD39" s="224"/>
      <c r="DQE39" s="224"/>
      <c r="DQF39" s="224"/>
      <c r="DQG39" s="224"/>
      <c r="DQH39" s="225"/>
      <c r="DQI39" s="223"/>
      <c r="DQJ39" s="224"/>
      <c r="DQK39" s="224"/>
      <c r="DQL39" s="224"/>
      <c r="DQM39" s="224"/>
      <c r="DQN39" s="224"/>
      <c r="DQO39" s="224"/>
      <c r="DQP39" s="225"/>
      <c r="DQQ39" s="223"/>
      <c r="DQR39" s="224"/>
      <c r="DQS39" s="224"/>
      <c r="DQT39" s="224"/>
      <c r="DQU39" s="224"/>
      <c r="DQV39" s="224"/>
      <c r="DQW39" s="224"/>
      <c r="DQX39" s="225"/>
      <c r="DQY39" s="223"/>
      <c r="DQZ39" s="224"/>
      <c r="DRA39" s="224"/>
      <c r="DRB39" s="224"/>
      <c r="DRC39" s="224"/>
      <c r="DRD39" s="224"/>
      <c r="DRE39" s="224"/>
      <c r="DRF39" s="225"/>
      <c r="DRG39" s="223"/>
      <c r="DRH39" s="224"/>
      <c r="DRI39" s="224"/>
      <c r="DRJ39" s="224"/>
      <c r="DRK39" s="224"/>
      <c r="DRL39" s="224"/>
      <c r="DRM39" s="224"/>
      <c r="DRN39" s="225"/>
      <c r="DRO39" s="223"/>
      <c r="DRP39" s="224"/>
      <c r="DRQ39" s="224"/>
      <c r="DRR39" s="224"/>
      <c r="DRS39" s="224"/>
      <c r="DRT39" s="224"/>
      <c r="DRU39" s="224"/>
      <c r="DRV39" s="225"/>
      <c r="DRW39" s="223"/>
      <c r="DRX39" s="224"/>
      <c r="DRY39" s="224"/>
      <c r="DRZ39" s="224"/>
      <c r="DSA39" s="224"/>
      <c r="DSB39" s="224"/>
      <c r="DSC39" s="224"/>
      <c r="DSD39" s="225"/>
      <c r="DSE39" s="223"/>
      <c r="DSF39" s="224"/>
      <c r="DSG39" s="224"/>
      <c r="DSH39" s="224"/>
      <c r="DSI39" s="224"/>
      <c r="DSJ39" s="224"/>
      <c r="DSK39" s="224"/>
      <c r="DSL39" s="225"/>
      <c r="DSM39" s="223"/>
      <c r="DSN39" s="224"/>
      <c r="DSO39" s="224"/>
      <c r="DSP39" s="224"/>
      <c r="DSQ39" s="224"/>
      <c r="DSR39" s="224"/>
      <c r="DSS39" s="224"/>
      <c r="DST39" s="225"/>
      <c r="DSU39" s="223"/>
      <c r="DSV39" s="224"/>
      <c r="DSW39" s="224"/>
      <c r="DSX39" s="224"/>
      <c r="DSY39" s="224"/>
      <c r="DSZ39" s="224"/>
      <c r="DTA39" s="224"/>
      <c r="DTB39" s="225"/>
      <c r="DTC39" s="223"/>
      <c r="DTD39" s="224"/>
      <c r="DTE39" s="224"/>
      <c r="DTF39" s="224"/>
      <c r="DTG39" s="224"/>
      <c r="DTH39" s="224"/>
      <c r="DTI39" s="224"/>
      <c r="DTJ39" s="225"/>
      <c r="DTK39" s="223"/>
      <c r="DTL39" s="224"/>
      <c r="DTM39" s="224"/>
      <c r="DTN39" s="224"/>
      <c r="DTO39" s="224"/>
      <c r="DTP39" s="224"/>
      <c r="DTQ39" s="224"/>
      <c r="DTR39" s="225"/>
      <c r="DTS39" s="223"/>
      <c r="DTT39" s="224"/>
      <c r="DTU39" s="224"/>
      <c r="DTV39" s="224"/>
      <c r="DTW39" s="224"/>
      <c r="DTX39" s="224"/>
      <c r="DTY39" s="224"/>
      <c r="DTZ39" s="225"/>
      <c r="DUA39" s="223"/>
      <c r="DUB39" s="224"/>
      <c r="DUC39" s="224"/>
      <c r="DUD39" s="224"/>
      <c r="DUE39" s="224"/>
      <c r="DUF39" s="224"/>
      <c r="DUG39" s="224"/>
      <c r="DUH39" s="225"/>
      <c r="DUI39" s="223"/>
      <c r="DUJ39" s="224"/>
      <c r="DUK39" s="224"/>
      <c r="DUL39" s="224"/>
      <c r="DUM39" s="224"/>
      <c r="DUN39" s="224"/>
      <c r="DUO39" s="224"/>
      <c r="DUP39" s="225"/>
      <c r="DUQ39" s="223"/>
      <c r="DUR39" s="224"/>
      <c r="DUS39" s="224"/>
      <c r="DUT39" s="224"/>
      <c r="DUU39" s="224"/>
      <c r="DUV39" s="224"/>
      <c r="DUW39" s="224"/>
      <c r="DUX39" s="225"/>
      <c r="DUY39" s="223"/>
      <c r="DUZ39" s="224"/>
      <c r="DVA39" s="224"/>
      <c r="DVB39" s="224"/>
      <c r="DVC39" s="224"/>
      <c r="DVD39" s="224"/>
      <c r="DVE39" s="224"/>
      <c r="DVF39" s="225"/>
      <c r="DVG39" s="223"/>
      <c r="DVH39" s="224"/>
      <c r="DVI39" s="224"/>
      <c r="DVJ39" s="224"/>
      <c r="DVK39" s="224"/>
      <c r="DVL39" s="224"/>
      <c r="DVM39" s="224"/>
      <c r="DVN39" s="225"/>
      <c r="DVO39" s="223"/>
      <c r="DVP39" s="224"/>
      <c r="DVQ39" s="224"/>
      <c r="DVR39" s="224"/>
      <c r="DVS39" s="224"/>
      <c r="DVT39" s="224"/>
      <c r="DVU39" s="224"/>
      <c r="DVV39" s="225"/>
      <c r="DVW39" s="223"/>
      <c r="DVX39" s="224"/>
      <c r="DVY39" s="224"/>
      <c r="DVZ39" s="224"/>
      <c r="DWA39" s="224"/>
      <c r="DWB39" s="224"/>
      <c r="DWC39" s="224"/>
      <c r="DWD39" s="225"/>
      <c r="DWE39" s="223"/>
      <c r="DWF39" s="224"/>
      <c r="DWG39" s="224"/>
      <c r="DWH39" s="224"/>
      <c r="DWI39" s="224"/>
      <c r="DWJ39" s="224"/>
      <c r="DWK39" s="224"/>
      <c r="DWL39" s="225"/>
      <c r="DWM39" s="223"/>
      <c r="DWN39" s="224"/>
      <c r="DWO39" s="224"/>
      <c r="DWP39" s="224"/>
      <c r="DWQ39" s="224"/>
      <c r="DWR39" s="224"/>
      <c r="DWS39" s="224"/>
      <c r="DWT39" s="225"/>
      <c r="DWU39" s="223"/>
      <c r="DWV39" s="224"/>
      <c r="DWW39" s="224"/>
      <c r="DWX39" s="224"/>
      <c r="DWY39" s="224"/>
      <c r="DWZ39" s="224"/>
      <c r="DXA39" s="224"/>
      <c r="DXB39" s="225"/>
      <c r="DXC39" s="223"/>
      <c r="DXD39" s="224"/>
      <c r="DXE39" s="224"/>
      <c r="DXF39" s="224"/>
      <c r="DXG39" s="224"/>
      <c r="DXH39" s="224"/>
      <c r="DXI39" s="224"/>
      <c r="DXJ39" s="225"/>
      <c r="DXK39" s="223"/>
      <c r="DXL39" s="224"/>
      <c r="DXM39" s="224"/>
      <c r="DXN39" s="224"/>
      <c r="DXO39" s="224"/>
      <c r="DXP39" s="224"/>
      <c r="DXQ39" s="224"/>
      <c r="DXR39" s="225"/>
      <c r="DXS39" s="223"/>
      <c r="DXT39" s="224"/>
      <c r="DXU39" s="224"/>
      <c r="DXV39" s="224"/>
      <c r="DXW39" s="224"/>
      <c r="DXX39" s="224"/>
      <c r="DXY39" s="224"/>
      <c r="DXZ39" s="225"/>
      <c r="DYA39" s="223"/>
      <c r="DYB39" s="224"/>
      <c r="DYC39" s="224"/>
      <c r="DYD39" s="224"/>
      <c r="DYE39" s="224"/>
      <c r="DYF39" s="224"/>
      <c r="DYG39" s="224"/>
      <c r="DYH39" s="225"/>
      <c r="DYI39" s="223"/>
      <c r="DYJ39" s="224"/>
      <c r="DYK39" s="224"/>
      <c r="DYL39" s="224"/>
      <c r="DYM39" s="224"/>
      <c r="DYN39" s="224"/>
      <c r="DYO39" s="224"/>
      <c r="DYP39" s="225"/>
      <c r="DYQ39" s="223"/>
      <c r="DYR39" s="224"/>
      <c r="DYS39" s="224"/>
      <c r="DYT39" s="224"/>
      <c r="DYU39" s="224"/>
      <c r="DYV39" s="224"/>
      <c r="DYW39" s="224"/>
      <c r="DYX39" s="225"/>
      <c r="DYY39" s="223"/>
      <c r="DYZ39" s="224"/>
      <c r="DZA39" s="224"/>
      <c r="DZB39" s="224"/>
      <c r="DZC39" s="224"/>
      <c r="DZD39" s="224"/>
      <c r="DZE39" s="224"/>
      <c r="DZF39" s="225"/>
      <c r="DZG39" s="223"/>
      <c r="DZH39" s="224"/>
      <c r="DZI39" s="224"/>
      <c r="DZJ39" s="224"/>
      <c r="DZK39" s="224"/>
      <c r="DZL39" s="224"/>
      <c r="DZM39" s="224"/>
      <c r="DZN39" s="225"/>
      <c r="DZO39" s="223"/>
      <c r="DZP39" s="224"/>
      <c r="DZQ39" s="224"/>
      <c r="DZR39" s="224"/>
      <c r="DZS39" s="224"/>
      <c r="DZT39" s="224"/>
      <c r="DZU39" s="224"/>
      <c r="DZV39" s="225"/>
      <c r="DZW39" s="223"/>
      <c r="DZX39" s="224"/>
      <c r="DZY39" s="224"/>
      <c r="DZZ39" s="224"/>
      <c r="EAA39" s="224"/>
      <c r="EAB39" s="224"/>
      <c r="EAC39" s="224"/>
      <c r="EAD39" s="225"/>
      <c r="EAE39" s="223"/>
      <c r="EAF39" s="224"/>
      <c r="EAG39" s="224"/>
      <c r="EAH39" s="224"/>
      <c r="EAI39" s="224"/>
      <c r="EAJ39" s="224"/>
      <c r="EAK39" s="224"/>
      <c r="EAL39" s="225"/>
      <c r="EAM39" s="223"/>
      <c r="EAN39" s="224"/>
      <c r="EAO39" s="224"/>
      <c r="EAP39" s="224"/>
      <c r="EAQ39" s="224"/>
      <c r="EAR39" s="224"/>
      <c r="EAS39" s="224"/>
      <c r="EAT39" s="225"/>
      <c r="EAU39" s="223"/>
      <c r="EAV39" s="224"/>
      <c r="EAW39" s="224"/>
      <c r="EAX39" s="224"/>
      <c r="EAY39" s="224"/>
      <c r="EAZ39" s="224"/>
      <c r="EBA39" s="224"/>
      <c r="EBB39" s="225"/>
      <c r="EBC39" s="223"/>
      <c r="EBD39" s="224"/>
      <c r="EBE39" s="224"/>
      <c r="EBF39" s="224"/>
      <c r="EBG39" s="224"/>
      <c r="EBH39" s="224"/>
      <c r="EBI39" s="224"/>
      <c r="EBJ39" s="225"/>
      <c r="EBK39" s="223"/>
      <c r="EBL39" s="224"/>
      <c r="EBM39" s="224"/>
      <c r="EBN39" s="224"/>
      <c r="EBO39" s="224"/>
      <c r="EBP39" s="224"/>
      <c r="EBQ39" s="224"/>
      <c r="EBR39" s="225"/>
      <c r="EBS39" s="223"/>
      <c r="EBT39" s="224"/>
      <c r="EBU39" s="224"/>
      <c r="EBV39" s="224"/>
      <c r="EBW39" s="224"/>
      <c r="EBX39" s="224"/>
      <c r="EBY39" s="224"/>
      <c r="EBZ39" s="225"/>
      <c r="ECA39" s="223"/>
      <c r="ECB39" s="224"/>
      <c r="ECC39" s="224"/>
      <c r="ECD39" s="224"/>
      <c r="ECE39" s="224"/>
      <c r="ECF39" s="224"/>
      <c r="ECG39" s="224"/>
      <c r="ECH39" s="225"/>
      <c r="ECI39" s="223"/>
      <c r="ECJ39" s="224"/>
      <c r="ECK39" s="224"/>
      <c r="ECL39" s="224"/>
      <c r="ECM39" s="224"/>
      <c r="ECN39" s="224"/>
      <c r="ECO39" s="224"/>
      <c r="ECP39" s="225"/>
      <c r="ECQ39" s="223"/>
      <c r="ECR39" s="224"/>
      <c r="ECS39" s="224"/>
      <c r="ECT39" s="224"/>
      <c r="ECU39" s="224"/>
      <c r="ECV39" s="224"/>
      <c r="ECW39" s="224"/>
      <c r="ECX39" s="225"/>
      <c r="ECY39" s="223"/>
      <c r="ECZ39" s="224"/>
      <c r="EDA39" s="224"/>
      <c r="EDB39" s="224"/>
      <c r="EDC39" s="224"/>
      <c r="EDD39" s="224"/>
      <c r="EDE39" s="224"/>
      <c r="EDF39" s="225"/>
      <c r="EDG39" s="223"/>
      <c r="EDH39" s="224"/>
      <c r="EDI39" s="224"/>
      <c r="EDJ39" s="224"/>
      <c r="EDK39" s="224"/>
      <c r="EDL39" s="224"/>
      <c r="EDM39" s="224"/>
      <c r="EDN39" s="225"/>
      <c r="EDO39" s="223"/>
      <c r="EDP39" s="224"/>
      <c r="EDQ39" s="224"/>
      <c r="EDR39" s="224"/>
      <c r="EDS39" s="224"/>
      <c r="EDT39" s="224"/>
      <c r="EDU39" s="224"/>
      <c r="EDV39" s="225"/>
      <c r="EDW39" s="223"/>
      <c r="EDX39" s="224"/>
      <c r="EDY39" s="224"/>
      <c r="EDZ39" s="224"/>
      <c r="EEA39" s="224"/>
      <c r="EEB39" s="224"/>
      <c r="EEC39" s="224"/>
      <c r="EED39" s="225"/>
      <c r="EEE39" s="223"/>
      <c r="EEF39" s="224"/>
      <c r="EEG39" s="224"/>
      <c r="EEH39" s="224"/>
      <c r="EEI39" s="224"/>
      <c r="EEJ39" s="224"/>
      <c r="EEK39" s="224"/>
      <c r="EEL39" s="225"/>
      <c r="EEM39" s="223"/>
      <c r="EEN39" s="224"/>
      <c r="EEO39" s="224"/>
      <c r="EEP39" s="224"/>
      <c r="EEQ39" s="224"/>
      <c r="EER39" s="224"/>
      <c r="EES39" s="224"/>
      <c r="EET39" s="225"/>
      <c r="EEU39" s="223"/>
      <c r="EEV39" s="224"/>
      <c r="EEW39" s="224"/>
      <c r="EEX39" s="224"/>
      <c r="EEY39" s="224"/>
      <c r="EEZ39" s="224"/>
      <c r="EFA39" s="224"/>
      <c r="EFB39" s="225"/>
      <c r="EFC39" s="223"/>
      <c r="EFD39" s="224"/>
      <c r="EFE39" s="224"/>
      <c r="EFF39" s="224"/>
      <c r="EFG39" s="224"/>
      <c r="EFH39" s="224"/>
      <c r="EFI39" s="224"/>
      <c r="EFJ39" s="225"/>
      <c r="EFK39" s="223"/>
      <c r="EFL39" s="224"/>
      <c r="EFM39" s="224"/>
      <c r="EFN39" s="224"/>
      <c r="EFO39" s="224"/>
      <c r="EFP39" s="224"/>
      <c r="EFQ39" s="224"/>
      <c r="EFR39" s="225"/>
      <c r="EFS39" s="223"/>
      <c r="EFT39" s="224"/>
      <c r="EFU39" s="224"/>
      <c r="EFV39" s="224"/>
      <c r="EFW39" s="224"/>
      <c r="EFX39" s="224"/>
      <c r="EFY39" s="224"/>
      <c r="EFZ39" s="225"/>
      <c r="EGA39" s="223"/>
      <c r="EGB39" s="224"/>
      <c r="EGC39" s="224"/>
      <c r="EGD39" s="224"/>
      <c r="EGE39" s="224"/>
      <c r="EGF39" s="224"/>
      <c r="EGG39" s="224"/>
      <c r="EGH39" s="225"/>
      <c r="EGI39" s="223"/>
      <c r="EGJ39" s="224"/>
      <c r="EGK39" s="224"/>
      <c r="EGL39" s="224"/>
      <c r="EGM39" s="224"/>
      <c r="EGN39" s="224"/>
      <c r="EGO39" s="224"/>
      <c r="EGP39" s="225"/>
      <c r="EGQ39" s="223"/>
      <c r="EGR39" s="224"/>
      <c r="EGS39" s="224"/>
      <c r="EGT39" s="224"/>
      <c r="EGU39" s="224"/>
      <c r="EGV39" s="224"/>
      <c r="EGW39" s="224"/>
      <c r="EGX39" s="225"/>
      <c r="EGY39" s="223"/>
      <c r="EGZ39" s="224"/>
      <c r="EHA39" s="224"/>
      <c r="EHB39" s="224"/>
      <c r="EHC39" s="224"/>
      <c r="EHD39" s="224"/>
      <c r="EHE39" s="224"/>
      <c r="EHF39" s="225"/>
      <c r="EHG39" s="223"/>
      <c r="EHH39" s="224"/>
      <c r="EHI39" s="224"/>
      <c r="EHJ39" s="224"/>
      <c r="EHK39" s="224"/>
      <c r="EHL39" s="224"/>
      <c r="EHM39" s="224"/>
      <c r="EHN39" s="225"/>
      <c r="EHO39" s="223"/>
      <c r="EHP39" s="224"/>
      <c r="EHQ39" s="224"/>
      <c r="EHR39" s="224"/>
      <c r="EHS39" s="224"/>
      <c r="EHT39" s="224"/>
      <c r="EHU39" s="224"/>
      <c r="EHV39" s="225"/>
      <c r="EHW39" s="223"/>
      <c r="EHX39" s="224"/>
      <c r="EHY39" s="224"/>
      <c r="EHZ39" s="224"/>
      <c r="EIA39" s="224"/>
      <c r="EIB39" s="224"/>
      <c r="EIC39" s="224"/>
      <c r="EID39" s="225"/>
      <c r="EIE39" s="223"/>
      <c r="EIF39" s="224"/>
      <c r="EIG39" s="224"/>
      <c r="EIH39" s="224"/>
      <c r="EII39" s="224"/>
      <c r="EIJ39" s="224"/>
      <c r="EIK39" s="224"/>
      <c r="EIL39" s="225"/>
      <c r="EIM39" s="223"/>
      <c r="EIN39" s="224"/>
      <c r="EIO39" s="224"/>
      <c r="EIP39" s="224"/>
      <c r="EIQ39" s="224"/>
      <c r="EIR39" s="224"/>
      <c r="EIS39" s="224"/>
      <c r="EIT39" s="225"/>
      <c r="EIU39" s="223"/>
      <c r="EIV39" s="224"/>
      <c r="EIW39" s="224"/>
      <c r="EIX39" s="224"/>
      <c r="EIY39" s="224"/>
      <c r="EIZ39" s="224"/>
      <c r="EJA39" s="224"/>
      <c r="EJB39" s="225"/>
      <c r="EJC39" s="223"/>
      <c r="EJD39" s="224"/>
      <c r="EJE39" s="224"/>
      <c r="EJF39" s="224"/>
      <c r="EJG39" s="224"/>
      <c r="EJH39" s="224"/>
      <c r="EJI39" s="224"/>
      <c r="EJJ39" s="225"/>
      <c r="EJK39" s="223"/>
      <c r="EJL39" s="224"/>
      <c r="EJM39" s="224"/>
      <c r="EJN39" s="224"/>
      <c r="EJO39" s="224"/>
      <c r="EJP39" s="224"/>
      <c r="EJQ39" s="224"/>
      <c r="EJR39" s="225"/>
      <c r="EJS39" s="223"/>
      <c r="EJT39" s="224"/>
      <c r="EJU39" s="224"/>
      <c r="EJV39" s="224"/>
      <c r="EJW39" s="224"/>
      <c r="EJX39" s="224"/>
      <c r="EJY39" s="224"/>
      <c r="EJZ39" s="225"/>
      <c r="EKA39" s="223"/>
      <c r="EKB39" s="224"/>
      <c r="EKC39" s="224"/>
      <c r="EKD39" s="224"/>
      <c r="EKE39" s="224"/>
      <c r="EKF39" s="224"/>
      <c r="EKG39" s="224"/>
      <c r="EKH39" s="225"/>
      <c r="EKI39" s="223"/>
      <c r="EKJ39" s="224"/>
      <c r="EKK39" s="224"/>
      <c r="EKL39" s="224"/>
      <c r="EKM39" s="224"/>
      <c r="EKN39" s="224"/>
      <c r="EKO39" s="224"/>
      <c r="EKP39" s="225"/>
      <c r="EKQ39" s="223"/>
      <c r="EKR39" s="224"/>
      <c r="EKS39" s="224"/>
      <c r="EKT39" s="224"/>
      <c r="EKU39" s="224"/>
      <c r="EKV39" s="224"/>
      <c r="EKW39" s="224"/>
      <c r="EKX39" s="225"/>
      <c r="EKY39" s="223"/>
      <c r="EKZ39" s="224"/>
      <c r="ELA39" s="224"/>
      <c r="ELB39" s="224"/>
      <c r="ELC39" s="224"/>
      <c r="ELD39" s="224"/>
      <c r="ELE39" s="224"/>
      <c r="ELF39" s="225"/>
      <c r="ELG39" s="223"/>
      <c r="ELH39" s="224"/>
      <c r="ELI39" s="224"/>
      <c r="ELJ39" s="224"/>
      <c r="ELK39" s="224"/>
      <c r="ELL39" s="224"/>
      <c r="ELM39" s="224"/>
      <c r="ELN39" s="225"/>
      <c r="ELO39" s="223"/>
      <c r="ELP39" s="224"/>
      <c r="ELQ39" s="224"/>
      <c r="ELR39" s="224"/>
      <c r="ELS39" s="224"/>
      <c r="ELT39" s="224"/>
      <c r="ELU39" s="224"/>
      <c r="ELV39" s="225"/>
      <c r="ELW39" s="223"/>
      <c r="ELX39" s="224"/>
      <c r="ELY39" s="224"/>
      <c r="ELZ39" s="224"/>
      <c r="EMA39" s="224"/>
      <c r="EMB39" s="224"/>
      <c r="EMC39" s="224"/>
      <c r="EMD39" s="225"/>
      <c r="EME39" s="223"/>
      <c r="EMF39" s="224"/>
      <c r="EMG39" s="224"/>
      <c r="EMH39" s="224"/>
      <c r="EMI39" s="224"/>
      <c r="EMJ39" s="224"/>
      <c r="EMK39" s="224"/>
      <c r="EML39" s="225"/>
      <c r="EMM39" s="223"/>
      <c r="EMN39" s="224"/>
      <c r="EMO39" s="224"/>
      <c r="EMP39" s="224"/>
      <c r="EMQ39" s="224"/>
      <c r="EMR39" s="224"/>
      <c r="EMS39" s="224"/>
      <c r="EMT39" s="225"/>
      <c r="EMU39" s="223"/>
      <c r="EMV39" s="224"/>
      <c r="EMW39" s="224"/>
      <c r="EMX39" s="224"/>
      <c r="EMY39" s="224"/>
      <c r="EMZ39" s="224"/>
      <c r="ENA39" s="224"/>
      <c r="ENB39" s="225"/>
      <c r="ENC39" s="223"/>
      <c r="END39" s="224"/>
      <c r="ENE39" s="224"/>
      <c r="ENF39" s="224"/>
      <c r="ENG39" s="224"/>
      <c r="ENH39" s="224"/>
      <c r="ENI39" s="224"/>
      <c r="ENJ39" s="225"/>
      <c r="ENK39" s="223"/>
      <c r="ENL39" s="224"/>
      <c r="ENM39" s="224"/>
      <c r="ENN39" s="224"/>
      <c r="ENO39" s="224"/>
      <c r="ENP39" s="224"/>
      <c r="ENQ39" s="224"/>
      <c r="ENR39" s="225"/>
      <c r="ENS39" s="223"/>
      <c r="ENT39" s="224"/>
      <c r="ENU39" s="224"/>
      <c r="ENV39" s="224"/>
      <c r="ENW39" s="224"/>
      <c r="ENX39" s="224"/>
      <c r="ENY39" s="224"/>
      <c r="ENZ39" s="225"/>
      <c r="EOA39" s="223"/>
      <c r="EOB39" s="224"/>
      <c r="EOC39" s="224"/>
      <c r="EOD39" s="224"/>
      <c r="EOE39" s="224"/>
      <c r="EOF39" s="224"/>
      <c r="EOG39" s="224"/>
      <c r="EOH39" s="225"/>
      <c r="EOI39" s="223"/>
      <c r="EOJ39" s="224"/>
      <c r="EOK39" s="224"/>
      <c r="EOL39" s="224"/>
      <c r="EOM39" s="224"/>
      <c r="EON39" s="224"/>
      <c r="EOO39" s="224"/>
      <c r="EOP39" s="225"/>
      <c r="EOQ39" s="223"/>
      <c r="EOR39" s="224"/>
      <c r="EOS39" s="224"/>
      <c r="EOT39" s="224"/>
      <c r="EOU39" s="224"/>
      <c r="EOV39" s="224"/>
      <c r="EOW39" s="224"/>
      <c r="EOX39" s="225"/>
      <c r="EOY39" s="223"/>
      <c r="EOZ39" s="224"/>
      <c r="EPA39" s="224"/>
      <c r="EPB39" s="224"/>
      <c r="EPC39" s="224"/>
      <c r="EPD39" s="224"/>
      <c r="EPE39" s="224"/>
      <c r="EPF39" s="225"/>
      <c r="EPG39" s="223"/>
      <c r="EPH39" s="224"/>
      <c r="EPI39" s="224"/>
      <c r="EPJ39" s="224"/>
      <c r="EPK39" s="224"/>
      <c r="EPL39" s="224"/>
      <c r="EPM39" s="224"/>
      <c r="EPN39" s="225"/>
      <c r="EPO39" s="223"/>
      <c r="EPP39" s="224"/>
      <c r="EPQ39" s="224"/>
      <c r="EPR39" s="224"/>
      <c r="EPS39" s="224"/>
      <c r="EPT39" s="224"/>
      <c r="EPU39" s="224"/>
      <c r="EPV39" s="225"/>
      <c r="EPW39" s="223"/>
      <c r="EPX39" s="224"/>
      <c r="EPY39" s="224"/>
      <c r="EPZ39" s="224"/>
      <c r="EQA39" s="224"/>
      <c r="EQB39" s="224"/>
      <c r="EQC39" s="224"/>
      <c r="EQD39" s="225"/>
      <c r="EQE39" s="223"/>
      <c r="EQF39" s="224"/>
      <c r="EQG39" s="224"/>
      <c r="EQH39" s="224"/>
      <c r="EQI39" s="224"/>
      <c r="EQJ39" s="224"/>
      <c r="EQK39" s="224"/>
      <c r="EQL39" s="225"/>
      <c r="EQM39" s="223"/>
      <c r="EQN39" s="224"/>
      <c r="EQO39" s="224"/>
      <c r="EQP39" s="224"/>
      <c r="EQQ39" s="224"/>
      <c r="EQR39" s="224"/>
      <c r="EQS39" s="224"/>
      <c r="EQT39" s="225"/>
      <c r="EQU39" s="223"/>
      <c r="EQV39" s="224"/>
      <c r="EQW39" s="224"/>
      <c r="EQX39" s="224"/>
      <c r="EQY39" s="224"/>
      <c r="EQZ39" s="224"/>
      <c r="ERA39" s="224"/>
      <c r="ERB39" s="225"/>
      <c r="ERC39" s="223"/>
      <c r="ERD39" s="224"/>
      <c r="ERE39" s="224"/>
      <c r="ERF39" s="224"/>
      <c r="ERG39" s="224"/>
      <c r="ERH39" s="224"/>
      <c r="ERI39" s="224"/>
      <c r="ERJ39" s="225"/>
      <c r="ERK39" s="223"/>
      <c r="ERL39" s="224"/>
      <c r="ERM39" s="224"/>
      <c r="ERN39" s="224"/>
      <c r="ERO39" s="224"/>
      <c r="ERP39" s="224"/>
      <c r="ERQ39" s="224"/>
      <c r="ERR39" s="225"/>
      <c r="ERS39" s="223"/>
      <c r="ERT39" s="224"/>
      <c r="ERU39" s="224"/>
      <c r="ERV39" s="224"/>
      <c r="ERW39" s="224"/>
      <c r="ERX39" s="224"/>
      <c r="ERY39" s="224"/>
      <c r="ERZ39" s="225"/>
      <c r="ESA39" s="223"/>
      <c r="ESB39" s="224"/>
      <c r="ESC39" s="224"/>
      <c r="ESD39" s="224"/>
      <c r="ESE39" s="224"/>
      <c r="ESF39" s="224"/>
      <c r="ESG39" s="224"/>
      <c r="ESH39" s="225"/>
      <c r="ESI39" s="223"/>
      <c r="ESJ39" s="224"/>
      <c r="ESK39" s="224"/>
      <c r="ESL39" s="224"/>
      <c r="ESM39" s="224"/>
      <c r="ESN39" s="224"/>
      <c r="ESO39" s="224"/>
      <c r="ESP39" s="225"/>
      <c r="ESQ39" s="223"/>
      <c r="ESR39" s="224"/>
      <c r="ESS39" s="224"/>
      <c r="EST39" s="224"/>
      <c r="ESU39" s="224"/>
      <c r="ESV39" s="224"/>
      <c r="ESW39" s="224"/>
      <c r="ESX39" s="225"/>
      <c r="ESY39" s="223"/>
      <c r="ESZ39" s="224"/>
      <c r="ETA39" s="224"/>
      <c r="ETB39" s="224"/>
      <c r="ETC39" s="224"/>
      <c r="ETD39" s="224"/>
      <c r="ETE39" s="224"/>
      <c r="ETF39" s="225"/>
      <c r="ETG39" s="223"/>
      <c r="ETH39" s="224"/>
      <c r="ETI39" s="224"/>
      <c r="ETJ39" s="224"/>
      <c r="ETK39" s="224"/>
      <c r="ETL39" s="224"/>
      <c r="ETM39" s="224"/>
      <c r="ETN39" s="225"/>
      <c r="ETO39" s="223"/>
      <c r="ETP39" s="224"/>
      <c r="ETQ39" s="224"/>
      <c r="ETR39" s="224"/>
      <c r="ETS39" s="224"/>
      <c r="ETT39" s="224"/>
      <c r="ETU39" s="224"/>
      <c r="ETV39" s="225"/>
      <c r="ETW39" s="223"/>
      <c r="ETX39" s="224"/>
      <c r="ETY39" s="224"/>
      <c r="ETZ39" s="224"/>
      <c r="EUA39" s="224"/>
      <c r="EUB39" s="224"/>
      <c r="EUC39" s="224"/>
      <c r="EUD39" s="225"/>
      <c r="EUE39" s="223"/>
      <c r="EUF39" s="224"/>
      <c r="EUG39" s="224"/>
      <c r="EUH39" s="224"/>
      <c r="EUI39" s="224"/>
      <c r="EUJ39" s="224"/>
      <c r="EUK39" s="224"/>
      <c r="EUL39" s="225"/>
      <c r="EUM39" s="223"/>
      <c r="EUN39" s="224"/>
      <c r="EUO39" s="224"/>
      <c r="EUP39" s="224"/>
      <c r="EUQ39" s="224"/>
      <c r="EUR39" s="224"/>
      <c r="EUS39" s="224"/>
      <c r="EUT39" s="225"/>
      <c r="EUU39" s="223"/>
      <c r="EUV39" s="224"/>
      <c r="EUW39" s="224"/>
      <c r="EUX39" s="224"/>
      <c r="EUY39" s="224"/>
      <c r="EUZ39" s="224"/>
      <c r="EVA39" s="224"/>
      <c r="EVB39" s="225"/>
      <c r="EVC39" s="223"/>
      <c r="EVD39" s="224"/>
      <c r="EVE39" s="224"/>
      <c r="EVF39" s="224"/>
      <c r="EVG39" s="224"/>
      <c r="EVH39" s="224"/>
      <c r="EVI39" s="224"/>
      <c r="EVJ39" s="225"/>
      <c r="EVK39" s="223"/>
      <c r="EVL39" s="224"/>
      <c r="EVM39" s="224"/>
      <c r="EVN39" s="224"/>
      <c r="EVO39" s="224"/>
      <c r="EVP39" s="224"/>
      <c r="EVQ39" s="224"/>
      <c r="EVR39" s="225"/>
      <c r="EVS39" s="223"/>
      <c r="EVT39" s="224"/>
      <c r="EVU39" s="224"/>
      <c r="EVV39" s="224"/>
      <c r="EVW39" s="224"/>
      <c r="EVX39" s="224"/>
      <c r="EVY39" s="224"/>
      <c r="EVZ39" s="225"/>
      <c r="EWA39" s="223"/>
      <c r="EWB39" s="224"/>
      <c r="EWC39" s="224"/>
      <c r="EWD39" s="224"/>
      <c r="EWE39" s="224"/>
      <c r="EWF39" s="224"/>
      <c r="EWG39" s="224"/>
      <c r="EWH39" s="225"/>
      <c r="EWI39" s="223"/>
      <c r="EWJ39" s="224"/>
      <c r="EWK39" s="224"/>
      <c r="EWL39" s="224"/>
      <c r="EWM39" s="224"/>
      <c r="EWN39" s="224"/>
      <c r="EWO39" s="224"/>
      <c r="EWP39" s="225"/>
      <c r="EWQ39" s="223"/>
      <c r="EWR39" s="224"/>
      <c r="EWS39" s="224"/>
      <c r="EWT39" s="224"/>
      <c r="EWU39" s="224"/>
      <c r="EWV39" s="224"/>
      <c r="EWW39" s="224"/>
      <c r="EWX39" s="225"/>
      <c r="EWY39" s="223"/>
      <c r="EWZ39" s="224"/>
      <c r="EXA39" s="224"/>
      <c r="EXB39" s="224"/>
      <c r="EXC39" s="224"/>
      <c r="EXD39" s="224"/>
      <c r="EXE39" s="224"/>
      <c r="EXF39" s="225"/>
      <c r="EXG39" s="223"/>
      <c r="EXH39" s="224"/>
      <c r="EXI39" s="224"/>
      <c r="EXJ39" s="224"/>
      <c r="EXK39" s="224"/>
      <c r="EXL39" s="224"/>
      <c r="EXM39" s="224"/>
      <c r="EXN39" s="225"/>
      <c r="EXO39" s="223"/>
      <c r="EXP39" s="224"/>
      <c r="EXQ39" s="224"/>
      <c r="EXR39" s="224"/>
      <c r="EXS39" s="224"/>
      <c r="EXT39" s="224"/>
      <c r="EXU39" s="224"/>
      <c r="EXV39" s="225"/>
      <c r="EXW39" s="223"/>
      <c r="EXX39" s="224"/>
      <c r="EXY39" s="224"/>
      <c r="EXZ39" s="224"/>
      <c r="EYA39" s="224"/>
      <c r="EYB39" s="224"/>
      <c r="EYC39" s="224"/>
      <c r="EYD39" s="225"/>
      <c r="EYE39" s="223"/>
      <c r="EYF39" s="224"/>
      <c r="EYG39" s="224"/>
      <c r="EYH39" s="224"/>
      <c r="EYI39" s="224"/>
      <c r="EYJ39" s="224"/>
      <c r="EYK39" s="224"/>
      <c r="EYL39" s="225"/>
      <c r="EYM39" s="223"/>
      <c r="EYN39" s="224"/>
      <c r="EYO39" s="224"/>
      <c r="EYP39" s="224"/>
      <c r="EYQ39" s="224"/>
      <c r="EYR39" s="224"/>
      <c r="EYS39" s="224"/>
      <c r="EYT39" s="225"/>
      <c r="EYU39" s="223"/>
      <c r="EYV39" s="224"/>
      <c r="EYW39" s="224"/>
      <c r="EYX39" s="224"/>
      <c r="EYY39" s="224"/>
      <c r="EYZ39" s="224"/>
      <c r="EZA39" s="224"/>
      <c r="EZB39" s="225"/>
      <c r="EZC39" s="223"/>
      <c r="EZD39" s="224"/>
      <c r="EZE39" s="224"/>
      <c r="EZF39" s="224"/>
      <c r="EZG39" s="224"/>
      <c r="EZH39" s="224"/>
      <c r="EZI39" s="224"/>
      <c r="EZJ39" s="225"/>
      <c r="EZK39" s="223"/>
      <c r="EZL39" s="224"/>
      <c r="EZM39" s="224"/>
      <c r="EZN39" s="224"/>
      <c r="EZO39" s="224"/>
      <c r="EZP39" s="224"/>
      <c r="EZQ39" s="224"/>
      <c r="EZR39" s="225"/>
      <c r="EZS39" s="223"/>
      <c r="EZT39" s="224"/>
      <c r="EZU39" s="224"/>
      <c r="EZV39" s="224"/>
      <c r="EZW39" s="224"/>
      <c r="EZX39" s="224"/>
      <c r="EZY39" s="224"/>
      <c r="EZZ39" s="225"/>
      <c r="FAA39" s="223"/>
      <c r="FAB39" s="224"/>
      <c r="FAC39" s="224"/>
      <c r="FAD39" s="224"/>
      <c r="FAE39" s="224"/>
      <c r="FAF39" s="224"/>
      <c r="FAG39" s="224"/>
      <c r="FAH39" s="225"/>
      <c r="FAI39" s="223"/>
      <c r="FAJ39" s="224"/>
      <c r="FAK39" s="224"/>
      <c r="FAL39" s="224"/>
      <c r="FAM39" s="224"/>
      <c r="FAN39" s="224"/>
      <c r="FAO39" s="224"/>
      <c r="FAP39" s="225"/>
      <c r="FAQ39" s="223"/>
      <c r="FAR39" s="224"/>
      <c r="FAS39" s="224"/>
      <c r="FAT39" s="224"/>
      <c r="FAU39" s="224"/>
      <c r="FAV39" s="224"/>
      <c r="FAW39" s="224"/>
      <c r="FAX39" s="225"/>
      <c r="FAY39" s="223"/>
      <c r="FAZ39" s="224"/>
      <c r="FBA39" s="224"/>
      <c r="FBB39" s="224"/>
      <c r="FBC39" s="224"/>
      <c r="FBD39" s="224"/>
      <c r="FBE39" s="224"/>
      <c r="FBF39" s="225"/>
      <c r="FBG39" s="223"/>
      <c r="FBH39" s="224"/>
      <c r="FBI39" s="224"/>
      <c r="FBJ39" s="224"/>
      <c r="FBK39" s="224"/>
      <c r="FBL39" s="224"/>
      <c r="FBM39" s="224"/>
      <c r="FBN39" s="225"/>
      <c r="FBO39" s="223"/>
      <c r="FBP39" s="224"/>
      <c r="FBQ39" s="224"/>
      <c r="FBR39" s="224"/>
      <c r="FBS39" s="224"/>
      <c r="FBT39" s="224"/>
      <c r="FBU39" s="224"/>
      <c r="FBV39" s="225"/>
      <c r="FBW39" s="223"/>
      <c r="FBX39" s="224"/>
      <c r="FBY39" s="224"/>
      <c r="FBZ39" s="224"/>
      <c r="FCA39" s="224"/>
      <c r="FCB39" s="224"/>
      <c r="FCC39" s="224"/>
      <c r="FCD39" s="225"/>
      <c r="FCE39" s="223"/>
      <c r="FCF39" s="224"/>
      <c r="FCG39" s="224"/>
      <c r="FCH39" s="224"/>
      <c r="FCI39" s="224"/>
      <c r="FCJ39" s="224"/>
      <c r="FCK39" s="224"/>
      <c r="FCL39" s="225"/>
      <c r="FCM39" s="223"/>
      <c r="FCN39" s="224"/>
      <c r="FCO39" s="224"/>
      <c r="FCP39" s="224"/>
      <c r="FCQ39" s="224"/>
      <c r="FCR39" s="224"/>
      <c r="FCS39" s="224"/>
      <c r="FCT39" s="225"/>
      <c r="FCU39" s="223"/>
      <c r="FCV39" s="224"/>
      <c r="FCW39" s="224"/>
      <c r="FCX39" s="224"/>
      <c r="FCY39" s="224"/>
      <c r="FCZ39" s="224"/>
      <c r="FDA39" s="224"/>
      <c r="FDB39" s="225"/>
      <c r="FDC39" s="223"/>
      <c r="FDD39" s="224"/>
      <c r="FDE39" s="224"/>
      <c r="FDF39" s="224"/>
      <c r="FDG39" s="224"/>
      <c r="FDH39" s="224"/>
      <c r="FDI39" s="224"/>
      <c r="FDJ39" s="225"/>
      <c r="FDK39" s="223"/>
      <c r="FDL39" s="224"/>
      <c r="FDM39" s="224"/>
      <c r="FDN39" s="224"/>
      <c r="FDO39" s="224"/>
      <c r="FDP39" s="224"/>
      <c r="FDQ39" s="224"/>
      <c r="FDR39" s="225"/>
      <c r="FDS39" s="223"/>
      <c r="FDT39" s="224"/>
      <c r="FDU39" s="224"/>
      <c r="FDV39" s="224"/>
      <c r="FDW39" s="224"/>
      <c r="FDX39" s="224"/>
      <c r="FDY39" s="224"/>
      <c r="FDZ39" s="225"/>
      <c r="FEA39" s="223"/>
      <c r="FEB39" s="224"/>
      <c r="FEC39" s="224"/>
      <c r="FED39" s="224"/>
      <c r="FEE39" s="224"/>
      <c r="FEF39" s="224"/>
      <c r="FEG39" s="224"/>
      <c r="FEH39" s="225"/>
      <c r="FEI39" s="223"/>
      <c r="FEJ39" s="224"/>
      <c r="FEK39" s="224"/>
      <c r="FEL39" s="224"/>
      <c r="FEM39" s="224"/>
      <c r="FEN39" s="224"/>
      <c r="FEO39" s="224"/>
      <c r="FEP39" s="225"/>
      <c r="FEQ39" s="223"/>
      <c r="FER39" s="224"/>
      <c r="FES39" s="224"/>
      <c r="FET39" s="224"/>
      <c r="FEU39" s="224"/>
      <c r="FEV39" s="224"/>
      <c r="FEW39" s="224"/>
      <c r="FEX39" s="225"/>
      <c r="FEY39" s="223"/>
      <c r="FEZ39" s="224"/>
      <c r="FFA39" s="224"/>
      <c r="FFB39" s="224"/>
      <c r="FFC39" s="224"/>
      <c r="FFD39" s="224"/>
      <c r="FFE39" s="224"/>
      <c r="FFF39" s="225"/>
      <c r="FFG39" s="223"/>
      <c r="FFH39" s="224"/>
      <c r="FFI39" s="224"/>
      <c r="FFJ39" s="224"/>
      <c r="FFK39" s="224"/>
      <c r="FFL39" s="224"/>
      <c r="FFM39" s="224"/>
      <c r="FFN39" s="225"/>
      <c r="FFO39" s="223"/>
      <c r="FFP39" s="224"/>
      <c r="FFQ39" s="224"/>
      <c r="FFR39" s="224"/>
      <c r="FFS39" s="224"/>
      <c r="FFT39" s="224"/>
      <c r="FFU39" s="224"/>
      <c r="FFV39" s="225"/>
      <c r="FFW39" s="223"/>
      <c r="FFX39" s="224"/>
      <c r="FFY39" s="224"/>
      <c r="FFZ39" s="224"/>
      <c r="FGA39" s="224"/>
      <c r="FGB39" s="224"/>
      <c r="FGC39" s="224"/>
      <c r="FGD39" s="225"/>
      <c r="FGE39" s="223"/>
      <c r="FGF39" s="224"/>
      <c r="FGG39" s="224"/>
      <c r="FGH39" s="224"/>
      <c r="FGI39" s="224"/>
      <c r="FGJ39" s="224"/>
      <c r="FGK39" s="224"/>
      <c r="FGL39" s="225"/>
      <c r="FGM39" s="223"/>
      <c r="FGN39" s="224"/>
      <c r="FGO39" s="224"/>
      <c r="FGP39" s="224"/>
      <c r="FGQ39" s="224"/>
      <c r="FGR39" s="224"/>
      <c r="FGS39" s="224"/>
      <c r="FGT39" s="225"/>
      <c r="FGU39" s="223"/>
      <c r="FGV39" s="224"/>
      <c r="FGW39" s="224"/>
      <c r="FGX39" s="224"/>
      <c r="FGY39" s="224"/>
      <c r="FGZ39" s="224"/>
      <c r="FHA39" s="224"/>
      <c r="FHB39" s="225"/>
      <c r="FHC39" s="223"/>
      <c r="FHD39" s="224"/>
      <c r="FHE39" s="224"/>
      <c r="FHF39" s="224"/>
      <c r="FHG39" s="224"/>
      <c r="FHH39" s="224"/>
      <c r="FHI39" s="224"/>
      <c r="FHJ39" s="225"/>
      <c r="FHK39" s="223"/>
      <c r="FHL39" s="224"/>
      <c r="FHM39" s="224"/>
      <c r="FHN39" s="224"/>
      <c r="FHO39" s="224"/>
      <c r="FHP39" s="224"/>
      <c r="FHQ39" s="224"/>
      <c r="FHR39" s="225"/>
      <c r="FHS39" s="223"/>
      <c r="FHT39" s="224"/>
      <c r="FHU39" s="224"/>
      <c r="FHV39" s="224"/>
      <c r="FHW39" s="224"/>
      <c r="FHX39" s="224"/>
      <c r="FHY39" s="224"/>
      <c r="FHZ39" s="225"/>
      <c r="FIA39" s="223"/>
      <c r="FIB39" s="224"/>
      <c r="FIC39" s="224"/>
      <c r="FID39" s="224"/>
      <c r="FIE39" s="224"/>
      <c r="FIF39" s="224"/>
      <c r="FIG39" s="224"/>
      <c r="FIH39" s="225"/>
      <c r="FII39" s="223"/>
      <c r="FIJ39" s="224"/>
      <c r="FIK39" s="224"/>
      <c r="FIL39" s="224"/>
      <c r="FIM39" s="224"/>
      <c r="FIN39" s="224"/>
      <c r="FIO39" s="224"/>
      <c r="FIP39" s="225"/>
      <c r="FIQ39" s="223"/>
      <c r="FIR39" s="224"/>
      <c r="FIS39" s="224"/>
      <c r="FIT39" s="224"/>
      <c r="FIU39" s="224"/>
      <c r="FIV39" s="224"/>
      <c r="FIW39" s="224"/>
      <c r="FIX39" s="225"/>
      <c r="FIY39" s="223"/>
      <c r="FIZ39" s="224"/>
      <c r="FJA39" s="224"/>
      <c r="FJB39" s="224"/>
      <c r="FJC39" s="224"/>
      <c r="FJD39" s="224"/>
      <c r="FJE39" s="224"/>
      <c r="FJF39" s="225"/>
      <c r="FJG39" s="223"/>
      <c r="FJH39" s="224"/>
      <c r="FJI39" s="224"/>
      <c r="FJJ39" s="224"/>
      <c r="FJK39" s="224"/>
      <c r="FJL39" s="224"/>
      <c r="FJM39" s="224"/>
      <c r="FJN39" s="225"/>
      <c r="FJO39" s="223"/>
      <c r="FJP39" s="224"/>
      <c r="FJQ39" s="224"/>
      <c r="FJR39" s="224"/>
      <c r="FJS39" s="224"/>
      <c r="FJT39" s="224"/>
      <c r="FJU39" s="224"/>
      <c r="FJV39" s="225"/>
      <c r="FJW39" s="223"/>
      <c r="FJX39" s="224"/>
      <c r="FJY39" s="224"/>
      <c r="FJZ39" s="224"/>
      <c r="FKA39" s="224"/>
      <c r="FKB39" s="224"/>
      <c r="FKC39" s="224"/>
      <c r="FKD39" s="225"/>
      <c r="FKE39" s="223"/>
      <c r="FKF39" s="224"/>
      <c r="FKG39" s="224"/>
      <c r="FKH39" s="224"/>
      <c r="FKI39" s="224"/>
      <c r="FKJ39" s="224"/>
      <c r="FKK39" s="224"/>
      <c r="FKL39" s="225"/>
      <c r="FKM39" s="223"/>
      <c r="FKN39" s="224"/>
      <c r="FKO39" s="224"/>
      <c r="FKP39" s="224"/>
      <c r="FKQ39" s="224"/>
      <c r="FKR39" s="224"/>
      <c r="FKS39" s="224"/>
      <c r="FKT39" s="225"/>
      <c r="FKU39" s="223"/>
      <c r="FKV39" s="224"/>
      <c r="FKW39" s="224"/>
      <c r="FKX39" s="224"/>
      <c r="FKY39" s="224"/>
      <c r="FKZ39" s="224"/>
      <c r="FLA39" s="224"/>
      <c r="FLB39" s="225"/>
      <c r="FLC39" s="223"/>
      <c r="FLD39" s="224"/>
      <c r="FLE39" s="224"/>
      <c r="FLF39" s="224"/>
      <c r="FLG39" s="224"/>
      <c r="FLH39" s="224"/>
      <c r="FLI39" s="224"/>
      <c r="FLJ39" s="225"/>
      <c r="FLK39" s="223"/>
      <c r="FLL39" s="224"/>
      <c r="FLM39" s="224"/>
      <c r="FLN39" s="224"/>
      <c r="FLO39" s="224"/>
      <c r="FLP39" s="224"/>
      <c r="FLQ39" s="224"/>
      <c r="FLR39" s="225"/>
      <c r="FLS39" s="223"/>
      <c r="FLT39" s="224"/>
      <c r="FLU39" s="224"/>
      <c r="FLV39" s="224"/>
      <c r="FLW39" s="224"/>
      <c r="FLX39" s="224"/>
      <c r="FLY39" s="224"/>
      <c r="FLZ39" s="225"/>
      <c r="FMA39" s="223"/>
      <c r="FMB39" s="224"/>
      <c r="FMC39" s="224"/>
      <c r="FMD39" s="224"/>
      <c r="FME39" s="224"/>
      <c r="FMF39" s="224"/>
      <c r="FMG39" s="224"/>
      <c r="FMH39" s="225"/>
      <c r="FMI39" s="223"/>
      <c r="FMJ39" s="224"/>
      <c r="FMK39" s="224"/>
      <c r="FML39" s="224"/>
      <c r="FMM39" s="224"/>
      <c r="FMN39" s="224"/>
      <c r="FMO39" s="224"/>
      <c r="FMP39" s="225"/>
      <c r="FMQ39" s="223"/>
      <c r="FMR39" s="224"/>
      <c r="FMS39" s="224"/>
      <c r="FMT39" s="224"/>
      <c r="FMU39" s="224"/>
      <c r="FMV39" s="224"/>
      <c r="FMW39" s="224"/>
      <c r="FMX39" s="225"/>
      <c r="FMY39" s="223"/>
      <c r="FMZ39" s="224"/>
      <c r="FNA39" s="224"/>
      <c r="FNB39" s="224"/>
      <c r="FNC39" s="224"/>
      <c r="FND39" s="224"/>
      <c r="FNE39" s="224"/>
      <c r="FNF39" s="225"/>
      <c r="FNG39" s="223"/>
      <c r="FNH39" s="224"/>
      <c r="FNI39" s="224"/>
      <c r="FNJ39" s="224"/>
      <c r="FNK39" s="224"/>
      <c r="FNL39" s="224"/>
      <c r="FNM39" s="224"/>
      <c r="FNN39" s="225"/>
      <c r="FNO39" s="223"/>
      <c r="FNP39" s="224"/>
      <c r="FNQ39" s="224"/>
      <c r="FNR39" s="224"/>
      <c r="FNS39" s="224"/>
      <c r="FNT39" s="224"/>
      <c r="FNU39" s="224"/>
      <c r="FNV39" s="225"/>
      <c r="FNW39" s="223"/>
      <c r="FNX39" s="224"/>
      <c r="FNY39" s="224"/>
      <c r="FNZ39" s="224"/>
      <c r="FOA39" s="224"/>
      <c r="FOB39" s="224"/>
      <c r="FOC39" s="224"/>
      <c r="FOD39" s="225"/>
      <c r="FOE39" s="223"/>
      <c r="FOF39" s="224"/>
      <c r="FOG39" s="224"/>
      <c r="FOH39" s="224"/>
      <c r="FOI39" s="224"/>
      <c r="FOJ39" s="224"/>
      <c r="FOK39" s="224"/>
      <c r="FOL39" s="225"/>
      <c r="FOM39" s="223"/>
      <c r="FON39" s="224"/>
      <c r="FOO39" s="224"/>
      <c r="FOP39" s="224"/>
      <c r="FOQ39" s="224"/>
      <c r="FOR39" s="224"/>
      <c r="FOS39" s="224"/>
      <c r="FOT39" s="225"/>
      <c r="FOU39" s="223"/>
      <c r="FOV39" s="224"/>
      <c r="FOW39" s="224"/>
      <c r="FOX39" s="224"/>
      <c r="FOY39" s="224"/>
      <c r="FOZ39" s="224"/>
      <c r="FPA39" s="224"/>
      <c r="FPB39" s="225"/>
      <c r="FPC39" s="223"/>
      <c r="FPD39" s="224"/>
      <c r="FPE39" s="224"/>
      <c r="FPF39" s="224"/>
      <c r="FPG39" s="224"/>
      <c r="FPH39" s="224"/>
      <c r="FPI39" s="224"/>
      <c r="FPJ39" s="225"/>
      <c r="FPK39" s="223"/>
      <c r="FPL39" s="224"/>
      <c r="FPM39" s="224"/>
      <c r="FPN39" s="224"/>
      <c r="FPO39" s="224"/>
      <c r="FPP39" s="224"/>
      <c r="FPQ39" s="224"/>
      <c r="FPR39" s="225"/>
      <c r="FPS39" s="223"/>
      <c r="FPT39" s="224"/>
      <c r="FPU39" s="224"/>
      <c r="FPV39" s="224"/>
      <c r="FPW39" s="224"/>
      <c r="FPX39" s="224"/>
      <c r="FPY39" s="224"/>
      <c r="FPZ39" s="225"/>
      <c r="FQA39" s="223"/>
      <c r="FQB39" s="224"/>
      <c r="FQC39" s="224"/>
      <c r="FQD39" s="224"/>
      <c r="FQE39" s="224"/>
      <c r="FQF39" s="224"/>
      <c r="FQG39" s="224"/>
      <c r="FQH39" s="225"/>
      <c r="FQI39" s="223"/>
      <c r="FQJ39" s="224"/>
      <c r="FQK39" s="224"/>
      <c r="FQL39" s="224"/>
      <c r="FQM39" s="224"/>
      <c r="FQN39" s="224"/>
      <c r="FQO39" s="224"/>
      <c r="FQP39" s="225"/>
      <c r="FQQ39" s="223"/>
      <c r="FQR39" s="224"/>
      <c r="FQS39" s="224"/>
      <c r="FQT39" s="224"/>
      <c r="FQU39" s="224"/>
      <c r="FQV39" s="224"/>
      <c r="FQW39" s="224"/>
      <c r="FQX39" s="225"/>
      <c r="FQY39" s="223"/>
      <c r="FQZ39" s="224"/>
      <c r="FRA39" s="224"/>
      <c r="FRB39" s="224"/>
      <c r="FRC39" s="224"/>
      <c r="FRD39" s="224"/>
      <c r="FRE39" s="224"/>
      <c r="FRF39" s="225"/>
      <c r="FRG39" s="223"/>
      <c r="FRH39" s="224"/>
      <c r="FRI39" s="224"/>
      <c r="FRJ39" s="224"/>
      <c r="FRK39" s="224"/>
      <c r="FRL39" s="224"/>
      <c r="FRM39" s="224"/>
      <c r="FRN39" s="225"/>
      <c r="FRO39" s="223"/>
      <c r="FRP39" s="224"/>
      <c r="FRQ39" s="224"/>
      <c r="FRR39" s="224"/>
      <c r="FRS39" s="224"/>
      <c r="FRT39" s="224"/>
      <c r="FRU39" s="224"/>
      <c r="FRV39" s="225"/>
      <c r="FRW39" s="223"/>
      <c r="FRX39" s="224"/>
      <c r="FRY39" s="224"/>
      <c r="FRZ39" s="224"/>
      <c r="FSA39" s="224"/>
      <c r="FSB39" s="224"/>
      <c r="FSC39" s="224"/>
      <c r="FSD39" s="225"/>
      <c r="FSE39" s="223"/>
      <c r="FSF39" s="224"/>
      <c r="FSG39" s="224"/>
      <c r="FSH39" s="224"/>
      <c r="FSI39" s="224"/>
      <c r="FSJ39" s="224"/>
      <c r="FSK39" s="224"/>
      <c r="FSL39" s="225"/>
      <c r="FSM39" s="223"/>
      <c r="FSN39" s="224"/>
      <c r="FSO39" s="224"/>
      <c r="FSP39" s="224"/>
      <c r="FSQ39" s="224"/>
      <c r="FSR39" s="224"/>
      <c r="FSS39" s="224"/>
      <c r="FST39" s="225"/>
      <c r="FSU39" s="223"/>
      <c r="FSV39" s="224"/>
      <c r="FSW39" s="224"/>
      <c r="FSX39" s="224"/>
      <c r="FSY39" s="224"/>
      <c r="FSZ39" s="224"/>
      <c r="FTA39" s="224"/>
      <c r="FTB39" s="225"/>
      <c r="FTC39" s="223"/>
      <c r="FTD39" s="224"/>
      <c r="FTE39" s="224"/>
      <c r="FTF39" s="224"/>
      <c r="FTG39" s="224"/>
      <c r="FTH39" s="224"/>
      <c r="FTI39" s="224"/>
      <c r="FTJ39" s="225"/>
      <c r="FTK39" s="223"/>
      <c r="FTL39" s="224"/>
      <c r="FTM39" s="224"/>
      <c r="FTN39" s="224"/>
      <c r="FTO39" s="224"/>
      <c r="FTP39" s="224"/>
      <c r="FTQ39" s="224"/>
      <c r="FTR39" s="225"/>
      <c r="FTS39" s="223"/>
      <c r="FTT39" s="224"/>
      <c r="FTU39" s="224"/>
      <c r="FTV39" s="224"/>
      <c r="FTW39" s="224"/>
      <c r="FTX39" s="224"/>
      <c r="FTY39" s="224"/>
      <c r="FTZ39" s="225"/>
      <c r="FUA39" s="223"/>
      <c r="FUB39" s="224"/>
      <c r="FUC39" s="224"/>
      <c r="FUD39" s="224"/>
      <c r="FUE39" s="224"/>
      <c r="FUF39" s="224"/>
      <c r="FUG39" s="224"/>
      <c r="FUH39" s="225"/>
      <c r="FUI39" s="223"/>
      <c r="FUJ39" s="224"/>
      <c r="FUK39" s="224"/>
      <c r="FUL39" s="224"/>
      <c r="FUM39" s="224"/>
      <c r="FUN39" s="224"/>
      <c r="FUO39" s="224"/>
      <c r="FUP39" s="225"/>
      <c r="FUQ39" s="223"/>
      <c r="FUR39" s="224"/>
      <c r="FUS39" s="224"/>
      <c r="FUT39" s="224"/>
      <c r="FUU39" s="224"/>
      <c r="FUV39" s="224"/>
      <c r="FUW39" s="224"/>
      <c r="FUX39" s="225"/>
      <c r="FUY39" s="223"/>
      <c r="FUZ39" s="224"/>
      <c r="FVA39" s="224"/>
      <c r="FVB39" s="224"/>
      <c r="FVC39" s="224"/>
      <c r="FVD39" s="224"/>
      <c r="FVE39" s="224"/>
      <c r="FVF39" s="225"/>
      <c r="FVG39" s="223"/>
      <c r="FVH39" s="224"/>
      <c r="FVI39" s="224"/>
      <c r="FVJ39" s="224"/>
      <c r="FVK39" s="224"/>
      <c r="FVL39" s="224"/>
      <c r="FVM39" s="224"/>
      <c r="FVN39" s="225"/>
      <c r="FVO39" s="223"/>
      <c r="FVP39" s="224"/>
      <c r="FVQ39" s="224"/>
      <c r="FVR39" s="224"/>
      <c r="FVS39" s="224"/>
      <c r="FVT39" s="224"/>
      <c r="FVU39" s="224"/>
      <c r="FVV39" s="225"/>
      <c r="FVW39" s="223"/>
      <c r="FVX39" s="224"/>
      <c r="FVY39" s="224"/>
      <c r="FVZ39" s="224"/>
      <c r="FWA39" s="224"/>
      <c r="FWB39" s="224"/>
      <c r="FWC39" s="224"/>
      <c r="FWD39" s="225"/>
      <c r="FWE39" s="223"/>
      <c r="FWF39" s="224"/>
      <c r="FWG39" s="224"/>
      <c r="FWH39" s="224"/>
      <c r="FWI39" s="224"/>
      <c r="FWJ39" s="224"/>
      <c r="FWK39" s="224"/>
      <c r="FWL39" s="225"/>
      <c r="FWM39" s="223"/>
      <c r="FWN39" s="224"/>
      <c r="FWO39" s="224"/>
      <c r="FWP39" s="224"/>
      <c r="FWQ39" s="224"/>
      <c r="FWR39" s="224"/>
      <c r="FWS39" s="224"/>
      <c r="FWT39" s="225"/>
      <c r="FWU39" s="223"/>
      <c r="FWV39" s="224"/>
      <c r="FWW39" s="224"/>
      <c r="FWX39" s="224"/>
      <c r="FWY39" s="224"/>
      <c r="FWZ39" s="224"/>
      <c r="FXA39" s="224"/>
      <c r="FXB39" s="225"/>
      <c r="FXC39" s="223"/>
      <c r="FXD39" s="224"/>
      <c r="FXE39" s="224"/>
      <c r="FXF39" s="224"/>
      <c r="FXG39" s="224"/>
      <c r="FXH39" s="224"/>
      <c r="FXI39" s="224"/>
      <c r="FXJ39" s="225"/>
      <c r="FXK39" s="223"/>
      <c r="FXL39" s="224"/>
      <c r="FXM39" s="224"/>
      <c r="FXN39" s="224"/>
      <c r="FXO39" s="224"/>
      <c r="FXP39" s="224"/>
      <c r="FXQ39" s="224"/>
      <c r="FXR39" s="225"/>
      <c r="FXS39" s="223"/>
      <c r="FXT39" s="224"/>
      <c r="FXU39" s="224"/>
      <c r="FXV39" s="224"/>
      <c r="FXW39" s="224"/>
      <c r="FXX39" s="224"/>
      <c r="FXY39" s="224"/>
      <c r="FXZ39" s="225"/>
      <c r="FYA39" s="223"/>
      <c r="FYB39" s="224"/>
      <c r="FYC39" s="224"/>
      <c r="FYD39" s="224"/>
      <c r="FYE39" s="224"/>
      <c r="FYF39" s="224"/>
      <c r="FYG39" s="224"/>
      <c r="FYH39" s="225"/>
      <c r="FYI39" s="223"/>
      <c r="FYJ39" s="224"/>
      <c r="FYK39" s="224"/>
      <c r="FYL39" s="224"/>
      <c r="FYM39" s="224"/>
      <c r="FYN39" s="224"/>
      <c r="FYO39" s="224"/>
      <c r="FYP39" s="225"/>
      <c r="FYQ39" s="223"/>
      <c r="FYR39" s="224"/>
      <c r="FYS39" s="224"/>
      <c r="FYT39" s="224"/>
      <c r="FYU39" s="224"/>
      <c r="FYV39" s="224"/>
      <c r="FYW39" s="224"/>
      <c r="FYX39" s="225"/>
      <c r="FYY39" s="223"/>
      <c r="FYZ39" s="224"/>
      <c r="FZA39" s="224"/>
      <c r="FZB39" s="224"/>
      <c r="FZC39" s="224"/>
      <c r="FZD39" s="224"/>
      <c r="FZE39" s="224"/>
      <c r="FZF39" s="225"/>
      <c r="FZG39" s="223"/>
      <c r="FZH39" s="224"/>
      <c r="FZI39" s="224"/>
      <c r="FZJ39" s="224"/>
      <c r="FZK39" s="224"/>
      <c r="FZL39" s="224"/>
      <c r="FZM39" s="224"/>
      <c r="FZN39" s="225"/>
      <c r="FZO39" s="223"/>
      <c r="FZP39" s="224"/>
      <c r="FZQ39" s="224"/>
      <c r="FZR39" s="224"/>
      <c r="FZS39" s="224"/>
      <c r="FZT39" s="224"/>
      <c r="FZU39" s="224"/>
      <c r="FZV39" s="225"/>
      <c r="FZW39" s="223"/>
      <c r="FZX39" s="224"/>
      <c r="FZY39" s="224"/>
      <c r="FZZ39" s="224"/>
      <c r="GAA39" s="224"/>
      <c r="GAB39" s="224"/>
      <c r="GAC39" s="224"/>
      <c r="GAD39" s="225"/>
      <c r="GAE39" s="223"/>
      <c r="GAF39" s="224"/>
      <c r="GAG39" s="224"/>
      <c r="GAH39" s="224"/>
      <c r="GAI39" s="224"/>
      <c r="GAJ39" s="224"/>
      <c r="GAK39" s="224"/>
      <c r="GAL39" s="225"/>
      <c r="GAM39" s="223"/>
      <c r="GAN39" s="224"/>
      <c r="GAO39" s="224"/>
      <c r="GAP39" s="224"/>
      <c r="GAQ39" s="224"/>
      <c r="GAR39" s="224"/>
      <c r="GAS39" s="224"/>
      <c r="GAT39" s="225"/>
      <c r="GAU39" s="223"/>
      <c r="GAV39" s="224"/>
      <c r="GAW39" s="224"/>
      <c r="GAX39" s="224"/>
      <c r="GAY39" s="224"/>
      <c r="GAZ39" s="224"/>
      <c r="GBA39" s="224"/>
      <c r="GBB39" s="225"/>
      <c r="GBC39" s="223"/>
      <c r="GBD39" s="224"/>
      <c r="GBE39" s="224"/>
      <c r="GBF39" s="224"/>
      <c r="GBG39" s="224"/>
      <c r="GBH39" s="224"/>
      <c r="GBI39" s="224"/>
      <c r="GBJ39" s="225"/>
      <c r="GBK39" s="223"/>
      <c r="GBL39" s="224"/>
      <c r="GBM39" s="224"/>
      <c r="GBN39" s="224"/>
      <c r="GBO39" s="224"/>
      <c r="GBP39" s="224"/>
      <c r="GBQ39" s="224"/>
      <c r="GBR39" s="225"/>
      <c r="GBS39" s="223"/>
      <c r="GBT39" s="224"/>
      <c r="GBU39" s="224"/>
      <c r="GBV39" s="224"/>
      <c r="GBW39" s="224"/>
      <c r="GBX39" s="224"/>
      <c r="GBY39" s="224"/>
      <c r="GBZ39" s="225"/>
      <c r="GCA39" s="223"/>
      <c r="GCB39" s="224"/>
      <c r="GCC39" s="224"/>
      <c r="GCD39" s="224"/>
      <c r="GCE39" s="224"/>
      <c r="GCF39" s="224"/>
      <c r="GCG39" s="224"/>
      <c r="GCH39" s="225"/>
      <c r="GCI39" s="223"/>
      <c r="GCJ39" s="224"/>
      <c r="GCK39" s="224"/>
      <c r="GCL39" s="224"/>
      <c r="GCM39" s="224"/>
      <c r="GCN39" s="224"/>
      <c r="GCO39" s="224"/>
      <c r="GCP39" s="225"/>
      <c r="GCQ39" s="223"/>
      <c r="GCR39" s="224"/>
      <c r="GCS39" s="224"/>
      <c r="GCT39" s="224"/>
      <c r="GCU39" s="224"/>
      <c r="GCV39" s="224"/>
      <c r="GCW39" s="224"/>
      <c r="GCX39" s="225"/>
      <c r="GCY39" s="223"/>
      <c r="GCZ39" s="224"/>
      <c r="GDA39" s="224"/>
      <c r="GDB39" s="224"/>
      <c r="GDC39" s="224"/>
      <c r="GDD39" s="224"/>
      <c r="GDE39" s="224"/>
      <c r="GDF39" s="225"/>
      <c r="GDG39" s="223"/>
      <c r="GDH39" s="224"/>
      <c r="GDI39" s="224"/>
      <c r="GDJ39" s="224"/>
      <c r="GDK39" s="224"/>
      <c r="GDL39" s="224"/>
      <c r="GDM39" s="224"/>
      <c r="GDN39" s="225"/>
      <c r="GDO39" s="223"/>
      <c r="GDP39" s="224"/>
      <c r="GDQ39" s="224"/>
      <c r="GDR39" s="224"/>
      <c r="GDS39" s="224"/>
      <c r="GDT39" s="224"/>
      <c r="GDU39" s="224"/>
      <c r="GDV39" s="225"/>
      <c r="GDW39" s="223"/>
      <c r="GDX39" s="224"/>
      <c r="GDY39" s="224"/>
      <c r="GDZ39" s="224"/>
      <c r="GEA39" s="224"/>
      <c r="GEB39" s="224"/>
      <c r="GEC39" s="224"/>
      <c r="GED39" s="225"/>
      <c r="GEE39" s="223"/>
      <c r="GEF39" s="224"/>
      <c r="GEG39" s="224"/>
      <c r="GEH39" s="224"/>
      <c r="GEI39" s="224"/>
      <c r="GEJ39" s="224"/>
      <c r="GEK39" s="224"/>
      <c r="GEL39" s="225"/>
      <c r="GEM39" s="223"/>
      <c r="GEN39" s="224"/>
      <c r="GEO39" s="224"/>
      <c r="GEP39" s="224"/>
      <c r="GEQ39" s="224"/>
      <c r="GER39" s="224"/>
      <c r="GES39" s="224"/>
      <c r="GET39" s="225"/>
      <c r="GEU39" s="223"/>
      <c r="GEV39" s="224"/>
      <c r="GEW39" s="224"/>
      <c r="GEX39" s="224"/>
      <c r="GEY39" s="224"/>
      <c r="GEZ39" s="224"/>
      <c r="GFA39" s="224"/>
      <c r="GFB39" s="225"/>
      <c r="GFC39" s="223"/>
      <c r="GFD39" s="224"/>
      <c r="GFE39" s="224"/>
      <c r="GFF39" s="224"/>
      <c r="GFG39" s="224"/>
      <c r="GFH39" s="224"/>
      <c r="GFI39" s="224"/>
      <c r="GFJ39" s="225"/>
      <c r="GFK39" s="223"/>
      <c r="GFL39" s="224"/>
      <c r="GFM39" s="224"/>
      <c r="GFN39" s="224"/>
      <c r="GFO39" s="224"/>
      <c r="GFP39" s="224"/>
      <c r="GFQ39" s="224"/>
      <c r="GFR39" s="225"/>
      <c r="GFS39" s="223"/>
      <c r="GFT39" s="224"/>
      <c r="GFU39" s="224"/>
      <c r="GFV39" s="224"/>
      <c r="GFW39" s="224"/>
      <c r="GFX39" s="224"/>
      <c r="GFY39" s="224"/>
      <c r="GFZ39" s="225"/>
      <c r="GGA39" s="223"/>
      <c r="GGB39" s="224"/>
      <c r="GGC39" s="224"/>
      <c r="GGD39" s="224"/>
      <c r="GGE39" s="224"/>
      <c r="GGF39" s="224"/>
      <c r="GGG39" s="224"/>
      <c r="GGH39" s="225"/>
      <c r="GGI39" s="223"/>
      <c r="GGJ39" s="224"/>
      <c r="GGK39" s="224"/>
      <c r="GGL39" s="224"/>
      <c r="GGM39" s="224"/>
      <c r="GGN39" s="224"/>
      <c r="GGO39" s="224"/>
      <c r="GGP39" s="225"/>
      <c r="GGQ39" s="223"/>
      <c r="GGR39" s="224"/>
      <c r="GGS39" s="224"/>
      <c r="GGT39" s="224"/>
      <c r="GGU39" s="224"/>
      <c r="GGV39" s="224"/>
      <c r="GGW39" s="224"/>
      <c r="GGX39" s="225"/>
      <c r="GGY39" s="223"/>
      <c r="GGZ39" s="224"/>
      <c r="GHA39" s="224"/>
      <c r="GHB39" s="224"/>
      <c r="GHC39" s="224"/>
      <c r="GHD39" s="224"/>
      <c r="GHE39" s="224"/>
      <c r="GHF39" s="225"/>
      <c r="GHG39" s="223"/>
      <c r="GHH39" s="224"/>
      <c r="GHI39" s="224"/>
      <c r="GHJ39" s="224"/>
      <c r="GHK39" s="224"/>
      <c r="GHL39" s="224"/>
      <c r="GHM39" s="224"/>
      <c r="GHN39" s="225"/>
      <c r="GHO39" s="223"/>
      <c r="GHP39" s="224"/>
      <c r="GHQ39" s="224"/>
      <c r="GHR39" s="224"/>
      <c r="GHS39" s="224"/>
      <c r="GHT39" s="224"/>
      <c r="GHU39" s="224"/>
      <c r="GHV39" s="225"/>
      <c r="GHW39" s="223"/>
      <c r="GHX39" s="224"/>
      <c r="GHY39" s="224"/>
      <c r="GHZ39" s="224"/>
      <c r="GIA39" s="224"/>
      <c r="GIB39" s="224"/>
      <c r="GIC39" s="224"/>
      <c r="GID39" s="225"/>
      <c r="GIE39" s="223"/>
      <c r="GIF39" s="224"/>
      <c r="GIG39" s="224"/>
      <c r="GIH39" s="224"/>
      <c r="GII39" s="224"/>
      <c r="GIJ39" s="224"/>
      <c r="GIK39" s="224"/>
      <c r="GIL39" s="225"/>
      <c r="GIM39" s="223"/>
      <c r="GIN39" s="224"/>
      <c r="GIO39" s="224"/>
      <c r="GIP39" s="224"/>
      <c r="GIQ39" s="224"/>
      <c r="GIR39" s="224"/>
      <c r="GIS39" s="224"/>
      <c r="GIT39" s="225"/>
      <c r="GIU39" s="223"/>
      <c r="GIV39" s="224"/>
      <c r="GIW39" s="224"/>
      <c r="GIX39" s="224"/>
      <c r="GIY39" s="224"/>
      <c r="GIZ39" s="224"/>
      <c r="GJA39" s="224"/>
      <c r="GJB39" s="225"/>
      <c r="GJC39" s="223"/>
      <c r="GJD39" s="224"/>
      <c r="GJE39" s="224"/>
      <c r="GJF39" s="224"/>
      <c r="GJG39" s="224"/>
      <c r="GJH39" s="224"/>
      <c r="GJI39" s="224"/>
      <c r="GJJ39" s="225"/>
      <c r="GJK39" s="223"/>
      <c r="GJL39" s="224"/>
      <c r="GJM39" s="224"/>
      <c r="GJN39" s="224"/>
      <c r="GJO39" s="224"/>
      <c r="GJP39" s="224"/>
      <c r="GJQ39" s="224"/>
      <c r="GJR39" s="225"/>
      <c r="GJS39" s="223"/>
      <c r="GJT39" s="224"/>
      <c r="GJU39" s="224"/>
      <c r="GJV39" s="224"/>
      <c r="GJW39" s="224"/>
      <c r="GJX39" s="224"/>
      <c r="GJY39" s="224"/>
      <c r="GJZ39" s="225"/>
      <c r="GKA39" s="223"/>
      <c r="GKB39" s="224"/>
      <c r="GKC39" s="224"/>
      <c r="GKD39" s="224"/>
      <c r="GKE39" s="224"/>
      <c r="GKF39" s="224"/>
      <c r="GKG39" s="224"/>
      <c r="GKH39" s="225"/>
      <c r="GKI39" s="223"/>
      <c r="GKJ39" s="224"/>
      <c r="GKK39" s="224"/>
      <c r="GKL39" s="224"/>
      <c r="GKM39" s="224"/>
      <c r="GKN39" s="224"/>
      <c r="GKO39" s="224"/>
      <c r="GKP39" s="225"/>
      <c r="GKQ39" s="223"/>
      <c r="GKR39" s="224"/>
      <c r="GKS39" s="224"/>
      <c r="GKT39" s="224"/>
      <c r="GKU39" s="224"/>
      <c r="GKV39" s="224"/>
      <c r="GKW39" s="224"/>
      <c r="GKX39" s="225"/>
      <c r="GKY39" s="223"/>
      <c r="GKZ39" s="224"/>
      <c r="GLA39" s="224"/>
      <c r="GLB39" s="224"/>
      <c r="GLC39" s="224"/>
      <c r="GLD39" s="224"/>
      <c r="GLE39" s="224"/>
      <c r="GLF39" s="225"/>
      <c r="GLG39" s="223"/>
      <c r="GLH39" s="224"/>
      <c r="GLI39" s="224"/>
      <c r="GLJ39" s="224"/>
      <c r="GLK39" s="224"/>
      <c r="GLL39" s="224"/>
      <c r="GLM39" s="224"/>
      <c r="GLN39" s="225"/>
      <c r="GLO39" s="223"/>
      <c r="GLP39" s="224"/>
      <c r="GLQ39" s="224"/>
      <c r="GLR39" s="224"/>
      <c r="GLS39" s="224"/>
      <c r="GLT39" s="224"/>
      <c r="GLU39" s="224"/>
      <c r="GLV39" s="225"/>
      <c r="GLW39" s="223"/>
      <c r="GLX39" s="224"/>
      <c r="GLY39" s="224"/>
      <c r="GLZ39" s="224"/>
      <c r="GMA39" s="224"/>
      <c r="GMB39" s="224"/>
      <c r="GMC39" s="224"/>
      <c r="GMD39" s="225"/>
      <c r="GME39" s="223"/>
      <c r="GMF39" s="224"/>
      <c r="GMG39" s="224"/>
      <c r="GMH39" s="224"/>
      <c r="GMI39" s="224"/>
      <c r="GMJ39" s="224"/>
      <c r="GMK39" s="224"/>
      <c r="GML39" s="225"/>
      <c r="GMM39" s="223"/>
      <c r="GMN39" s="224"/>
      <c r="GMO39" s="224"/>
      <c r="GMP39" s="224"/>
      <c r="GMQ39" s="224"/>
      <c r="GMR39" s="224"/>
      <c r="GMS39" s="224"/>
      <c r="GMT39" s="225"/>
      <c r="GMU39" s="223"/>
      <c r="GMV39" s="224"/>
      <c r="GMW39" s="224"/>
      <c r="GMX39" s="224"/>
      <c r="GMY39" s="224"/>
      <c r="GMZ39" s="224"/>
      <c r="GNA39" s="224"/>
      <c r="GNB39" s="225"/>
      <c r="GNC39" s="223"/>
      <c r="GND39" s="224"/>
      <c r="GNE39" s="224"/>
      <c r="GNF39" s="224"/>
      <c r="GNG39" s="224"/>
      <c r="GNH39" s="224"/>
      <c r="GNI39" s="224"/>
      <c r="GNJ39" s="225"/>
      <c r="GNK39" s="223"/>
      <c r="GNL39" s="224"/>
      <c r="GNM39" s="224"/>
      <c r="GNN39" s="224"/>
      <c r="GNO39" s="224"/>
      <c r="GNP39" s="224"/>
      <c r="GNQ39" s="224"/>
      <c r="GNR39" s="225"/>
      <c r="GNS39" s="223"/>
      <c r="GNT39" s="224"/>
      <c r="GNU39" s="224"/>
      <c r="GNV39" s="224"/>
      <c r="GNW39" s="224"/>
      <c r="GNX39" s="224"/>
      <c r="GNY39" s="224"/>
      <c r="GNZ39" s="225"/>
      <c r="GOA39" s="223"/>
      <c r="GOB39" s="224"/>
      <c r="GOC39" s="224"/>
      <c r="GOD39" s="224"/>
      <c r="GOE39" s="224"/>
      <c r="GOF39" s="224"/>
      <c r="GOG39" s="224"/>
      <c r="GOH39" s="225"/>
      <c r="GOI39" s="223"/>
      <c r="GOJ39" s="224"/>
      <c r="GOK39" s="224"/>
      <c r="GOL39" s="224"/>
      <c r="GOM39" s="224"/>
      <c r="GON39" s="224"/>
      <c r="GOO39" s="224"/>
      <c r="GOP39" s="225"/>
      <c r="GOQ39" s="223"/>
      <c r="GOR39" s="224"/>
      <c r="GOS39" s="224"/>
      <c r="GOT39" s="224"/>
      <c r="GOU39" s="224"/>
      <c r="GOV39" s="224"/>
      <c r="GOW39" s="224"/>
      <c r="GOX39" s="225"/>
      <c r="GOY39" s="223"/>
      <c r="GOZ39" s="224"/>
      <c r="GPA39" s="224"/>
      <c r="GPB39" s="224"/>
      <c r="GPC39" s="224"/>
      <c r="GPD39" s="224"/>
      <c r="GPE39" s="224"/>
      <c r="GPF39" s="225"/>
      <c r="GPG39" s="223"/>
      <c r="GPH39" s="224"/>
      <c r="GPI39" s="224"/>
      <c r="GPJ39" s="224"/>
      <c r="GPK39" s="224"/>
      <c r="GPL39" s="224"/>
      <c r="GPM39" s="224"/>
      <c r="GPN39" s="225"/>
      <c r="GPO39" s="223"/>
      <c r="GPP39" s="224"/>
      <c r="GPQ39" s="224"/>
      <c r="GPR39" s="224"/>
      <c r="GPS39" s="224"/>
      <c r="GPT39" s="224"/>
      <c r="GPU39" s="224"/>
      <c r="GPV39" s="225"/>
      <c r="GPW39" s="223"/>
      <c r="GPX39" s="224"/>
      <c r="GPY39" s="224"/>
      <c r="GPZ39" s="224"/>
      <c r="GQA39" s="224"/>
      <c r="GQB39" s="224"/>
      <c r="GQC39" s="224"/>
      <c r="GQD39" s="225"/>
      <c r="GQE39" s="223"/>
      <c r="GQF39" s="224"/>
      <c r="GQG39" s="224"/>
      <c r="GQH39" s="224"/>
      <c r="GQI39" s="224"/>
      <c r="GQJ39" s="224"/>
      <c r="GQK39" s="224"/>
      <c r="GQL39" s="225"/>
      <c r="GQM39" s="223"/>
      <c r="GQN39" s="224"/>
      <c r="GQO39" s="224"/>
      <c r="GQP39" s="224"/>
      <c r="GQQ39" s="224"/>
      <c r="GQR39" s="224"/>
      <c r="GQS39" s="224"/>
      <c r="GQT39" s="225"/>
      <c r="GQU39" s="223"/>
      <c r="GQV39" s="224"/>
      <c r="GQW39" s="224"/>
      <c r="GQX39" s="224"/>
      <c r="GQY39" s="224"/>
      <c r="GQZ39" s="224"/>
      <c r="GRA39" s="224"/>
      <c r="GRB39" s="225"/>
      <c r="GRC39" s="223"/>
      <c r="GRD39" s="224"/>
      <c r="GRE39" s="224"/>
      <c r="GRF39" s="224"/>
      <c r="GRG39" s="224"/>
      <c r="GRH39" s="224"/>
      <c r="GRI39" s="224"/>
      <c r="GRJ39" s="225"/>
      <c r="GRK39" s="223"/>
      <c r="GRL39" s="224"/>
      <c r="GRM39" s="224"/>
      <c r="GRN39" s="224"/>
      <c r="GRO39" s="224"/>
      <c r="GRP39" s="224"/>
      <c r="GRQ39" s="224"/>
      <c r="GRR39" s="225"/>
      <c r="GRS39" s="223"/>
      <c r="GRT39" s="224"/>
      <c r="GRU39" s="224"/>
      <c r="GRV39" s="224"/>
      <c r="GRW39" s="224"/>
      <c r="GRX39" s="224"/>
      <c r="GRY39" s="224"/>
      <c r="GRZ39" s="225"/>
      <c r="GSA39" s="223"/>
      <c r="GSB39" s="224"/>
      <c r="GSC39" s="224"/>
      <c r="GSD39" s="224"/>
      <c r="GSE39" s="224"/>
      <c r="GSF39" s="224"/>
      <c r="GSG39" s="224"/>
      <c r="GSH39" s="225"/>
      <c r="GSI39" s="223"/>
      <c r="GSJ39" s="224"/>
      <c r="GSK39" s="224"/>
      <c r="GSL39" s="224"/>
      <c r="GSM39" s="224"/>
      <c r="GSN39" s="224"/>
      <c r="GSO39" s="224"/>
      <c r="GSP39" s="225"/>
      <c r="GSQ39" s="223"/>
      <c r="GSR39" s="224"/>
      <c r="GSS39" s="224"/>
      <c r="GST39" s="224"/>
      <c r="GSU39" s="224"/>
      <c r="GSV39" s="224"/>
      <c r="GSW39" s="224"/>
      <c r="GSX39" s="225"/>
      <c r="GSY39" s="223"/>
      <c r="GSZ39" s="224"/>
      <c r="GTA39" s="224"/>
      <c r="GTB39" s="224"/>
      <c r="GTC39" s="224"/>
      <c r="GTD39" s="224"/>
      <c r="GTE39" s="224"/>
      <c r="GTF39" s="225"/>
      <c r="GTG39" s="223"/>
      <c r="GTH39" s="224"/>
      <c r="GTI39" s="224"/>
      <c r="GTJ39" s="224"/>
      <c r="GTK39" s="224"/>
      <c r="GTL39" s="224"/>
      <c r="GTM39" s="224"/>
      <c r="GTN39" s="225"/>
      <c r="GTO39" s="223"/>
      <c r="GTP39" s="224"/>
      <c r="GTQ39" s="224"/>
      <c r="GTR39" s="224"/>
      <c r="GTS39" s="224"/>
      <c r="GTT39" s="224"/>
      <c r="GTU39" s="224"/>
      <c r="GTV39" s="225"/>
      <c r="GTW39" s="223"/>
      <c r="GTX39" s="224"/>
      <c r="GTY39" s="224"/>
      <c r="GTZ39" s="224"/>
      <c r="GUA39" s="224"/>
      <c r="GUB39" s="224"/>
      <c r="GUC39" s="224"/>
      <c r="GUD39" s="225"/>
      <c r="GUE39" s="223"/>
      <c r="GUF39" s="224"/>
      <c r="GUG39" s="224"/>
      <c r="GUH39" s="224"/>
      <c r="GUI39" s="224"/>
      <c r="GUJ39" s="224"/>
      <c r="GUK39" s="224"/>
      <c r="GUL39" s="225"/>
      <c r="GUM39" s="223"/>
      <c r="GUN39" s="224"/>
      <c r="GUO39" s="224"/>
      <c r="GUP39" s="224"/>
      <c r="GUQ39" s="224"/>
      <c r="GUR39" s="224"/>
      <c r="GUS39" s="224"/>
      <c r="GUT39" s="225"/>
      <c r="GUU39" s="223"/>
      <c r="GUV39" s="224"/>
      <c r="GUW39" s="224"/>
      <c r="GUX39" s="224"/>
      <c r="GUY39" s="224"/>
      <c r="GUZ39" s="224"/>
      <c r="GVA39" s="224"/>
      <c r="GVB39" s="225"/>
      <c r="GVC39" s="223"/>
      <c r="GVD39" s="224"/>
      <c r="GVE39" s="224"/>
      <c r="GVF39" s="224"/>
      <c r="GVG39" s="224"/>
      <c r="GVH39" s="224"/>
      <c r="GVI39" s="224"/>
      <c r="GVJ39" s="225"/>
      <c r="GVK39" s="223"/>
      <c r="GVL39" s="224"/>
      <c r="GVM39" s="224"/>
      <c r="GVN39" s="224"/>
      <c r="GVO39" s="224"/>
      <c r="GVP39" s="224"/>
      <c r="GVQ39" s="224"/>
      <c r="GVR39" s="225"/>
      <c r="GVS39" s="223"/>
      <c r="GVT39" s="224"/>
      <c r="GVU39" s="224"/>
      <c r="GVV39" s="224"/>
      <c r="GVW39" s="224"/>
      <c r="GVX39" s="224"/>
      <c r="GVY39" s="224"/>
      <c r="GVZ39" s="225"/>
      <c r="GWA39" s="223"/>
      <c r="GWB39" s="224"/>
      <c r="GWC39" s="224"/>
      <c r="GWD39" s="224"/>
      <c r="GWE39" s="224"/>
      <c r="GWF39" s="224"/>
      <c r="GWG39" s="224"/>
      <c r="GWH39" s="225"/>
      <c r="GWI39" s="223"/>
      <c r="GWJ39" s="224"/>
      <c r="GWK39" s="224"/>
      <c r="GWL39" s="224"/>
      <c r="GWM39" s="224"/>
      <c r="GWN39" s="224"/>
      <c r="GWO39" s="224"/>
      <c r="GWP39" s="225"/>
      <c r="GWQ39" s="223"/>
      <c r="GWR39" s="224"/>
      <c r="GWS39" s="224"/>
      <c r="GWT39" s="224"/>
      <c r="GWU39" s="224"/>
      <c r="GWV39" s="224"/>
      <c r="GWW39" s="224"/>
      <c r="GWX39" s="225"/>
      <c r="GWY39" s="223"/>
      <c r="GWZ39" s="224"/>
      <c r="GXA39" s="224"/>
      <c r="GXB39" s="224"/>
      <c r="GXC39" s="224"/>
      <c r="GXD39" s="224"/>
      <c r="GXE39" s="224"/>
      <c r="GXF39" s="225"/>
      <c r="GXG39" s="223"/>
      <c r="GXH39" s="224"/>
      <c r="GXI39" s="224"/>
      <c r="GXJ39" s="224"/>
      <c r="GXK39" s="224"/>
      <c r="GXL39" s="224"/>
      <c r="GXM39" s="224"/>
      <c r="GXN39" s="225"/>
      <c r="GXO39" s="223"/>
      <c r="GXP39" s="224"/>
      <c r="GXQ39" s="224"/>
      <c r="GXR39" s="224"/>
      <c r="GXS39" s="224"/>
      <c r="GXT39" s="224"/>
      <c r="GXU39" s="224"/>
      <c r="GXV39" s="225"/>
      <c r="GXW39" s="223"/>
      <c r="GXX39" s="224"/>
      <c r="GXY39" s="224"/>
      <c r="GXZ39" s="224"/>
      <c r="GYA39" s="224"/>
      <c r="GYB39" s="224"/>
      <c r="GYC39" s="224"/>
      <c r="GYD39" s="225"/>
      <c r="GYE39" s="223"/>
      <c r="GYF39" s="224"/>
      <c r="GYG39" s="224"/>
      <c r="GYH39" s="224"/>
      <c r="GYI39" s="224"/>
      <c r="GYJ39" s="224"/>
      <c r="GYK39" s="224"/>
      <c r="GYL39" s="225"/>
      <c r="GYM39" s="223"/>
      <c r="GYN39" s="224"/>
      <c r="GYO39" s="224"/>
      <c r="GYP39" s="224"/>
      <c r="GYQ39" s="224"/>
      <c r="GYR39" s="224"/>
      <c r="GYS39" s="224"/>
      <c r="GYT39" s="225"/>
      <c r="GYU39" s="223"/>
      <c r="GYV39" s="224"/>
      <c r="GYW39" s="224"/>
      <c r="GYX39" s="224"/>
      <c r="GYY39" s="224"/>
      <c r="GYZ39" s="224"/>
      <c r="GZA39" s="224"/>
      <c r="GZB39" s="225"/>
      <c r="GZC39" s="223"/>
      <c r="GZD39" s="224"/>
      <c r="GZE39" s="224"/>
      <c r="GZF39" s="224"/>
      <c r="GZG39" s="224"/>
      <c r="GZH39" s="224"/>
      <c r="GZI39" s="224"/>
      <c r="GZJ39" s="225"/>
      <c r="GZK39" s="223"/>
      <c r="GZL39" s="224"/>
      <c r="GZM39" s="224"/>
      <c r="GZN39" s="224"/>
      <c r="GZO39" s="224"/>
      <c r="GZP39" s="224"/>
      <c r="GZQ39" s="224"/>
      <c r="GZR39" s="225"/>
      <c r="GZS39" s="223"/>
      <c r="GZT39" s="224"/>
      <c r="GZU39" s="224"/>
      <c r="GZV39" s="224"/>
      <c r="GZW39" s="224"/>
      <c r="GZX39" s="224"/>
      <c r="GZY39" s="224"/>
      <c r="GZZ39" s="225"/>
      <c r="HAA39" s="223"/>
      <c r="HAB39" s="224"/>
      <c r="HAC39" s="224"/>
      <c r="HAD39" s="224"/>
      <c r="HAE39" s="224"/>
      <c r="HAF39" s="224"/>
      <c r="HAG39" s="224"/>
      <c r="HAH39" s="225"/>
      <c r="HAI39" s="223"/>
      <c r="HAJ39" s="224"/>
      <c r="HAK39" s="224"/>
      <c r="HAL39" s="224"/>
      <c r="HAM39" s="224"/>
      <c r="HAN39" s="224"/>
      <c r="HAO39" s="224"/>
      <c r="HAP39" s="225"/>
      <c r="HAQ39" s="223"/>
      <c r="HAR39" s="224"/>
      <c r="HAS39" s="224"/>
      <c r="HAT39" s="224"/>
      <c r="HAU39" s="224"/>
      <c r="HAV39" s="224"/>
      <c r="HAW39" s="224"/>
      <c r="HAX39" s="225"/>
      <c r="HAY39" s="223"/>
      <c r="HAZ39" s="224"/>
      <c r="HBA39" s="224"/>
      <c r="HBB39" s="224"/>
      <c r="HBC39" s="224"/>
      <c r="HBD39" s="224"/>
      <c r="HBE39" s="224"/>
      <c r="HBF39" s="225"/>
      <c r="HBG39" s="223"/>
      <c r="HBH39" s="224"/>
      <c r="HBI39" s="224"/>
      <c r="HBJ39" s="224"/>
      <c r="HBK39" s="224"/>
      <c r="HBL39" s="224"/>
      <c r="HBM39" s="224"/>
      <c r="HBN39" s="225"/>
      <c r="HBO39" s="223"/>
      <c r="HBP39" s="224"/>
      <c r="HBQ39" s="224"/>
      <c r="HBR39" s="224"/>
      <c r="HBS39" s="224"/>
      <c r="HBT39" s="224"/>
      <c r="HBU39" s="224"/>
      <c r="HBV39" s="225"/>
      <c r="HBW39" s="223"/>
      <c r="HBX39" s="224"/>
      <c r="HBY39" s="224"/>
      <c r="HBZ39" s="224"/>
      <c r="HCA39" s="224"/>
      <c r="HCB39" s="224"/>
      <c r="HCC39" s="224"/>
      <c r="HCD39" s="225"/>
      <c r="HCE39" s="223"/>
      <c r="HCF39" s="224"/>
      <c r="HCG39" s="224"/>
      <c r="HCH39" s="224"/>
      <c r="HCI39" s="224"/>
      <c r="HCJ39" s="224"/>
      <c r="HCK39" s="224"/>
      <c r="HCL39" s="225"/>
      <c r="HCM39" s="223"/>
      <c r="HCN39" s="224"/>
      <c r="HCO39" s="224"/>
      <c r="HCP39" s="224"/>
      <c r="HCQ39" s="224"/>
      <c r="HCR39" s="224"/>
      <c r="HCS39" s="224"/>
      <c r="HCT39" s="225"/>
      <c r="HCU39" s="223"/>
      <c r="HCV39" s="224"/>
      <c r="HCW39" s="224"/>
      <c r="HCX39" s="224"/>
      <c r="HCY39" s="224"/>
      <c r="HCZ39" s="224"/>
      <c r="HDA39" s="224"/>
      <c r="HDB39" s="225"/>
      <c r="HDC39" s="223"/>
      <c r="HDD39" s="224"/>
      <c r="HDE39" s="224"/>
      <c r="HDF39" s="224"/>
      <c r="HDG39" s="224"/>
      <c r="HDH39" s="224"/>
      <c r="HDI39" s="224"/>
      <c r="HDJ39" s="225"/>
      <c r="HDK39" s="223"/>
      <c r="HDL39" s="224"/>
      <c r="HDM39" s="224"/>
      <c r="HDN39" s="224"/>
      <c r="HDO39" s="224"/>
      <c r="HDP39" s="224"/>
      <c r="HDQ39" s="224"/>
      <c r="HDR39" s="225"/>
      <c r="HDS39" s="223"/>
      <c r="HDT39" s="224"/>
      <c r="HDU39" s="224"/>
      <c r="HDV39" s="224"/>
      <c r="HDW39" s="224"/>
      <c r="HDX39" s="224"/>
      <c r="HDY39" s="224"/>
      <c r="HDZ39" s="225"/>
      <c r="HEA39" s="223"/>
      <c r="HEB39" s="224"/>
      <c r="HEC39" s="224"/>
      <c r="HED39" s="224"/>
      <c r="HEE39" s="224"/>
      <c r="HEF39" s="224"/>
      <c r="HEG39" s="224"/>
      <c r="HEH39" s="225"/>
      <c r="HEI39" s="223"/>
      <c r="HEJ39" s="224"/>
      <c r="HEK39" s="224"/>
      <c r="HEL39" s="224"/>
      <c r="HEM39" s="224"/>
      <c r="HEN39" s="224"/>
      <c r="HEO39" s="224"/>
      <c r="HEP39" s="225"/>
      <c r="HEQ39" s="223"/>
      <c r="HER39" s="224"/>
      <c r="HES39" s="224"/>
      <c r="HET39" s="224"/>
      <c r="HEU39" s="224"/>
      <c r="HEV39" s="224"/>
      <c r="HEW39" s="224"/>
      <c r="HEX39" s="225"/>
      <c r="HEY39" s="223"/>
      <c r="HEZ39" s="224"/>
      <c r="HFA39" s="224"/>
      <c r="HFB39" s="224"/>
      <c r="HFC39" s="224"/>
      <c r="HFD39" s="224"/>
      <c r="HFE39" s="224"/>
      <c r="HFF39" s="225"/>
      <c r="HFG39" s="223"/>
      <c r="HFH39" s="224"/>
      <c r="HFI39" s="224"/>
      <c r="HFJ39" s="224"/>
      <c r="HFK39" s="224"/>
      <c r="HFL39" s="224"/>
      <c r="HFM39" s="224"/>
      <c r="HFN39" s="225"/>
      <c r="HFO39" s="223"/>
      <c r="HFP39" s="224"/>
      <c r="HFQ39" s="224"/>
      <c r="HFR39" s="224"/>
      <c r="HFS39" s="224"/>
      <c r="HFT39" s="224"/>
      <c r="HFU39" s="224"/>
      <c r="HFV39" s="225"/>
      <c r="HFW39" s="223"/>
      <c r="HFX39" s="224"/>
      <c r="HFY39" s="224"/>
      <c r="HFZ39" s="224"/>
      <c r="HGA39" s="224"/>
      <c r="HGB39" s="224"/>
      <c r="HGC39" s="224"/>
      <c r="HGD39" s="225"/>
      <c r="HGE39" s="223"/>
      <c r="HGF39" s="224"/>
      <c r="HGG39" s="224"/>
      <c r="HGH39" s="224"/>
      <c r="HGI39" s="224"/>
      <c r="HGJ39" s="224"/>
      <c r="HGK39" s="224"/>
      <c r="HGL39" s="225"/>
      <c r="HGM39" s="223"/>
      <c r="HGN39" s="224"/>
      <c r="HGO39" s="224"/>
      <c r="HGP39" s="224"/>
      <c r="HGQ39" s="224"/>
      <c r="HGR39" s="224"/>
      <c r="HGS39" s="224"/>
      <c r="HGT39" s="225"/>
      <c r="HGU39" s="223"/>
      <c r="HGV39" s="224"/>
      <c r="HGW39" s="224"/>
      <c r="HGX39" s="224"/>
      <c r="HGY39" s="224"/>
      <c r="HGZ39" s="224"/>
      <c r="HHA39" s="224"/>
      <c r="HHB39" s="225"/>
      <c r="HHC39" s="223"/>
      <c r="HHD39" s="224"/>
      <c r="HHE39" s="224"/>
      <c r="HHF39" s="224"/>
      <c r="HHG39" s="224"/>
      <c r="HHH39" s="224"/>
      <c r="HHI39" s="224"/>
      <c r="HHJ39" s="225"/>
      <c r="HHK39" s="223"/>
      <c r="HHL39" s="224"/>
      <c r="HHM39" s="224"/>
      <c r="HHN39" s="224"/>
      <c r="HHO39" s="224"/>
      <c r="HHP39" s="224"/>
      <c r="HHQ39" s="224"/>
      <c r="HHR39" s="225"/>
      <c r="HHS39" s="223"/>
      <c r="HHT39" s="224"/>
      <c r="HHU39" s="224"/>
      <c r="HHV39" s="224"/>
      <c r="HHW39" s="224"/>
      <c r="HHX39" s="224"/>
      <c r="HHY39" s="224"/>
      <c r="HHZ39" s="225"/>
      <c r="HIA39" s="223"/>
      <c r="HIB39" s="224"/>
      <c r="HIC39" s="224"/>
      <c r="HID39" s="224"/>
      <c r="HIE39" s="224"/>
      <c r="HIF39" s="224"/>
      <c r="HIG39" s="224"/>
      <c r="HIH39" s="225"/>
      <c r="HII39" s="223"/>
      <c r="HIJ39" s="224"/>
      <c r="HIK39" s="224"/>
      <c r="HIL39" s="224"/>
      <c r="HIM39" s="224"/>
      <c r="HIN39" s="224"/>
      <c r="HIO39" s="224"/>
      <c r="HIP39" s="225"/>
      <c r="HIQ39" s="223"/>
      <c r="HIR39" s="224"/>
      <c r="HIS39" s="224"/>
      <c r="HIT39" s="224"/>
      <c r="HIU39" s="224"/>
      <c r="HIV39" s="224"/>
      <c r="HIW39" s="224"/>
      <c r="HIX39" s="225"/>
      <c r="HIY39" s="223"/>
      <c r="HIZ39" s="224"/>
      <c r="HJA39" s="224"/>
      <c r="HJB39" s="224"/>
      <c r="HJC39" s="224"/>
      <c r="HJD39" s="224"/>
      <c r="HJE39" s="224"/>
      <c r="HJF39" s="225"/>
      <c r="HJG39" s="223"/>
      <c r="HJH39" s="224"/>
      <c r="HJI39" s="224"/>
      <c r="HJJ39" s="224"/>
      <c r="HJK39" s="224"/>
      <c r="HJL39" s="224"/>
      <c r="HJM39" s="224"/>
      <c r="HJN39" s="225"/>
      <c r="HJO39" s="223"/>
      <c r="HJP39" s="224"/>
      <c r="HJQ39" s="224"/>
      <c r="HJR39" s="224"/>
      <c r="HJS39" s="224"/>
      <c r="HJT39" s="224"/>
      <c r="HJU39" s="224"/>
      <c r="HJV39" s="225"/>
      <c r="HJW39" s="223"/>
      <c r="HJX39" s="224"/>
      <c r="HJY39" s="224"/>
      <c r="HJZ39" s="224"/>
      <c r="HKA39" s="224"/>
      <c r="HKB39" s="224"/>
      <c r="HKC39" s="224"/>
      <c r="HKD39" s="225"/>
      <c r="HKE39" s="223"/>
      <c r="HKF39" s="224"/>
      <c r="HKG39" s="224"/>
      <c r="HKH39" s="224"/>
      <c r="HKI39" s="224"/>
      <c r="HKJ39" s="224"/>
      <c r="HKK39" s="224"/>
      <c r="HKL39" s="225"/>
      <c r="HKM39" s="223"/>
      <c r="HKN39" s="224"/>
      <c r="HKO39" s="224"/>
      <c r="HKP39" s="224"/>
      <c r="HKQ39" s="224"/>
      <c r="HKR39" s="224"/>
      <c r="HKS39" s="224"/>
      <c r="HKT39" s="225"/>
      <c r="HKU39" s="223"/>
      <c r="HKV39" s="224"/>
      <c r="HKW39" s="224"/>
      <c r="HKX39" s="224"/>
      <c r="HKY39" s="224"/>
      <c r="HKZ39" s="224"/>
      <c r="HLA39" s="224"/>
      <c r="HLB39" s="225"/>
      <c r="HLC39" s="223"/>
      <c r="HLD39" s="224"/>
      <c r="HLE39" s="224"/>
      <c r="HLF39" s="224"/>
      <c r="HLG39" s="224"/>
      <c r="HLH39" s="224"/>
      <c r="HLI39" s="224"/>
      <c r="HLJ39" s="225"/>
      <c r="HLK39" s="223"/>
      <c r="HLL39" s="224"/>
      <c r="HLM39" s="224"/>
      <c r="HLN39" s="224"/>
      <c r="HLO39" s="224"/>
      <c r="HLP39" s="224"/>
      <c r="HLQ39" s="224"/>
      <c r="HLR39" s="225"/>
      <c r="HLS39" s="223"/>
      <c r="HLT39" s="224"/>
      <c r="HLU39" s="224"/>
      <c r="HLV39" s="224"/>
      <c r="HLW39" s="224"/>
      <c r="HLX39" s="224"/>
      <c r="HLY39" s="224"/>
      <c r="HLZ39" s="225"/>
      <c r="HMA39" s="223"/>
      <c r="HMB39" s="224"/>
      <c r="HMC39" s="224"/>
      <c r="HMD39" s="224"/>
      <c r="HME39" s="224"/>
      <c r="HMF39" s="224"/>
      <c r="HMG39" s="224"/>
      <c r="HMH39" s="225"/>
      <c r="HMI39" s="223"/>
      <c r="HMJ39" s="224"/>
      <c r="HMK39" s="224"/>
      <c r="HML39" s="224"/>
      <c r="HMM39" s="224"/>
      <c r="HMN39" s="224"/>
      <c r="HMO39" s="224"/>
      <c r="HMP39" s="225"/>
      <c r="HMQ39" s="223"/>
      <c r="HMR39" s="224"/>
      <c r="HMS39" s="224"/>
      <c r="HMT39" s="224"/>
      <c r="HMU39" s="224"/>
      <c r="HMV39" s="224"/>
      <c r="HMW39" s="224"/>
      <c r="HMX39" s="225"/>
      <c r="HMY39" s="223"/>
      <c r="HMZ39" s="224"/>
      <c r="HNA39" s="224"/>
      <c r="HNB39" s="224"/>
      <c r="HNC39" s="224"/>
      <c r="HND39" s="224"/>
      <c r="HNE39" s="224"/>
      <c r="HNF39" s="225"/>
      <c r="HNG39" s="223"/>
      <c r="HNH39" s="224"/>
      <c r="HNI39" s="224"/>
      <c r="HNJ39" s="224"/>
      <c r="HNK39" s="224"/>
      <c r="HNL39" s="224"/>
      <c r="HNM39" s="224"/>
      <c r="HNN39" s="225"/>
      <c r="HNO39" s="223"/>
      <c r="HNP39" s="224"/>
      <c r="HNQ39" s="224"/>
      <c r="HNR39" s="224"/>
      <c r="HNS39" s="224"/>
      <c r="HNT39" s="224"/>
      <c r="HNU39" s="224"/>
      <c r="HNV39" s="225"/>
      <c r="HNW39" s="223"/>
      <c r="HNX39" s="224"/>
      <c r="HNY39" s="224"/>
      <c r="HNZ39" s="224"/>
      <c r="HOA39" s="224"/>
      <c r="HOB39" s="224"/>
      <c r="HOC39" s="224"/>
      <c r="HOD39" s="225"/>
      <c r="HOE39" s="223"/>
      <c r="HOF39" s="224"/>
      <c r="HOG39" s="224"/>
      <c r="HOH39" s="224"/>
      <c r="HOI39" s="224"/>
      <c r="HOJ39" s="224"/>
      <c r="HOK39" s="224"/>
      <c r="HOL39" s="225"/>
      <c r="HOM39" s="223"/>
      <c r="HON39" s="224"/>
      <c r="HOO39" s="224"/>
      <c r="HOP39" s="224"/>
      <c r="HOQ39" s="224"/>
      <c r="HOR39" s="224"/>
      <c r="HOS39" s="224"/>
      <c r="HOT39" s="225"/>
      <c r="HOU39" s="223"/>
      <c r="HOV39" s="224"/>
      <c r="HOW39" s="224"/>
      <c r="HOX39" s="224"/>
      <c r="HOY39" s="224"/>
      <c r="HOZ39" s="224"/>
      <c r="HPA39" s="224"/>
      <c r="HPB39" s="225"/>
      <c r="HPC39" s="223"/>
      <c r="HPD39" s="224"/>
      <c r="HPE39" s="224"/>
      <c r="HPF39" s="224"/>
      <c r="HPG39" s="224"/>
      <c r="HPH39" s="224"/>
      <c r="HPI39" s="224"/>
      <c r="HPJ39" s="225"/>
      <c r="HPK39" s="223"/>
      <c r="HPL39" s="224"/>
      <c r="HPM39" s="224"/>
      <c r="HPN39" s="224"/>
      <c r="HPO39" s="224"/>
      <c r="HPP39" s="224"/>
      <c r="HPQ39" s="224"/>
      <c r="HPR39" s="225"/>
      <c r="HPS39" s="223"/>
      <c r="HPT39" s="224"/>
      <c r="HPU39" s="224"/>
      <c r="HPV39" s="224"/>
      <c r="HPW39" s="224"/>
      <c r="HPX39" s="224"/>
      <c r="HPY39" s="224"/>
      <c r="HPZ39" s="225"/>
      <c r="HQA39" s="223"/>
      <c r="HQB39" s="224"/>
      <c r="HQC39" s="224"/>
      <c r="HQD39" s="224"/>
      <c r="HQE39" s="224"/>
      <c r="HQF39" s="224"/>
      <c r="HQG39" s="224"/>
      <c r="HQH39" s="225"/>
      <c r="HQI39" s="223"/>
      <c r="HQJ39" s="224"/>
      <c r="HQK39" s="224"/>
      <c r="HQL39" s="224"/>
      <c r="HQM39" s="224"/>
      <c r="HQN39" s="224"/>
      <c r="HQO39" s="224"/>
      <c r="HQP39" s="225"/>
      <c r="HQQ39" s="223"/>
      <c r="HQR39" s="224"/>
      <c r="HQS39" s="224"/>
      <c r="HQT39" s="224"/>
      <c r="HQU39" s="224"/>
      <c r="HQV39" s="224"/>
      <c r="HQW39" s="224"/>
      <c r="HQX39" s="225"/>
      <c r="HQY39" s="223"/>
      <c r="HQZ39" s="224"/>
      <c r="HRA39" s="224"/>
      <c r="HRB39" s="224"/>
      <c r="HRC39" s="224"/>
      <c r="HRD39" s="224"/>
      <c r="HRE39" s="224"/>
      <c r="HRF39" s="225"/>
      <c r="HRG39" s="223"/>
      <c r="HRH39" s="224"/>
      <c r="HRI39" s="224"/>
      <c r="HRJ39" s="224"/>
      <c r="HRK39" s="224"/>
      <c r="HRL39" s="224"/>
      <c r="HRM39" s="224"/>
      <c r="HRN39" s="225"/>
      <c r="HRO39" s="223"/>
      <c r="HRP39" s="224"/>
      <c r="HRQ39" s="224"/>
      <c r="HRR39" s="224"/>
      <c r="HRS39" s="224"/>
      <c r="HRT39" s="224"/>
      <c r="HRU39" s="224"/>
      <c r="HRV39" s="225"/>
      <c r="HRW39" s="223"/>
      <c r="HRX39" s="224"/>
      <c r="HRY39" s="224"/>
      <c r="HRZ39" s="224"/>
      <c r="HSA39" s="224"/>
      <c r="HSB39" s="224"/>
      <c r="HSC39" s="224"/>
      <c r="HSD39" s="225"/>
      <c r="HSE39" s="223"/>
      <c r="HSF39" s="224"/>
      <c r="HSG39" s="224"/>
      <c r="HSH39" s="224"/>
      <c r="HSI39" s="224"/>
      <c r="HSJ39" s="224"/>
      <c r="HSK39" s="224"/>
      <c r="HSL39" s="225"/>
      <c r="HSM39" s="223"/>
      <c r="HSN39" s="224"/>
      <c r="HSO39" s="224"/>
      <c r="HSP39" s="224"/>
      <c r="HSQ39" s="224"/>
      <c r="HSR39" s="224"/>
      <c r="HSS39" s="224"/>
      <c r="HST39" s="225"/>
      <c r="HSU39" s="223"/>
      <c r="HSV39" s="224"/>
      <c r="HSW39" s="224"/>
      <c r="HSX39" s="224"/>
      <c r="HSY39" s="224"/>
      <c r="HSZ39" s="224"/>
      <c r="HTA39" s="224"/>
      <c r="HTB39" s="225"/>
      <c r="HTC39" s="223"/>
      <c r="HTD39" s="224"/>
      <c r="HTE39" s="224"/>
      <c r="HTF39" s="224"/>
      <c r="HTG39" s="224"/>
      <c r="HTH39" s="224"/>
      <c r="HTI39" s="224"/>
      <c r="HTJ39" s="225"/>
      <c r="HTK39" s="223"/>
      <c r="HTL39" s="224"/>
      <c r="HTM39" s="224"/>
      <c r="HTN39" s="224"/>
      <c r="HTO39" s="224"/>
      <c r="HTP39" s="224"/>
      <c r="HTQ39" s="224"/>
      <c r="HTR39" s="225"/>
      <c r="HTS39" s="223"/>
      <c r="HTT39" s="224"/>
      <c r="HTU39" s="224"/>
      <c r="HTV39" s="224"/>
      <c r="HTW39" s="224"/>
      <c r="HTX39" s="224"/>
      <c r="HTY39" s="224"/>
      <c r="HTZ39" s="225"/>
      <c r="HUA39" s="223"/>
      <c r="HUB39" s="224"/>
      <c r="HUC39" s="224"/>
      <c r="HUD39" s="224"/>
      <c r="HUE39" s="224"/>
      <c r="HUF39" s="224"/>
      <c r="HUG39" s="224"/>
      <c r="HUH39" s="225"/>
      <c r="HUI39" s="223"/>
      <c r="HUJ39" s="224"/>
      <c r="HUK39" s="224"/>
      <c r="HUL39" s="224"/>
      <c r="HUM39" s="224"/>
      <c r="HUN39" s="224"/>
      <c r="HUO39" s="224"/>
      <c r="HUP39" s="225"/>
      <c r="HUQ39" s="223"/>
      <c r="HUR39" s="224"/>
      <c r="HUS39" s="224"/>
      <c r="HUT39" s="224"/>
      <c r="HUU39" s="224"/>
      <c r="HUV39" s="224"/>
      <c r="HUW39" s="224"/>
      <c r="HUX39" s="225"/>
      <c r="HUY39" s="223"/>
      <c r="HUZ39" s="224"/>
      <c r="HVA39" s="224"/>
      <c r="HVB39" s="224"/>
      <c r="HVC39" s="224"/>
      <c r="HVD39" s="224"/>
      <c r="HVE39" s="224"/>
      <c r="HVF39" s="225"/>
      <c r="HVG39" s="223"/>
      <c r="HVH39" s="224"/>
      <c r="HVI39" s="224"/>
      <c r="HVJ39" s="224"/>
      <c r="HVK39" s="224"/>
      <c r="HVL39" s="224"/>
      <c r="HVM39" s="224"/>
      <c r="HVN39" s="225"/>
      <c r="HVO39" s="223"/>
      <c r="HVP39" s="224"/>
      <c r="HVQ39" s="224"/>
      <c r="HVR39" s="224"/>
      <c r="HVS39" s="224"/>
      <c r="HVT39" s="224"/>
      <c r="HVU39" s="224"/>
      <c r="HVV39" s="225"/>
      <c r="HVW39" s="223"/>
      <c r="HVX39" s="224"/>
      <c r="HVY39" s="224"/>
      <c r="HVZ39" s="224"/>
      <c r="HWA39" s="224"/>
      <c r="HWB39" s="224"/>
      <c r="HWC39" s="224"/>
      <c r="HWD39" s="225"/>
      <c r="HWE39" s="223"/>
      <c r="HWF39" s="224"/>
      <c r="HWG39" s="224"/>
      <c r="HWH39" s="224"/>
      <c r="HWI39" s="224"/>
      <c r="HWJ39" s="224"/>
      <c r="HWK39" s="224"/>
      <c r="HWL39" s="225"/>
      <c r="HWM39" s="223"/>
      <c r="HWN39" s="224"/>
      <c r="HWO39" s="224"/>
      <c r="HWP39" s="224"/>
      <c r="HWQ39" s="224"/>
      <c r="HWR39" s="224"/>
      <c r="HWS39" s="224"/>
      <c r="HWT39" s="225"/>
      <c r="HWU39" s="223"/>
      <c r="HWV39" s="224"/>
      <c r="HWW39" s="224"/>
      <c r="HWX39" s="224"/>
      <c r="HWY39" s="224"/>
      <c r="HWZ39" s="224"/>
      <c r="HXA39" s="224"/>
      <c r="HXB39" s="225"/>
      <c r="HXC39" s="223"/>
      <c r="HXD39" s="224"/>
      <c r="HXE39" s="224"/>
      <c r="HXF39" s="224"/>
      <c r="HXG39" s="224"/>
      <c r="HXH39" s="224"/>
      <c r="HXI39" s="224"/>
      <c r="HXJ39" s="225"/>
      <c r="HXK39" s="223"/>
      <c r="HXL39" s="224"/>
      <c r="HXM39" s="224"/>
      <c r="HXN39" s="224"/>
      <c r="HXO39" s="224"/>
      <c r="HXP39" s="224"/>
      <c r="HXQ39" s="224"/>
      <c r="HXR39" s="225"/>
      <c r="HXS39" s="223"/>
      <c r="HXT39" s="224"/>
      <c r="HXU39" s="224"/>
      <c r="HXV39" s="224"/>
      <c r="HXW39" s="224"/>
      <c r="HXX39" s="224"/>
      <c r="HXY39" s="224"/>
      <c r="HXZ39" s="225"/>
      <c r="HYA39" s="223"/>
      <c r="HYB39" s="224"/>
      <c r="HYC39" s="224"/>
      <c r="HYD39" s="224"/>
      <c r="HYE39" s="224"/>
      <c r="HYF39" s="224"/>
      <c r="HYG39" s="224"/>
      <c r="HYH39" s="225"/>
      <c r="HYI39" s="223"/>
      <c r="HYJ39" s="224"/>
      <c r="HYK39" s="224"/>
      <c r="HYL39" s="224"/>
      <c r="HYM39" s="224"/>
      <c r="HYN39" s="224"/>
      <c r="HYO39" s="224"/>
      <c r="HYP39" s="225"/>
      <c r="HYQ39" s="223"/>
      <c r="HYR39" s="224"/>
      <c r="HYS39" s="224"/>
      <c r="HYT39" s="224"/>
      <c r="HYU39" s="224"/>
      <c r="HYV39" s="224"/>
      <c r="HYW39" s="224"/>
      <c r="HYX39" s="225"/>
      <c r="HYY39" s="223"/>
      <c r="HYZ39" s="224"/>
      <c r="HZA39" s="224"/>
      <c r="HZB39" s="224"/>
      <c r="HZC39" s="224"/>
      <c r="HZD39" s="224"/>
      <c r="HZE39" s="224"/>
      <c r="HZF39" s="225"/>
      <c r="HZG39" s="223"/>
      <c r="HZH39" s="224"/>
      <c r="HZI39" s="224"/>
      <c r="HZJ39" s="224"/>
      <c r="HZK39" s="224"/>
      <c r="HZL39" s="224"/>
      <c r="HZM39" s="224"/>
      <c r="HZN39" s="225"/>
      <c r="HZO39" s="223"/>
      <c r="HZP39" s="224"/>
      <c r="HZQ39" s="224"/>
      <c r="HZR39" s="224"/>
      <c r="HZS39" s="224"/>
      <c r="HZT39" s="224"/>
      <c r="HZU39" s="224"/>
      <c r="HZV39" s="225"/>
      <c r="HZW39" s="223"/>
      <c r="HZX39" s="224"/>
      <c r="HZY39" s="224"/>
      <c r="HZZ39" s="224"/>
      <c r="IAA39" s="224"/>
      <c r="IAB39" s="224"/>
      <c r="IAC39" s="224"/>
      <c r="IAD39" s="225"/>
      <c r="IAE39" s="223"/>
      <c r="IAF39" s="224"/>
      <c r="IAG39" s="224"/>
      <c r="IAH39" s="224"/>
      <c r="IAI39" s="224"/>
      <c r="IAJ39" s="224"/>
      <c r="IAK39" s="224"/>
      <c r="IAL39" s="225"/>
      <c r="IAM39" s="223"/>
      <c r="IAN39" s="224"/>
      <c r="IAO39" s="224"/>
      <c r="IAP39" s="224"/>
      <c r="IAQ39" s="224"/>
      <c r="IAR39" s="224"/>
      <c r="IAS39" s="224"/>
      <c r="IAT39" s="225"/>
      <c r="IAU39" s="223"/>
      <c r="IAV39" s="224"/>
      <c r="IAW39" s="224"/>
      <c r="IAX39" s="224"/>
      <c r="IAY39" s="224"/>
      <c r="IAZ39" s="224"/>
      <c r="IBA39" s="224"/>
      <c r="IBB39" s="225"/>
      <c r="IBC39" s="223"/>
      <c r="IBD39" s="224"/>
      <c r="IBE39" s="224"/>
      <c r="IBF39" s="224"/>
      <c r="IBG39" s="224"/>
      <c r="IBH39" s="224"/>
      <c r="IBI39" s="224"/>
      <c r="IBJ39" s="225"/>
      <c r="IBK39" s="223"/>
      <c r="IBL39" s="224"/>
      <c r="IBM39" s="224"/>
      <c r="IBN39" s="224"/>
      <c r="IBO39" s="224"/>
      <c r="IBP39" s="224"/>
      <c r="IBQ39" s="224"/>
      <c r="IBR39" s="225"/>
      <c r="IBS39" s="223"/>
      <c r="IBT39" s="224"/>
      <c r="IBU39" s="224"/>
      <c r="IBV39" s="224"/>
      <c r="IBW39" s="224"/>
      <c r="IBX39" s="224"/>
      <c r="IBY39" s="224"/>
      <c r="IBZ39" s="225"/>
      <c r="ICA39" s="223"/>
      <c r="ICB39" s="224"/>
      <c r="ICC39" s="224"/>
      <c r="ICD39" s="224"/>
      <c r="ICE39" s="224"/>
      <c r="ICF39" s="224"/>
      <c r="ICG39" s="224"/>
      <c r="ICH39" s="225"/>
      <c r="ICI39" s="223"/>
      <c r="ICJ39" s="224"/>
      <c r="ICK39" s="224"/>
      <c r="ICL39" s="224"/>
      <c r="ICM39" s="224"/>
      <c r="ICN39" s="224"/>
      <c r="ICO39" s="224"/>
      <c r="ICP39" s="225"/>
      <c r="ICQ39" s="223"/>
      <c r="ICR39" s="224"/>
      <c r="ICS39" s="224"/>
      <c r="ICT39" s="224"/>
      <c r="ICU39" s="224"/>
      <c r="ICV39" s="224"/>
      <c r="ICW39" s="224"/>
      <c r="ICX39" s="225"/>
      <c r="ICY39" s="223"/>
      <c r="ICZ39" s="224"/>
      <c r="IDA39" s="224"/>
      <c r="IDB39" s="224"/>
      <c r="IDC39" s="224"/>
      <c r="IDD39" s="224"/>
      <c r="IDE39" s="224"/>
      <c r="IDF39" s="225"/>
      <c r="IDG39" s="223"/>
      <c r="IDH39" s="224"/>
      <c r="IDI39" s="224"/>
      <c r="IDJ39" s="224"/>
      <c r="IDK39" s="224"/>
      <c r="IDL39" s="224"/>
      <c r="IDM39" s="224"/>
      <c r="IDN39" s="225"/>
      <c r="IDO39" s="223"/>
      <c r="IDP39" s="224"/>
      <c r="IDQ39" s="224"/>
      <c r="IDR39" s="224"/>
      <c r="IDS39" s="224"/>
      <c r="IDT39" s="224"/>
      <c r="IDU39" s="224"/>
      <c r="IDV39" s="225"/>
      <c r="IDW39" s="223"/>
      <c r="IDX39" s="224"/>
      <c r="IDY39" s="224"/>
      <c r="IDZ39" s="224"/>
      <c r="IEA39" s="224"/>
      <c r="IEB39" s="224"/>
      <c r="IEC39" s="224"/>
      <c r="IED39" s="225"/>
      <c r="IEE39" s="223"/>
      <c r="IEF39" s="224"/>
      <c r="IEG39" s="224"/>
      <c r="IEH39" s="224"/>
      <c r="IEI39" s="224"/>
      <c r="IEJ39" s="224"/>
      <c r="IEK39" s="224"/>
      <c r="IEL39" s="225"/>
      <c r="IEM39" s="223"/>
      <c r="IEN39" s="224"/>
      <c r="IEO39" s="224"/>
      <c r="IEP39" s="224"/>
      <c r="IEQ39" s="224"/>
      <c r="IER39" s="224"/>
      <c r="IES39" s="224"/>
      <c r="IET39" s="225"/>
      <c r="IEU39" s="223"/>
      <c r="IEV39" s="224"/>
      <c r="IEW39" s="224"/>
      <c r="IEX39" s="224"/>
      <c r="IEY39" s="224"/>
      <c r="IEZ39" s="224"/>
      <c r="IFA39" s="224"/>
      <c r="IFB39" s="225"/>
      <c r="IFC39" s="223"/>
      <c r="IFD39" s="224"/>
      <c r="IFE39" s="224"/>
      <c r="IFF39" s="224"/>
      <c r="IFG39" s="224"/>
      <c r="IFH39" s="224"/>
      <c r="IFI39" s="224"/>
      <c r="IFJ39" s="225"/>
      <c r="IFK39" s="223"/>
      <c r="IFL39" s="224"/>
      <c r="IFM39" s="224"/>
      <c r="IFN39" s="224"/>
      <c r="IFO39" s="224"/>
      <c r="IFP39" s="224"/>
      <c r="IFQ39" s="224"/>
      <c r="IFR39" s="225"/>
      <c r="IFS39" s="223"/>
      <c r="IFT39" s="224"/>
      <c r="IFU39" s="224"/>
      <c r="IFV39" s="224"/>
      <c r="IFW39" s="224"/>
      <c r="IFX39" s="224"/>
      <c r="IFY39" s="224"/>
      <c r="IFZ39" s="225"/>
      <c r="IGA39" s="223"/>
      <c r="IGB39" s="224"/>
      <c r="IGC39" s="224"/>
      <c r="IGD39" s="224"/>
      <c r="IGE39" s="224"/>
      <c r="IGF39" s="224"/>
      <c r="IGG39" s="224"/>
      <c r="IGH39" s="225"/>
      <c r="IGI39" s="223"/>
      <c r="IGJ39" s="224"/>
      <c r="IGK39" s="224"/>
      <c r="IGL39" s="224"/>
      <c r="IGM39" s="224"/>
      <c r="IGN39" s="224"/>
      <c r="IGO39" s="224"/>
      <c r="IGP39" s="225"/>
      <c r="IGQ39" s="223"/>
      <c r="IGR39" s="224"/>
      <c r="IGS39" s="224"/>
      <c r="IGT39" s="224"/>
      <c r="IGU39" s="224"/>
      <c r="IGV39" s="224"/>
      <c r="IGW39" s="224"/>
      <c r="IGX39" s="225"/>
      <c r="IGY39" s="223"/>
      <c r="IGZ39" s="224"/>
      <c r="IHA39" s="224"/>
      <c r="IHB39" s="224"/>
      <c r="IHC39" s="224"/>
      <c r="IHD39" s="224"/>
      <c r="IHE39" s="224"/>
      <c r="IHF39" s="225"/>
      <c r="IHG39" s="223"/>
      <c r="IHH39" s="224"/>
      <c r="IHI39" s="224"/>
      <c r="IHJ39" s="224"/>
      <c r="IHK39" s="224"/>
      <c r="IHL39" s="224"/>
      <c r="IHM39" s="224"/>
      <c r="IHN39" s="225"/>
      <c r="IHO39" s="223"/>
      <c r="IHP39" s="224"/>
      <c r="IHQ39" s="224"/>
      <c r="IHR39" s="224"/>
      <c r="IHS39" s="224"/>
      <c r="IHT39" s="224"/>
      <c r="IHU39" s="224"/>
      <c r="IHV39" s="225"/>
      <c r="IHW39" s="223"/>
      <c r="IHX39" s="224"/>
      <c r="IHY39" s="224"/>
      <c r="IHZ39" s="224"/>
      <c r="IIA39" s="224"/>
      <c r="IIB39" s="224"/>
      <c r="IIC39" s="224"/>
      <c r="IID39" s="225"/>
      <c r="IIE39" s="223"/>
      <c r="IIF39" s="224"/>
      <c r="IIG39" s="224"/>
      <c r="IIH39" s="224"/>
      <c r="III39" s="224"/>
      <c r="IIJ39" s="224"/>
      <c r="IIK39" s="224"/>
      <c r="IIL39" s="225"/>
      <c r="IIM39" s="223"/>
      <c r="IIN39" s="224"/>
      <c r="IIO39" s="224"/>
      <c r="IIP39" s="224"/>
      <c r="IIQ39" s="224"/>
      <c r="IIR39" s="224"/>
      <c r="IIS39" s="224"/>
      <c r="IIT39" s="225"/>
      <c r="IIU39" s="223"/>
      <c r="IIV39" s="224"/>
      <c r="IIW39" s="224"/>
      <c r="IIX39" s="224"/>
      <c r="IIY39" s="224"/>
      <c r="IIZ39" s="224"/>
      <c r="IJA39" s="224"/>
      <c r="IJB39" s="225"/>
      <c r="IJC39" s="223"/>
      <c r="IJD39" s="224"/>
      <c r="IJE39" s="224"/>
      <c r="IJF39" s="224"/>
      <c r="IJG39" s="224"/>
      <c r="IJH39" s="224"/>
      <c r="IJI39" s="224"/>
      <c r="IJJ39" s="225"/>
      <c r="IJK39" s="223"/>
      <c r="IJL39" s="224"/>
      <c r="IJM39" s="224"/>
      <c r="IJN39" s="224"/>
      <c r="IJO39" s="224"/>
      <c r="IJP39" s="224"/>
      <c r="IJQ39" s="224"/>
      <c r="IJR39" s="225"/>
      <c r="IJS39" s="223"/>
      <c r="IJT39" s="224"/>
      <c r="IJU39" s="224"/>
      <c r="IJV39" s="224"/>
      <c r="IJW39" s="224"/>
      <c r="IJX39" s="224"/>
      <c r="IJY39" s="224"/>
      <c r="IJZ39" s="225"/>
      <c r="IKA39" s="223"/>
      <c r="IKB39" s="224"/>
      <c r="IKC39" s="224"/>
      <c r="IKD39" s="224"/>
      <c r="IKE39" s="224"/>
      <c r="IKF39" s="224"/>
      <c r="IKG39" s="224"/>
      <c r="IKH39" s="225"/>
      <c r="IKI39" s="223"/>
      <c r="IKJ39" s="224"/>
      <c r="IKK39" s="224"/>
      <c r="IKL39" s="224"/>
      <c r="IKM39" s="224"/>
      <c r="IKN39" s="224"/>
      <c r="IKO39" s="224"/>
      <c r="IKP39" s="225"/>
      <c r="IKQ39" s="223"/>
      <c r="IKR39" s="224"/>
      <c r="IKS39" s="224"/>
      <c r="IKT39" s="224"/>
      <c r="IKU39" s="224"/>
      <c r="IKV39" s="224"/>
      <c r="IKW39" s="224"/>
      <c r="IKX39" s="225"/>
      <c r="IKY39" s="223"/>
      <c r="IKZ39" s="224"/>
      <c r="ILA39" s="224"/>
      <c r="ILB39" s="224"/>
      <c r="ILC39" s="224"/>
      <c r="ILD39" s="224"/>
      <c r="ILE39" s="224"/>
      <c r="ILF39" s="225"/>
      <c r="ILG39" s="223"/>
      <c r="ILH39" s="224"/>
      <c r="ILI39" s="224"/>
      <c r="ILJ39" s="224"/>
      <c r="ILK39" s="224"/>
      <c r="ILL39" s="224"/>
      <c r="ILM39" s="224"/>
      <c r="ILN39" s="225"/>
      <c r="ILO39" s="223"/>
      <c r="ILP39" s="224"/>
      <c r="ILQ39" s="224"/>
      <c r="ILR39" s="224"/>
      <c r="ILS39" s="224"/>
      <c r="ILT39" s="224"/>
      <c r="ILU39" s="224"/>
      <c r="ILV39" s="225"/>
      <c r="ILW39" s="223"/>
      <c r="ILX39" s="224"/>
      <c r="ILY39" s="224"/>
      <c r="ILZ39" s="224"/>
      <c r="IMA39" s="224"/>
      <c r="IMB39" s="224"/>
      <c r="IMC39" s="224"/>
      <c r="IMD39" s="225"/>
      <c r="IME39" s="223"/>
      <c r="IMF39" s="224"/>
      <c r="IMG39" s="224"/>
      <c r="IMH39" s="224"/>
      <c r="IMI39" s="224"/>
      <c r="IMJ39" s="224"/>
      <c r="IMK39" s="224"/>
      <c r="IML39" s="225"/>
      <c r="IMM39" s="223"/>
      <c r="IMN39" s="224"/>
      <c r="IMO39" s="224"/>
      <c r="IMP39" s="224"/>
      <c r="IMQ39" s="224"/>
      <c r="IMR39" s="224"/>
      <c r="IMS39" s="224"/>
      <c r="IMT39" s="225"/>
      <c r="IMU39" s="223"/>
      <c r="IMV39" s="224"/>
      <c r="IMW39" s="224"/>
      <c r="IMX39" s="224"/>
      <c r="IMY39" s="224"/>
      <c r="IMZ39" s="224"/>
      <c r="INA39" s="224"/>
      <c r="INB39" s="225"/>
      <c r="INC39" s="223"/>
      <c r="IND39" s="224"/>
      <c r="INE39" s="224"/>
      <c r="INF39" s="224"/>
      <c r="ING39" s="224"/>
      <c r="INH39" s="224"/>
      <c r="INI39" s="224"/>
      <c r="INJ39" s="225"/>
      <c r="INK39" s="223"/>
      <c r="INL39" s="224"/>
      <c r="INM39" s="224"/>
      <c r="INN39" s="224"/>
      <c r="INO39" s="224"/>
      <c r="INP39" s="224"/>
      <c r="INQ39" s="224"/>
      <c r="INR39" s="225"/>
      <c r="INS39" s="223"/>
      <c r="INT39" s="224"/>
      <c r="INU39" s="224"/>
      <c r="INV39" s="224"/>
      <c r="INW39" s="224"/>
      <c r="INX39" s="224"/>
      <c r="INY39" s="224"/>
      <c r="INZ39" s="225"/>
      <c r="IOA39" s="223"/>
      <c r="IOB39" s="224"/>
      <c r="IOC39" s="224"/>
      <c r="IOD39" s="224"/>
      <c r="IOE39" s="224"/>
      <c r="IOF39" s="224"/>
      <c r="IOG39" s="224"/>
      <c r="IOH39" s="225"/>
      <c r="IOI39" s="223"/>
      <c r="IOJ39" s="224"/>
      <c r="IOK39" s="224"/>
      <c r="IOL39" s="224"/>
      <c r="IOM39" s="224"/>
      <c r="ION39" s="224"/>
      <c r="IOO39" s="224"/>
      <c r="IOP39" s="225"/>
      <c r="IOQ39" s="223"/>
      <c r="IOR39" s="224"/>
      <c r="IOS39" s="224"/>
      <c r="IOT39" s="224"/>
      <c r="IOU39" s="224"/>
      <c r="IOV39" s="224"/>
      <c r="IOW39" s="224"/>
      <c r="IOX39" s="225"/>
      <c r="IOY39" s="223"/>
      <c r="IOZ39" s="224"/>
      <c r="IPA39" s="224"/>
      <c r="IPB39" s="224"/>
      <c r="IPC39" s="224"/>
      <c r="IPD39" s="224"/>
      <c r="IPE39" s="224"/>
      <c r="IPF39" s="225"/>
      <c r="IPG39" s="223"/>
      <c r="IPH39" s="224"/>
      <c r="IPI39" s="224"/>
      <c r="IPJ39" s="224"/>
      <c r="IPK39" s="224"/>
      <c r="IPL39" s="224"/>
      <c r="IPM39" s="224"/>
      <c r="IPN39" s="225"/>
      <c r="IPO39" s="223"/>
      <c r="IPP39" s="224"/>
      <c r="IPQ39" s="224"/>
      <c r="IPR39" s="224"/>
      <c r="IPS39" s="224"/>
      <c r="IPT39" s="224"/>
      <c r="IPU39" s="224"/>
      <c r="IPV39" s="225"/>
      <c r="IPW39" s="223"/>
      <c r="IPX39" s="224"/>
      <c r="IPY39" s="224"/>
      <c r="IPZ39" s="224"/>
      <c r="IQA39" s="224"/>
      <c r="IQB39" s="224"/>
      <c r="IQC39" s="224"/>
      <c r="IQD39" s="225"/>
      <c r="IQE39" s="223"/>
      <c r="IQF39" s="224"/>
      <c r="IQG39" s="224"/>
      <c r="IQH39" s="224"/>
      <c r="IQI39" s="224"/>
      <c r="IQJ39" s="224"/>
      <c r="IQK39" s="224"/>
      <c r="IQL39" s="225"/>
      <c r="IQM39" s="223"/>
      <c r="IQN39" s="224"/>
      <c r="IQO39" s="224"/>
      <c r="IQP39" s="224"/>
      <c r="IQQ39" s="224"/>
      <c r="IQR39" s="224"/>
      <c r="IQS39" s="224"/>
      <c r="IQT39" s="225"/>
      <c r="IQU39" s="223"/>
      <c r="IQV39" s="224"/>
      <c r="IQW39" s="224"/>
      <c r="IQX39" s="224"/>
      <c r="IQY39" s="224"/>
      <c r="IQZ39" s="224"/>
      <c r="IRA39" s="224"/>
      <c r="IRB39" s="225"/>
      <c r="IRC39" s="223"/>
      <c r="IRD39" s="224"/>
      <c r="IRE39" s="224"/>
      <c r="IRF39" s="224"/>
      <c r="IRG39" s="224"/>
      <c r="IRH39" s="224"/>
      <c r="IRI39" s="224"/>
      <c r="IRJ39" s="225"/>
      <c r="IRK39" s="223"/>
      <c r="IRL39" s="224"/>
      <c r="IRM39" s="224"/>
      <c r="IRN39" s="224"/>
      <c r="IRO39" s="224"/>
      <c r="IRP39" s="224"/>
      <c r="IRQ39" s="224"/>
      <c r="IRR39" s="225"/>
      <c r="IRS39" s="223"/>
      <c r="IRT39" s="224"/>
      <c r="IRU39" s="224"/>
      <c r="IRV39" s="224"/>
      <c r="IRW39" s="224"/>
      <c r="IRX39" s="224"/>
      <c r="IRY39" s="224"/>
      <c r="IRZ39" s="225"/>
      <c r="ISA39" s="223"/>
      <c r="ISB39" s="224"/>
      <c r="ISC39" s="224"/>
      <c r="ISD39" s="224"/>
      <c r="ISE39" s="224"/>
      <c r="ISF39" s="224"/>
      <c r="ISG39" s="224"/>
      <c r="ISH39" s="225"/>
      <c r="ISI39" s="223"/>
      <c r="ISJ39" s="224"/>
      <c r="ISK39" s="224"/>
      <c r="ISL39" s="224"/>
      <c r="ISM39" s="224"/>
      <c r="ISN39" s="224"/>
      <c r="ISO39" s="224"/>
      <c r="ISP39" s="225"/>
      <c r="ISQ39" s="223"/>
      <c r="ISR39" s="224"/>
      <c r="ISS39" s="224"/>
      <c r="IST39" s="224"/>
      <c r="ISU39" s="224"/>
      <c r="ISV39" s="224"/>
      <c r="ISW39" s="224"/>
      <c r="ISX39" s="225"/>
      <c r="ISY39" s="223"/>
      <c r="ISZ39" s="224"/>
      <c r="ITA39" s="224"/>
      <c r="ITB39" s="224"/>
      <c r="ITC39" s="224"/>
      <c r="ITD39" s="224"/>
      <c r="ITE39" s="224"/>
      <c r="ITF39" s="225"/>
      <c r="ITG39" s="223"/>
      <c r="ITH39" s="224"/>
      <c r="ITI39" s="224"/>
      <c r="ITJ39" s="224"/>
      <c r="ITK39" s="224"/>
      <c r="ITL39" s="224"/>
      <c r="ITM39" s="224"/>
      <c r="ITN39" s="225"/>
      <c r="ITO39" s="223"/>
      <c r="ITP39" s="224"/>
      <c r="ITQ39" s="224"/>
      <c r="ITR39" s="224"/>
      <c r="ITS39" s="224"/>
      <c r="ITT39" s="224"/>
      <c r="ITU39" s="224"/>
      <c r="ITV39" s="225"/>
      <c r="ITW39" s="223"/>
      <c r="ITX39" s="224"/>
      <c r="ITY39" s="224"/>
      <c r="ITZ39" s="224"/>
      <c r="IUA39" s="224"/>
      <c r="IUB39" s="224"/>
      <c r="IUC39" s="224"/>
      <c r="IUD39" s="225"/>
      <c r="IUE39" s="223"/>
      <c r="IUF39" s="224"/>
      <c r="IUG39" s="224"/>
      <c r="IUH39" s="224"/>
      <c r="IUI39" s="224"/>
      <c r="IUJ39" s="224"/>
      <c r="IUK39" s="224"/>
      <c r="IUL39" s="225"/>
      <c r="IUM39" s="223"/>
      <c r="IUN39" s="224"/>
      <c r="IUO39" s="224"/>
      <c r="IUP39" s="224"/>
      <c r="IUQ39" s="224"/>
      <c r="IUR39" s="224"/>
      <c r="IUS39" s="224"/>
      <c r="IUT39" s="225"/>
      <c r="IUU39" s="223"/>
      <c r="IUV39" s="224"/>
      <c r="IUW39" s="224"/>
      <c r="IUX39" s="224"/>
      <c r="IUY39" s="224"/>
      <c r="IUZ39" s="224"/>
      <c r="IVA39" s="224"/>
      <c r="IVB39" s="225"/>
      <c r="IVC39" s="223"/>
      <c r="IVD39" s="224"/>
      <c r="IVE39" s="224"/>
      <c r="IVF39" s="224"/>
      <c r="IVG39" s="224"/>
      <c r="IVH39" s="224"/>
      <c r="IVI39" s="224"/>
      <c r="IVJ39" s="225"/>
      <c r="IVK39" s="223"/>
      <c r="IVL39" s="224"/>
      <c r="IVM39" s="224"/>
      <c r="IVN39" s="224"/>
      <c r="IVO39" s="224"/>
      <c r="IVP39" s="224"/>
      <c r="IVQ39" s="224"/>
      <c r="IVR39" s="225"/>
      <c r="IVS39" s="223"/>
      <c r="IVT39" s="224"/>
      <c r="IVU39" s="224"/>
      <c r="IVV39" s="224"/>
      <c r="IVW39" s="224"/>
      <c r="IVX39" s="224"/>
      <c r="IVY39" s="224"/>
      <c r="IVZ39" s="225"/>
      <c r="IWA39" s="223"/>
      <c r="IWB39" s="224"/>
      <c r="IWC39" s="224"/>
      <c r="IWD39" s="224"/>
      <c r="IWE39" s="224"/>
      <c r="IWF39" s="224"/>
      <c r="IWG39" s="224"/>
      <c r="IWH39" s="225"/>
      <c r="IWI39" s="223"/>
      <c r="IWJ39" s="224"/>
      <c r="IWK39" s="224"/>
      <c r="IWL39" s="224"/>
      <c r="IWM39" s="224"/>
      <c r="IWN39" s="224"/>
      <c r="IWO39" s="224"/>
      <c r="IWP39" s="225"/>
      <c r="IWQ39" s="223"/>
      <c r="IWR39" s="224"/>
      <c r="IWS39" s="224"/>
      <c r="IWT39" s="224"/>
      <c r="IWU39" s="224"/>
      <c r="IWV39" s="224"/>
      <c r="IWW39" s="224"/>
      <c r="IWX39" s="225"/>
      <c r="IWY39" s="223"/>
      <c r="IWZ39" s="224"/>
      <c r="IXA39" s="224"/>
      <c r="IXB39" s="224"/>
      <c r="IXC39" s="224"/>
      <c r="IXD39" s="224"/>
      <c r="IXE39" s="224"/>
      <c r="IXF39" s="225"/>
      <c r="IXG39" s="223"/>
      <c r="IXH39" s="224"/>
      <c r="IXI39" s="224"/>
      <c r="IXJ39" s="224"/>
      <c r="IXK39" s="224"/>
      <c r="IXL39" s="224"/>
      <c r="IXM39" s="224"/>
      <c r="IXN39" s="225"/>
      <c r="IXO39" s="223"/>
      <c r="IXP39" s="224"/>
      <c r="IXQ39" s="224"/>
      <c r="IXR39" s="224"/>
      <c r="IXS39" s="224"/>
      <c r="IXT39" s="224"/>
      <c r="IXU39" s="224"/>
      <c r="IXV39" s="225"/>
      <c r="IXW39" s="223"/>
      <c r="IXX39" s="224"/>
      <c r="IXY39" s="224"/>
      <c r="IXZ39" s="224"/>
      <c r="IYA39" s="224"/>
      <c r="IYB39" s="224"/>
      <c r="IYC39" s="224"/>
      <c r="IYD39" s="225"/>
      <c r="IYE39" s="223"/>
      <c r="IYF39" s="224"/>
      <c r="IYG39" s="224"/>
      <c r="IYH39" s="224"/>
      <c r="IYI39" s="224"/>
      <c r="IYJ39" s="224"/>
      <c r="IYK39" s="224"/>
      <c r="IYL39" s="225"/>
      <c r="IYM39" s="223"/>
      <c r="IYN39" s="224"/>
      <c r="IYO39" s="224"/>
      <c r="IYP39" s="224"/>
      <c r="IYQ39" s="224"/>
      <c r="IYR39" s="224"/>
      <c r="IYS39" s="224"/>
      <c r="IYT39" s="225"/>
      <c r="IYU39" s="223"/>
      <c r="IYV39" s="224"/>
      <c r="IYW39" s="224"/>
      <c r="IYX39" s="224"/>
      <c r="IYY39" s="224"/>
      <c r="IYZ39" s="224"/>
      <c r="IZA39" s="224"/>
      <c r="IZB39" s="225"/>
      <c r="IZC39" s="223"/>
      <c r="IZD39" s="224"/>
      <c r="IZE39" s="224"/>
      <c r="IZF39" s="224"/>
      <c r="IZG39" s="224"/>
      <c r="IZH39" s="224"/>
      <c r="IZI39" s="224"/>
      <c r="IZJ39" s="225"/>
      <c r="IZK39" s="223"/>
      <c r="IZL39" s="224"/>
      <c r="IZM39" s="224"/>
      <c r="IZN39" s="224"/>
      <c r="IZO39" s="224"/>
      <c r="IZP39" s="224"/>
      <c r="IZQ39" s="224"/>
      <c r="IZR39" s="225"/>
      <c r="IZS39" s="223"/>
      <c r="IZT39" s="224"/>
      <c r="IZU39" s="224"/>
      <c r="IZV39" s="224"/>
      <c r="IZW39" s="224"/>
      <c r="IZX39" s="224"/>
      <c r="IZY39" s="224"/>
      <c r="IZZ39" s="225"/>
      <c r="JAA39" s="223"/>
      <c r="JAB39" s="224"/>
      <c r="JAC39" s="224"/>
      <c r="JAD39" s="224"/>
      <c r="JAE39" s="224"/>
      <c r="JAF39" s="224"/>
      <c r="JAG39" s="224"/>
      <c r="JAH39" s="225"/>
      <c r="JAI39" s="223"/>
      <c r="JAJ39" s="224"/>
      <c r="JAK39" s="224"/>
      <c r="JAL39" s="224"/>
      <c r="JAM39" s="224"/>
      <c r="JAN39" s="224"/>
      <c r="JAO39" s="224"/>
      <c r="JAP39" s="225"/>
      <c r="JAQ39" s="223"/>
      <c r="JAR39" s="224"/>
      <c r="JAS39" s="224"/>
      <c r="JAT39" s="224"/>
      <c r="JAU39" s="224"/>
      <c r="JAV39" s="224"/>
      <c r="JAW39" s="224"/>
      <c r="JAX39" s="225"/>
      <c r="JAY39" s="223"/>
      <c r="JAZ39" s="224"/>
      <c r="JBA39" s="224"/>
      <c r="JBB39" s="224"/>
      <c r="JBC39" s="224"/>
      <c r="JBD39" s="224"/>
      <c r="JBE39" s="224"/>
      <c r="JBF39" s="225"/>
      <c r="JBG39" s="223"/>
      <c r="JBH39" s="224"/>
      <c r="JBI39" s="224"/>
      <c r="JBJ39" s="224"/>
      <c r="JBK39" s="224"/>
      <c r="JBL39" s="224"/>
      <c r="JBM39" s="224"/>
      <c r="JBN39" s="225"/>
      <c r="JBO39" s="223"/>
      <c r="JBP39" s="224"/>
      <c r="JBQ39" s="224"/>
      <c r="JBR39" s="224"/>
      <c r="JBS39" s="224"/>
      <c r="JBT39" s="224"/>
      <c r="JBU39" s="224"/>
      <c r="JBV39" s="225"/>
      <c r="JBW39" s="223"/>
      <c r="JBX39" s="224"/>
      <c r="JBY39" s="224"/>
      <c r="JBZ39" s="224"/>
      <c r="JCA39" s="224"/>
      <c r="JCB39" s="224"/>
      <c r="JCC39" s="224"/>
      <c r="JCD39" s="225"/>
      <c r="JCE39" s="223"/>
      <c r="JCF39" s="224"/>
      <c r="JCG39" s="224"/>
      <c r="JCH39" s="224"/>
      <c r="JCI39" s="224"/>
      <c r="JCJ39" s="224"/>
      <c r="JCK39" s="224"/>
      <c r="JCL39" s="225"/>
      <c r="JCM39" s="223"/>
      <c r="JCN39" s="224"/>
      <c r="JCO39" s="224"/>
      <c r="JCP39" s="224"/>
      <c r="JCQ39" s="224"/>
      <c r="JCR39" s="224"/>
      <c r="JCS39" s="224"/>
      <c r="JCT39" s="225"/>
      <c r="JCU39" s="223"/>
      <c r="JCV39" s="224"/>
      <c r="JCW39" s="224"/>
      <c r="JCX39" s="224"/>
      <c r="JCY39" s="224"/>
      <c r="JCZ39" s="224"/>
      <c r="JDA39" s="224"/>
      <c r="JDB39" s="225"/>
      <c r="JDC39" s="223"/>
      <c r="JDD39" s="224"/>
      <c r="JDE39" s="224"/>
      <c r="JDF39" s="224"/>
      <c r="JDG39" s="224"/>
      <c r="JDH39" s="224"/>
      <c r="JDI39" s="224"/>
      <c r="JDJ39" s="225"/>
      <c r="JDK39" s="223"/>
      <c r="JDL39" s="224"/>
      <c r="JDM39" s="224"/>
      <c r="JDN39" s="224"/>
      <c r="JDO39" s="224"/>
      <c r="JDP39" s="224"/>
      <c r="JDQ39" s="224"/>
      <c r="JDR39" s="225"/>
      <c r="JDS39" s="223"/>
      <c r="JDT39" s="224"/>
      <c r="JDU39" s="224"/>
      <c r="JDV39" s="224"/>
      <c r="JDW39" s="224"/>
      <c r="JDX39" s="224"/>
      <c r="JDY39" s="224"/>
      <c r="JDZ39" s="225"/>
      <c r="JEA39" s="223"/>
      <c r="JEB39" s="224"/>
      <c r="JEC39" s="224"/>
      <c r="JED39" s="224"/>
      <c r="JEE39" s="224"/>
      <c r="JEF39" s="224"/>
      <c r="JEG39" s="224"/>
      <c r="JEH39" s="225"/>
      <c r="JEI39" s="223"/>
      <c r="JEJ39" s="224"/>
      <c r="JEK39" s="224"/>
      <c r="JEL39" s="224"/>
      <c r="JEM39" s="224"/>
      <c r="JEN39" s="224"/>
      <c r="JEO39" s="224"/>
      <c r="JEP39" s="225"/>
      <c r="JEQ39" s="223"/>
      <c r="JER39" s="224"/>
      <c r="JES39" s="224"/>
      <c r="JET39" s="224"/>
      <c r="JEU39" s="224"/>
      <c r="JEV39" s="224"/>
      <c r="JEW39" s="224"/>
      <c r="JEX39" s="225"/>
      <c r="JEY39" s="223"/>
      <c r="JEZ39" s="224"/>
      <c r="JFA39" s="224"/>
      <c r="JFB39" s="224"/>
      <c r="JFC39" s="224"/>
      <c r="JFD39" s="224"/>
      <c r="JFE39" s="224"/>
      <c r="JFF39" s="225"/>
      <c r="JFG39" s="223"/>
      <c r="JFH39" s="224"/>
      <c r="JFI39" s="224"/>
      <c r="JFJ39" s="224"/>
      <c r="JFK39" s="224"/>
      <c r="JFL39" s="224"/>
      <c r="JFM39" s="224"/>
      <c r="JFN39" s="225"/>
      <c r="JFO39" s="223"/>
      <c r="JFP39" s="224"/>
      <c r="JFQ39" s="224"/>
      <c r="JFR39" s="224"/>
      <c r="JFS39" s="224"/>
      <c r="JFT39" s="224"/>
      <c r="JFU39" s="224"/>
      <c r="JFV39" s="225"/>
      <c r="JFW39" s="223"/>
      <c r="JFX39" s="224"/>
      <c r="JFY39" s="224"/>
      <c r="JFZ39" s="224"/>
      <c r="JGA39" s="224"/>
      <c r="JGB39" s="224"/>
      <c r="JGC39" s="224"/>
      <c r="JGD39" s="225"/>
      <c r="JGE39" s="223"/>
      <c r="JGF39" s="224"/>
      <c r="JGG39" s="224"/>
      <c r="JGH39" s="224"/>
      <c r="JGI39" s="224"/>
      <c r="JGJ39" s="224"/>
      <c r="JGK39" s="224"/>
      <c r="JGL39" s="225"/>
      <c r="JGM39" s="223"/>
      <c r="JGN39" s="224"/>
      <c r="JGO39" s="224"/>
      <c r="JGP39" s="224"/>
      <c r="JGQ39" s="224"/>
      <c r="JGR39" s="224"/>
      <c r="JGS39" s="224"/>
      <c r="JGT39" s="225"/>
      <c r="JGU39" s="223"/>
      <c r="JGV39" s="224"/>
      <c r="JGW39" s="224"/>
      <c r="JGX39" s="224"/>
      <c r="JGY39" s="224"/>
      <c r="JGZ39" s="224"/>
      <c r="JHA39" s="224"/>
      <c r="JHB39" s="225"/>
      <c r="JHC39" s="223"/>
      <c r="JHD39" s="224"/>
      <c r="JHE39" s="224"/>
      <c r="JHF39" s="224"/>
      <c r="JHG39" s="224"/>
      <c r="JHH39" s="224"/>
      <c r="JHI39" s="224"/>
      <c r="JHJ39" s="225"/>
      <c r="JHK39" s="223"/>
      <c r="JHL39" s="224"/>
      <c r="JHM39" s="224"/>
      <c r="JHN39" s="224"/>
      <c r="JHO39" s="224"/>
      <c r="JHP39" s="224"/>
      <c r="JHQ39" s="224"/>
      <c r="JHR39" s="225"/>
      <c r="JHS39" s="223"/>
      <c r="JHT39" s="224"/>
      <c r="JHU39" s="224"/>
      <c r="JHV39" s="224"/>
      <c r="JHW39" s="224"/>
      <c r="JHX39" s="224"/>
      <c r="JHY39" s="224"/>
      <c r="JHZ39" s="225"/>
      <c r="JIA39" s="223"/>
      <c r="JIB39" s="224"/>
      <c r="JIC39" s="224"/>
      <c r="JID39" s="224"/>
      <c r="JIE39" s="224"/>
      <c r="JIF39" s="224"/>
      <c r="JIG39" s="224"/>
      <c r="JIH39" s="225"/>
      <c r="JII39" s="223"/>
      <c r="JIJ39" s="224"/>
      <c r="JIK39" s="224"/>
      <c r="JIL39" s="224"/>
      <c r="JIM39" s="224"/>
      <c r="JIN39" s="224"/>
      <c r="JIO39" s="224"/>
      <c r="JIP39" s="225"/>
      <c r="JIQ39" s="223"/>
      <c r="JIR39" s="224"/>
      <c r="JIS39" s="224"/>
      <c r="JIT39" s="224"/>
      <c r="JIU39" s="224"/>
      <c r="JIV39" s="224"/>
      <c r="JIW39" s="224"/>
      <c r="JIX39" s="225"/>
      <c r="JIY39" s="223"/>
      <c r="JIZ39" s="224"/>
      <c r="JJA39" s="224"/>
      <c r="JJB39" s="224"/>
      <c r="JJC39" s="224"/>
      <c r="JJD39" s="224"/>
      <c r="JJE39" s="224"/>
      <c r="JJF39" s="225"/>
      <c r="JJG39" s="223"/>
      <c r="JJH39" s="224"/>
      <c r="JJI39" s="224"/>
      <c r="JJJ39" s="224"/>
      <c r="JJK39" s="224"/>
      <c r="JJL39" s="224"/>
      <c r="JJM39" s="224"/>
      <c r="JJN39" s="225"/>
      <c r="JJO39" s="223"/>
      <c r="JJP39" s="224"/>
      <c r="JJQ39" s="224"/>
      <c r="JJR39" s="224"/>
      <c r="JJS39" s="224"/>
      <c r="JJT39" s="224"/>
      <c r="JJU39" s="224"/>
      <c r="JJV39" s="225"/>
      <c r="JJW39" s="223"/>
      <c r="JJX39" s="224"/>
      <c r="JJY39" s="224"/>
      <c r="JJZ39" s="224"/>
      <c r="JKA39" s="224"/>
      <c r="JKB39" s="224"/>
      <c r="JKC39" s="224"/>
      <c r="JKD39" s="225"/>
      <c r="JKE39" s="223"/>
      <c r="JKF39" s="224"/>
      <c r="JKG39" s="224"/>
      <c r="JKH39" s="224"/>
      <c r="JKI39" s="224"/>
      <c r="JKJ39" s="224"/>
      <c r="JKK39" s="224"/>
      <c r="JKL39" s="225"/>
      <c r="JKM39" s="223"/>
      <c r="JKN39" s="224"/>
      <c r="JKO39" s="224"/>
      <c r="JKP39" s="224"/>
      <c r="JKQ39" s="224"/>
      <c r="JKR39" s="224"/>
      <c r="JKS39" s="224"/>
      <c r="JKT39" s="225"/>
      <c r="JKU39" s="223"/>
      <c r="JKV39" s="224"/>
      <c r="JKW39" s="224"/>
      <c r="JKX39" s="224"/>
      <c r="JKY39" s="224"/>
      <c r="JKZ39" s="224"/>
      <c r="JLA39" s="224"/>
      <c r="JLB39" s="225"/>
      <c r="JLC39" s="223"/>
      <c r="JLD39" s="224"/>
      <c r="JLE39" s="224"/>
      <c r="JLF39" s="224"/>
      <c r="JLG39" s="224"/>
      <c r="JLH39" s="224"/>
      <c r="JLI39" s="224"/>
      <c r="JLJ39" s="225"/>
      <c r="JLK39" s="223"/>
      <c r="JLL39" s="224"/>
      <c r="JLM39" s="224"/>
      <c r="JLN39" s="224"/>
      <c r="JLO39" s="224"/>
      <c r="JLP39" s="224"/>
      <c r="JLQ39" s="224"/>
      <c r="JLR39" s="225"/>
      <c r="JLS39" s="223"/>
      <c r="JLT39" s="224"/>
      <c r="JLU39" s="224"/>
      <c r="JLV39" s="224"/>
      <c r="JLW39" s="224"/>
      <c r="JLX39" s="224"/>
      <c r="JLY39" s="224"/>
      <c r="JLZ39" s="225"/>
      <c r="JMA39" s="223"/>
      <c r="JMB39" s="224"/>
      <c r="JMC39" s="224"/>
      <c r="JMD39" s="224"/>
      <c r="JME39" s="224"/>
      <c r="JMF39" s="224"/>
      <c r="JMG39" s="224"/>
      <c r="JMH39" s="225"/>
      <c r="JMI39" s="223"/>
      <c r="JMJ39" s="224"/>
      <c r="JMK39" s="224"/>
      <c r="JML39" s="224"/>
      <c r="JMM39" s="224"/>
      <c r="JMN39" s="224"/>
      <c r="JMO39" s="224"/>
      <c r="JMP39" s="225"/>
      <c r="JMQ39" s="223"/>
      <c r="JMR39" s="224"/>
      <c r="JMS39" s="224"/>
      <c r="JMT39" s="224"/>
      <c r="JMU39" s="224"/>
      <c r="JMV39" s="224"/>
      <c r="JMW39" s="224"/>
      <c r="JMX39" s="225"/>
      <c r="JMY39" s="223"/>
      <c r="JMZ39" s="224"/>
      <c r="JNA39" s="224"/>
      <c r="JNB39" s="224"/>
      <c r="JNC39" s="224"/>
      <c r="JND39" s="224"/>
      <c r="JNE39" s="224"/>
      <c r="JNF39" s="225"/>
      <c r="JNG39" s="223"/>
      <c r="JNH39" s="224"/>
      <c r="JNI39" s="224"/>
      <c r="JNJ39" s="224"/>
      <c r="JNK39" s="224"/>
      <c r="JNL39" s="224"/>
      <c r="JNM39" s="224"/>
      <c r="JNN39" s="225"/>
      <c r="JNO39" s="223"/>
      <c r="JNP39" s="224"/>
      <c r="JNQ39" s="224"/>
      <c r="JNR39" s="224"/>
      <c r="JNS39" s="224"/>
      <c r="JNT39" s="224"/>
      <c r="JNU39" s="224"/>
      <c r="JNV39" s="225"/>
      <c r="JNW39" s="223"/>
      <c r="JNX39" s="224"/>
      <c r="JNY39" s="224"/>
      <c r="JNZ39" s="224"/>
      <c r="JOA39" s="224"/>
      <c r="JOB39" s="224"/>
      <c r="JOC39" s="224"/>
      <c r="JOD39" s="225"/>
      <c r="JOE39" s="223"/>
      <c r="JOF39" s="224"/>
      <c r="JOG39" s="224"/>
      <c r="JOH39" s="224"/>
      <c r="JOI39" s="224"/>
      <c r="JOJ39" s="224"/>
      <c r="JOK39" s="224"/>
      <c r="JOL39" s="225"/>
      <c r="JOM39" s="223"/>
      <c r="JON39" s="224"/>
      <c r="JOO39" s="224"/>
      <c r="JOP39" s="224"/>
      <c r="JOQ39" s="224"/>
      <c r="JOR39" s="224"/>
      <c r="JOS39" s="224"/>
      <c r="JOT39" s="225"/>
      <c r="JOU39" s="223"/>
      <c r="JOV39" s="224"/>
      <c r="JOW39" s="224"/>
      <c r="JOX39" s="224"/>
      <c r="JOY39" s="224"/>
      <c r="JOZ39" s="224"/>
      <c r="JPA39" s="224"/>
      <c r="JPB39" s="225"/>
      <c r="JPC39" s="223"/>
      <c r="JPD39" s="224"/>
      <c r="JPE39" s="224"/>
      <c r="JPF39" s="224"/>
      <c r="JPG39" s="224"/>
      <c r="JPH39" s="224"/>
      <c r="JPI39" s="224"/>
      <c r="JPJ39" s="225"/>
      <c r="JPK39" s="223"/>
      <c r="JPL39" s="224"/>
      <c r="JPM39" s="224"/>
      <c r="JPN39" s="224"/>
      <c r="JPO39" s="224"/>
      <c r="JPP39" s="224"/>
      <c r="JPQ39" s="224"/>
      <c r="JPR39" s="225"/>
      <c r="JPS39" s="223"/>
      <c r="JPT39" s="224"/>
      <c r="JPU39" s="224"/>
      <c r="JPV39" s="224"/>
      <c r="JPW39" s="224"/>
      <c r="JPX39" s="224"/>
      <c r="JPY39" s="224"/>
      <c r="JPZ39" s="225"/>
      <c r="JQA39" s="223"/>
      <c r="JQB39" s="224"/>
      <c r="JQC39" s="224"/>
      <c r="JQD39" s="224"/>
      <c r="JQE39" s="224"/>
      <c r="JQF39" s="224"/>
      <c r="JQG39" s="224"/>
      <c r="JQH39" s="225"/>
      <c r="JQI39" s="223"/>
      <c r="JQJ39" s="224"/>
      <c r="JQK39" s="224"/>
      <c r="JQL39" s="224"/>
      <c r="JQM39" s="224"/>
      <c r="JQN39" s="224"/>
      <c r="JQO39" s="224"/>
      <c r="JQP39" s="225"/>
      <c r="JQQ39" s="223"/>
      <c r="JQR39" s="224"/>
      <c r="JQS39" s="224"/>
      <c r="JQT39" s="224"/>
      <c r="JQU39" s="224"/>
      <c r="JQV39" s="224"/>
      <c r="JQW39" s="224"/>
      <c r="JQX39" s="225"/>
      <c r="JQY39" s="223"/>
      <c r="JQZ39" s="224"/>
      <c r="JRA39" s="224"/>
      <c r="JRB39" s="224"/>
      <c r="JRC39" s="224"/>
      <c r="JRD39" s="224"/>
      <c r="JRE39" s="224"/>
      <c r="JRF39" s="225"/>
      <c r="JRG39" s="223"/>
      <c r="JRH39" s="224"/>
      <c r="JRI39" s="224"/>
      <c r="JRJ39" s="224"/>
      <c r="JRK39" s="224"/>
      <c r="JRL39" s="224"/>
      <c r="JRM39" s="224"/>
      <c r="JRN39" s="225"/>
      <c r="JRO39" s="223"/>
      <c r="JRP39" s="224"/>
      <c r="JRQ39" s="224"/>
      <c r="JRR39" s="224"/>
      <c r="JRS39" s="224"/>
      <c r="JRT39" s="224"/>
      <c r="JRU39" s="224"/>
      <c r="JRV39" s="225"/>
      <c r="JRW39" s="223"/>
      <c r="JRX39" s="224"/>
      <c r="JRY39" s="224"/>
      <c r="JRZ39" s="224"/>
      <c r="JSA39" s="224"/>
      <c r="JSB39" s="224"/>
      <c r="JSC39" s="224"/>
      <c r="JSD39" s="225"/>
      <c r="JSE39" s="223"/>
      <c r="JSF39" s="224"/>
      <c r="JSG39" s="224"/>
      <c r="JSH39" s="224"/>
      <c r="JSI39" s="224"/>
      <c r="JSJ39" s="224"/>
      <c r="JSK39" s="224"/>
      <c r="JSL39" s="225"/>
      <c r="JSM39" s="223"/>
      <c r="JSN39" s="224"/>
      <c r="JSO39" s="224"/>
      <c r="JSP39" s="224"/>
      <c r="JSQ39" s="224"/>
      <c r="JSR39" s="224"/>
      <c r="JSS39" s="224"/>
      <c r="JST39" s="225"/>
      <c r="JSU39" s="223"/>
      <c r="JSV39" s="224"/>
      <c r="JSW39" s="224"/>
      <c r="JSX39" s="224"/>
      <c r="JSY39" s="224"/>
      <c r="JSZ39" s="224"/>
      <c r="JTA39" s="224"/>
      <c r="JTB39" s="225"/>
      <c r="JTC39" s="223"/>
      <c r="JTD39" s="224"/>
      <c r="JTE39" s="224"/>
      <c r="JTF39" s="224"/>
      <c r="JTG39" s="224"/>
      <c r="JTH39" s="224"/>
      <c r="JTI39" s="224"/>
      <c r="JTJ39" s="225"/>
      <c r="JTK39" s="223"/>
      <c r="JTL39" s="224"/>
      <c r="JTM39" s="224"/>
      <c r="JTN39" s="224"/>
      <c r="JTO39" s="224"/>
      <c r="JTP39" s="224"/>
      <c r="JTQ39" s="224"/>
      <c r="JTR39" s="225"/>
      <c r="JTS39" s="223"/>
      <c r="JTT39" s="224"/>
      <c r="JTU39" s="224"/>
      <c r="JTV39" s="224"/>
      <c r="JTW39" s="224"/>
      <c r="JTX39" s="224"/>
      <c r="JTY39" s="224"/>
      <c r="JTZ39" s="225"/>
      <c r="JUA39" s="223"/>
      <c r="JUB39" s="224"/>
      <c r="JUC39" s="224"/>
      <c r="JUD39" s="224"/>
      <c r="JUE39" s="224"/>
      <c r="JUF39" s="224"/>
      <c r="JUG39" s="224"/>
      <c r="JUH39" s="225"/>
      <c r="JUI39" s="223"/>
      <c r="JUJ39" s="224"/>
      <c r="JUK39" s="224"/>
      <c r="JUL39" s="224"/>
      <c r="JUM39" s="224"/>
      <c r="JUN39" s="224"/>
      <c r="JUO39" s="224"/>
      <c r="JUP39" s="225"/>
      <c r="JUQ39" s="223"/>
      <c r="JUR39" s="224"/>
      <c r="JUS39" s="224"/>
      <c r="JUT39" s="224"/>
      <c r="JUU39" s="224"/>
      <c r="JUV39" s="224"/>
      <c r="JUW39" s="224"/>
      <c r="JUX39" s="225"/>
      <c r="JUY39" s="223"/>
      <c r="JUZ39" s="224"/>
      <c r="JVA39" s="224"/>
      <c r="JVB39" s="224"/>
      <c r="JVC39" s="224"/>
      <c r="JVD39" s="224"/>
      <c r="JVE39" s="224"/>
      <c r="JVF39" s="225"/>
      <c r="JVG39" s="223"/>
      <c r="JVH39" s="224"/>
      <c r="JVI39" s="224"/>
      <c r="JVJ39" s="224"/>
      <c r="JVK39" s="224"/>
      <c r="JVL39" s="224"/>
      <c r="JVM39" s="224"/>
      <c r="JVN39" s="225"/>
      <c r="JVO39" s="223"/>
      <c r="JVP39" s="224"/>
      <c r="JVQ39" s="224"/>
      <c r="JVR39" s="224"/>
      <c r="JVS39" s="224"/>
      <c r="JVT39" s="224"/>
      <c r="JVU39" s="224"/>
      <c r="JVV39" s="225"/>
      <c r="JVW39" s="223"/>
      <c r="JVX39" s="224"/>
      <c r="JVY39" s="224"/>
      <c r="JVZ39" s="224"/>
      <c r="JWA39" s="224"/>
      <c r="JWB39" s="224"/>
      <c r="JWC39" s="224"/>
      <c r="JWD39" s="225"/>
      <c r="JWE39" s="223"/>
      <c r="JWF39" s="224"/>
      <c r="JWG39" s="224"/>
      <c r="JWH39" s="224"/>
      <c r="JWI39" s="224"/>
      <c r="JWJ39" s="224"/>
      <c r="JWK39" s="224"/>
      <c r="JWL39" s="225"/>
      <c r="JWM39" s="223"/>
      <c r="JWN39" s="224"/>
      <c r="JWO39" s="224"/>
      <c r="JWP39" s="224"/>
      <c r="JWQ39" s="224"/>
      <c r="JWR39" s="224"/>
      <c r="JWS39" s="224"/>
      <c r="JWT39" s="225"/>
      <c r="JWU39" s="223"/>
      <c r="JWV39" s="224"/>
      <c r="JWW39" s="224"/>
      <c r="JWX39" s="224"/>
      <c r="JWY39" s="224"/>
      <c r="JWZ39" s="224"/>
      <c r="JXA39" s="224"/>
      <c r="JXB39" s="225"/>
      <c r="JXC39" s="223"/>
      <c r="JXD39" s="224"/>
      <c r="JXE39" s="224"/>
      <c r="JXF39" s="224"/>
      <c r="JXG39" s="224"/>
      <c r="JXH39" s="224"/>
      <c r="JXI39" s="224"/>
      <c r="JXJ39" s="225"/>
      <c r="JXK39" s="223"/>
      <c r="JXL39" s="224"/>
      <c r="JXM39" s="224"/>
      <c r="JXN39" s="224"/>
      <c r="JXO39" s="224"/>
      <c r="JXP39" s="224"/>
      <c r="JXQ39" s="224"/>
      <c r="JXR39" s="225"/>
      <c r="JXS39" s="223"/>
      <c r="JXT39" s="224"/>
      <c r="JXU39" s="224"/>
      <c r="JXV39" s="224"/>
      <c r="JXW39" s="224"/>
      <c r="JXX39" s="224"/>
      <c r="JXY39" s="224"/>
      <c r="JXZ39" s="225"/>
      <c r="JYA39" s="223"/>
      <c r="JYB39" s="224"/>
      <c r="JYC39" s="224"/>
      <c r="JYD39" s="224"/>
      <c r="JYE39" s="224"/>
      <c r="JYF39" s="224"/>
      <c r="JYG39" s="224"/>
      <c r="JYH39" s="225"/>
      <c r="JYI39" s="223"/>
      <c r="JYJ39" s="224"/>
      <c r="JYK39" s="224"/>
      <c r="JYL39" s="224"/>
      <c r="JYM39" s="224"/>
      <c r="JYN39" s="224"/>
      <c r="JYO39" s="224"/>
      <c r="JYP39" s="225"/>
      <c r="JYQ39" s="223"/>
      <c r="JYR39" s="224"/>
      <c r="JYS39" s="224"/>
      <c r="JYT39" s="224"/>
      <c r="JYU39" s="224"/>
      <c r="JYV39" s="224"/>
      <c r="JYW39" s="224"/>
      <c r="JYX39" s="225"/>
      <c r="JYY39" s="223"/>
      <c r="JYZ39" s="224"/>
      <c r="JZA39" s="224"/>
      <c r="JZB39" s="224"/>
      <c r="JZC39" s="224"/>
      <c r="JZD39" s="224"/>
      <c r="JZE39" s="224"/>
      <c r="JZF39" s="225"/>
      <c r="JZG39" s="223"/>
      <c r="JZH39" s="224"/>
      <c r="JZI39" s="224"/>
      <c r="JZJ39" s="224"/>
      <c r="JZK39" s="224"/>
      <c r="JZL39" s="224"/>
      <c r="JZM39" s="224"/>
      <c r="JZN39" s="225"/>
      <c r="JZO39" s="223"/>
      <c r="JZP39" s="224"/>
      <c r="JZQ39" s="224"/>
      <c r="JZR39" s="224"/>
      <c r="JZS39" s="224"/>
      <c r="JZT39" s="224"/>
      <c r="JZU39" s="224"/>
      <c r="JZV39" s="225"/>
      <c r="JZW39" s="223"/>
      <c r="JZX39" s="224"/>
      <c r="JZY39" s="224"/>
      <c r="JZZ39" s="224"/>
      <c r="KAA39" s="224"/>
      <c r="KAB39" s="224"/>
      <c r="KAC39" s="224"/>
      <c r="KAD39" s="225"/>
      <c r="KAE39" s="223"/>
      <c r="KAF39" s="224"/>
      <c r="KAG39" s="224"/>
      <c r="KAH39" s="224"/>
      <c r="KAI39" s="224"/>
      <c r="KAJ39" s="224"/>
      <c r="KAK39" s="224"/>
      <c r="KAL39" s="225"/>
      <c r="KAM39" s="223"/>
      <c r="KAN39" s="224"/>
      <c r="KAO39" s="224"/>
      <c r="KAP39" s="224"/>
      <c r="KAQ39" s="224"/>
      <c r="KAR39" s="224"/>
      <c r="KAS39" s="224"/>
      <c r="KAT39" s="225"/>
      <c r="KAU39" s="223"/>
      <c r="KAV39" s="224"/>
      <c r="KAW39" s="224"/>
      <c r="KAX39" s="224"/>
      <c r="KAY39" s="224"/>
      <c r="KAZ39" s="224"/>
      <c r="KBA39" s="224"/>
      <c r="KBB39" s="225"/>
      <c r="KBC39" s="223"/>
      <c r="KBD39" s="224"/>
      <c r="KBE39" s="224"/>
      <c r="KBF39" s="224"/>
      <c r="KBG39" s="224"/>
      <c r="KBH39" s="224"/>
      <c r="KBI39" s="224"/>
      <c r="KBJ39" s="225"/>
      <c r="KBK39" s="223"/>
      <c r="KBL39" s="224"/>
      <c r="KBM39" s="224"/>
      <c r="KBN39" s="224"/>
      <c r="KBO39" s="224"/>
      <c r="KBP39" s="224"/>
      <c r="KBQ39" s="224"/>
      <c r="KBR39" s="225"/>
      <c r="KBS39" s="223"/>
      <c r="KBT39" s="224"/>
      <c r="KBU39" s="224"/>
      <c r="KBV39" s="224"/>
      <c r="KBW39" s="224"/>
      <c r="KBX39" s="224"/>
      <c r="KBY39" s="224"/>
      <c r="KBZ39" s="225"/>
      <c r="KCA39" s="223"/>
      <c r="KCB39" s="224"/>
      <c r="KCC39" s="224"/>
      <c r="KCD39" s="224"/>
      <c r="KCE39" s="224"/>
      <c r="KCF39" s="224"/>
      <c r="KCG39" s="224"/>
      <c r="KCH39" s="225"/>
      <c r="KCI39" s="223"/>
      <c r="KCJ39" s="224"/>
      <c r="KCK39" s="224"/>
      <c r="KCL39" s="224"/>
      <c r="KCM39" s="224"/>
      <c r="KCN39" s="224"/>
      <c r="KCO39" s="224"/>
      <c r="KCP39" s="225"/>
      <c r="KCQ39" s="223"/>
      <c r="KCR39" s="224"/>
      <c r="KCS39" s="224"/>
      <c r="KCT39" s="224"/>
      <c r="KCU39" s="224"/>
      <c r="KCV39" s="224"/>
      <c r="KCW39" s="224"/>
      <c r="KCX39" s="225"/>
      <c r="KCY39" s="223"/>
      <c r="KCZ39" s="224"/>
      <c r="KDA39" s="224"/>
      <c r="KDB39" s="224"/>
      <c r="KDC39" s="224"/>
      <c r="KDD39" s="224"/>
      <c r="KDE39" s="224"/>
      <c r="KDF39" s="225"/>
      <c r="KDG39" s="223"/>
      <c r="KDH39" s="224"/>
      <c r="KDI39" s="224"/>
      <c r="KDJ39" s="224"/>
      <c r="KDK39" s="224"/>
      <c r="KDL39" s="224"/>
      <c r="KDM39" s="224"/>
      <c r="KDN39" s="225"/>
      <c r="KDO39" s="223"/>
      <c r="KDP39" s="224"/>
      <c r="KDQ39" s="224"/>
      <c r="KDR39" s="224"/>
      <c r="KDS39" s="224"/>
      <c r="KDT39" s="224"/>
      <c r="KDU39" s="224"/>
      <c r="KDV39" s="225"/>
      <c r="KDW39" s="223"/>
      <c r="KDX39" s="224"/>
      <c r="KDY39" s="224"/>
      <c r="KDZ39" s="224"/>
      <c r="KEA39" s="224"/>
      <c r="KEB39" s="224"/>
      <c r="KEC39" s="224"/>
      <c r="KED39" s="225"/>
      <c r="KEE39" s="223"/>
      <c r="KEF39" s="224"/>
      <c r="KEG39" s="224"/>
      <c r="KEH39" s="224"/>
      <c r="KEI39" s="224"/>
      <c r="KEJ39" s="224"/>
      <c r="KEK39" s="224"/>
      <c r="KEL39" s="225"/>
      <c r="KEM39" s="223"/>
      <c r="KEN39" s="224"/>
      <c r="KEO39" s="224"/>
      <c r="KEP39" s="224"/>
      <c r="KEQ39" s="224"/>
      <c r="KER39" s="224"/>
      <c r="KES39" s="224"/>
      <c r="KET39" s="225"/>
      <c r="KEU39" s="223"/>
      <c r="KEV39" s="224"/>
      <c r="KEW39" s="224"/>
      <c r="KEX39" s="224"/>
      <c r="KEY39" s="224"/>
      <c r="KEZ39" s="224"/>
      <c r="KFA39" s="224"/>
      <c r="KFB39" s="225"/>
      <c r="KFC39" s="223"/>
      <c r="KFD39" s="224"/>
      <c r="KFE39" s="224"/>
      <c r="KFF39" s="224"/>
      <c r="KFG39" s="224"/>
      <c r="KFH39" s="224"/>
      <c r="KFI39" s="224"/>
      <c r="KFJ39" s="225"/>
      <c r="KFK39" s="223"/>
      <c r="KFL39" s="224"/>
      <c r="KFM39" s="224"/>
      <c r="KFN39" s="224"/>
      <c r="KFO39" s="224"/>
      <c r="KFP39" s="224"/>
      <c r="KFQ39" s="224"/>
      <c r="KFR39" s="225"/>
      <c r="KFS39" s="223"/>
      <c r="KFT39" s="224"/>
      <c r="KFU39" s="224"/>
      <c r="KFV39" s="224"/>
      <c r="KFW39" s="224"/>
      <c r="KFX39" s="224"/>
      <c r="KFY39" s="224"/>
      <c r="KFZ39" s="225"/>
      <c r="KGA39" s="223"/>
      <c r="KGB39" s="224"/>
      <c r="KGC39" s="224"/>
      <c r="KGD39" s="224"/>
      <c r="KGE39" s="224"/>
      <c r="KGF39" s="224"/>
      <c r="KGG39" s="224"/>
      <c r="KGH39" s="225"/>
      <c r="KGI39" s="223"/>
      <c r="KGJ39" s="224"/>
      <c r="KGK39" s="224"/>
      <c r="KGL39" s="224"/>
      <c r="KGM39" s="224"/>
      <c r="KGN39" s="224"/>
      <c r="KGO39" s="224"/>
      <c r="KGP39" s="225"/>
      <c r="KGQ39" s="223"/>
      <c r="KGR39" s="224"/>
      <c r="KGS39" s="224"/>
      <c r="KGT39" s="224"/>
      <c r="KGU39" s="224"/>
      <c r="KGV39" s="224"/>
      <c r="KGW39" s="224"/>
      <c r="KGX39" s="225"/>
      <c r="KGY39" s="223"/>
      <c r="KGZ39" s="224"/>
      <c r="KHA39" s="224"/>
      <c r="KHB39" s="224"/>
      <c r="KHC39" s="224"/>
      <c r="KHD39" s="224"/>
      <c r="KHE39" s="224"/>
      <c r="KHF39" s="225"/>
      <c r="KHG39" s="223"/>
      <c r="KHH39" s="224"/>
      <c r="KHI39" s="224"/>
      <c r="KHJ39" s="224"/>
      <c r="KHK39" s="224"/>
      <c r="KHL39" s="224"/>
      <c r="KHM39" s="224"/>
      <c r="KHN39" s="225"/>
      <c r="KHO39" s="223"/>
      <c r="KHP39" s="224"/>
      <c r="KHQ39" s="224"/>
      <c r="KHR39" s="224"/>
      <c r="KHS39" s="224"/>
      <c r="KHT39" s="224"/>
      <c r="KHU39" s="224"/>
      <c r="KHV39" s="225"/>
      <c r="KHW39" s="223"/>
      <c r="KHX39" s="224"/>
      <c r="KHY39" s="224"/>
      <c r="KHZ39" s="224"/>
      <c r="KIA39" s="224"/>
      <c r="KIB39" s="224"/>
      <c r="KIC39" s="224"/>
      <c r="KID39" s="225"/>
      <c r="KIE39" s="223"/>
      <c r="KIF39" s="224"/>
      <c r="KIG39" s="224"/>
      <c r="KIH39" s="224"/>
      <c r="KII39" s="224"/>
      <c r="KIJ39" s="224"/>
      <c r="KIK39" s="224"/>
      <c r="KIL39" s="225"/>
      <c r="KIM39" s="223"/>
      <c r="KIN39" s="224"/>
      <c r="KIO39" s="224"/>
      <c r="KIP39" s="224"/>
      <c r="KIQ39" s="224"/>
      <c r="KIR39" s="224"/>
      <c r="KIS39" s="224"/>
      <c r="KIT39" s="225"/>
      <c r="KIU39" s="223"/>
      <c r="KIV39" s="224"/>
      <c r="KIW39" s="224"/>
      <c r="KIX39" s="224"/>
      <c r="KIY39" s="224"/>
      <c r="KIZ39" s="224"/>
      <c r="KJA39" s="224"/>
      <c r="KJB39" s="225"/>
      <c r="KJC39" s="223"/>
      <c r="KJD39" s="224"/>
      <c r="KJE39" s="224"/>
      <c r="KJF39" s="224"/>
      <c r="KJG39" s="224"/>
      <c r="KJH39" s="224"/>
      <c r="KJI39" s="224"/>
      <c r="KJJ39" s="225"/>
      <c r="KJK39" s="223"/>
      <c r="KJL39" s="224"/>
      <c r="KJM39" s="224"/>
      <c r="KJN39" s="224"/>
      <c r="KJO39" s="224"/>
      <c r="KJP39" s="224"/>
      <c r="KJQ39" s="224"/>
      <c r="KJR39" s="225"/>
      <c r="KJS39" s="223"/>
      <c r="KJT39" s="224"/>
      <c r="KJU39" s="224"/>
      <c r="KJV39" s="224"/>
      <c r="KJW39" s="224"/>
      <c r="KJX39" s="224"/>
      <c r="KJY39" s="224"/>
      <c r="KJZ39" s="225"/>
      <c r="KKA39" s="223"/>
      <c r="KKB39" s="224"/>
      <c r="KKC39" s="224"/>
      <c r="KKD39" s="224"/>
      <c r="KKE39" s="224"/>
      <c r="KKF39" s="224"/>
      <c r="KKG39" s="224"/>
      <c r="KKH39" s="225"/>
      <c r="KKI39" s="223"/>
      <c r="KKJ39" s="224"/>
      <c r="KKK39" s="224"/>
      <c r="KKL39" s="224"/>
      <c r="KKM39" s="224"/>
      <c r="KKN39" s="224"/>
      <c r="KKO39" s="224"/>
      <c r="KKP39" s="225"/>
      <c r="KKQ39" s="223"/>
      <c r="KKR39" s="224"/>
      <c r="KKS39" s="224"/>
      <c r="KKT39" s="224"/>
      <c r="KKU39" s="224"/>
      <c r="KKV39" s="224"/>
      <c r="KKW39" s="224"/>
      <c r="KKX39" s="225"/>
      <c r="KKY39" s="223"/>
      <c r="KKZ39" s="224"/>
      <c r="KLA39" s="224"/>
      <c r="KLB39" s="224"/>
      <c r="KLC39" s="224"/>
      <c r="KLD39" s="224"/>
      <c r="KLE39" s="224"/>
      <c r="KLF39" s="225"/>
      <c r="KLG39" s="223"/>
      <c r="KLH39" s="224"/>
      <c r="KLI39" s="224"/>
      <c r="KLJ39" s="224"/>
      <c r="KLK39" s="224"/>
      <c r="KLL39" s="224"/>
      <c r="KLM39" s="224"/>
      <c r="KLN39" s="225"/>
      <c r="KLO39" s="223"/>
      <c r="KLP39" s="224"/>
      <c r="KLQ39" s="224"/>
      <c r="KLR39" s="224"/>
      <c r="KLS39" s="224"/>
      <c r="KLT39" s="224"/>
      <c r="KLU39" s="224"/>
      <c r="KLV39" s="225"/>
      <c r="KLW39" s="223"/>
      <c r="KLX39" s="224"/>
      <c r="KLY39" s="224"/>
      <c r="KLZ39" s="224"/>
      <c r="KMA39" s="224"/>
      <c r="KMB39" s="224"/>
      <c r="KMC39" s="224"/>
      <c r="KMD39" s="225"/>
      <c r="KME39" s="223"/>
      <c r="KMF39" s="224"/>
      <c r="KMG39" s="224"/>
      <c r="KMH39" s="224"/>
      <c r="KMI39" s="224"/>
      <c r="KMJ39" s="224"/>
      <c r="KMK39" s="224"/>
      <c r="KML39" s="225"/>
      <c r="KMM39" s="223"/>
      <c r="KMN39" s="224"/>
      <c r="KMO39" s="224"/>
      <c r="KMP39" s="224"/>
      <c r="KMQ39" s="224"/>
      <c r="KMR39" s="224"/>
      <c r="KMS39" s="224"/>
      <c r="KMT39" s="225"/>
      <c r="KMU39" s="223"/>
      <c r="KMV39" s="224"/>
      <c r="KMW39" s="224"/>
      <c r="KMX39" s="224"/>
      <c r="KMY39" s="224"/>
      <c r="KMZ39" s="224"/>
      <c r="KNA39" s="224"/>
      <c r="KNB39" s="225"/>
      <c r="KNC39" s="223"/>
      <c r="KND39" s="224"/>
      <c r="KNE39" s="224"/>
      <c r="KNF39" s="224"/>
      <c r="KNG39" s="224"/>
      <c r="KNH39" s="224"/>
      <c r="KNI39" s="224"/>
      <c r="KNJ39" s="225"/>
      <c r="KNK39" s="223"/>
      <c r="KNL39" s="224"/>
      <c r="KNM39" s="224"/>
      <c r="KNN39" s="224"/>
      <c r="KNO39" s="224"/>
      <c r="KNP39" s="224"/>
      <c r="KNQ39" s="224"/>
      <c r="KNR39" s="225"/>
      <c r="KNS39" s="223"/>
      <c r="KNT39" s="224"/>
      <c r="KNU39" s="224"/>
      <c r="KNV39" s="224"/>
      <c r="KNW39" s="224"/>
      <c r="KNX39" s="224"/>
      <c r="KNY39" s="224"/>
      <c r="KNZ39" s="225"/>
      <c r="KOA39" s="223"/>
      <c r="KOB39" s="224"/>
      <c r="KOC39" s="224"/>
      <c r="KOD39" s="224"/>
      <c r="KOE39" s="224"/>
      <c r="KOF39" s="224"/>
      <c r="KOG39" s="224"/>
      <c r="KOH39" s="225"/>
      <c r="KOI39" s="223"/>
      <c r="KOJ39" s="224"/>
      <c r="KOK39" s="224"/>
      <c r="KOL39" s="224"/>
      <c r="KOM39" s="224"/>
      <c r="KON39" s="224"/>
      <c r="KOO39" s="224"/>
      <c r="KOP39" s="225"/>
      <c r="KOQ39" s="223"/>
      <c r="KOR39" s="224"/>
      <c r="KOS39" s="224"/>
      <c r="KOT39" s="224"/>
      <c r="KOU39" s="224"/>
      <c r="KOV39" s="224"/>
      <c r="KOW39" s="224"/>
      <c r="KOX39" s="225"/>
      <c r="KOY39" s="223"/>
      <c r="KOZ39" s="224"/>
      <c r="KPA39" s="224"/>
      <c r="KPB39" s="224"/>
      <c r="KPC39" s="224"/>
      <c r="KPD39" s="224"/>
      <c r="KPE39" s="224"/>
      <c r="KPF39" s="225"/>
      <c r="KPG39" s="223"/>
      <c r="KPH39" s="224"/>
      <c r="KPI39" s="224"/>
      <c r="KPJ39" s="224"/>
      <c r="KPK39" s="224"/>
      <c r="KPL39" s="224"/>
      <c r="KPM39" s="224"/>
      <c r="KPN39" s="225"/>
      <c r="KPO39" s="223"/>
      <c r="KPP39" s="224"/>
      <c r="KPQ39" s="224"/>
      <c r="KPR39" s="224"/>
      <c r="KPS39" s="224"/>
      <c r="KPT39" s="224"/>
      <c r="KPU39" s="224"/>
      <c r="KPV39" s="225"/>
      <c r="KPW39" s="223"/>
      <c r="KPX39" s="224"/>
      <c r="KPY39" s="224"/>
      <c r="KPZ39" s="224"/>
      <c r="KQA39" s="224"/>
      <c r="KQB39" s="224"/>
      <c r="KQC39" s="224"/>
      <c r="KQD39" s="225"/>
      <c r="KQE39" s="223"/>
      <c r="KQF39" s="224"/>
      <c r="KQG39" s="224"/>
      <c r="KQH39" s="224"/>
      <c r="KQI39" s="224"/>
      <c r="KQJ39" s="224"/>
      <c r="KQK39" s="224"/>
      <c r="KQL39" s="225"/>
      <c r="KQM39" s="223"/>
      <c r="KQN39" s="224"/>
      <c r="KQO39" s="224"/>
      <c r="KQP39" s="224"/>
      <c r="KQQ39" s="224"/>
      <c r="KQR39" s="224"/>
      <c r="KQS39" s="224"/>
      <c r="KQT39" s="225"/>
      <c r="KQU39" s="223"/>
      <c r="KQV39" s="224"/>
      <c r="KQW39" s="224"/>
      <c r="KQX39" s="224"/>
      <c r="KQY39" s="224"/>
      <c r="KQZ39" s="224"/>
      <c r="KRA39" s="224"/>
      <c r="KRB39" s="225"/>
      <c r="KRC39" s="223"/>
      <c r="KRD39" s="224"/>
      <c r="KRE39" s="224"/>
      <c r="KRF39" s="224"/>
      <c r="KRG39" s="224"/>
      <c r="KRH39" s="224"/>
      <c r="KRI39" s="224"/>
      <c r="KRJ39" s="225"/>
      <c r="KRK39" s="223"/>
      <c r="KRL39" s="224"/>
      <c r="KRM39" s="224"/>
      <c r="KRN39" s="224"/>
      <c r="KRO39" s="224"/>
      <c r="KRP39" s="224"/>
      <c r="KRQ39" s="224"/>
      <c r="KRR39" s="225"/>
      <c r="KRS39" s="223"/>
      <c r="KRT39" s="224"/>
      <c r="KRU39" s="224"/>
      <c r="KRV39" s="224"/>
      <c r="KRW39" s="224"/>
      <c r="KRX39" s="224"/>
      <c r="KRY39" s="224"/>
      <c r="KRZ39" s="225"/>
      <c r="KSA39" s="223"/>
      <c r="KSB39" s="224"/>
      <c r="KSC39" s="224"/>
      <c r="KSD39" s="224"/>
      <c r="KSE39" s="224"/>
      <c r="KSF39" s="224"/>
      <c r="KSG39" s="224"/>
      <c r="KSH39" s="225"/>
      <c r="KSI39" s="223"/>
      <c r="KSJ39" s="224"/>
      <c r="KSK39" s="224"/>
      <c r="KSL39" s="224"/>
      <c r="KSM39" s="224"/>
      <c r="KSN39" s="224"/>
      <c r="KSO39" s="224"/>
      <c r="KSP39" s="225"/>
      <c r="KSQ39" s="223"/>
      <c r="KSR39" s="224"/>
      <c r="KSS39" s="224"/>
      <c r="KST39" s="224"/>
      <c r="KSU39" s="224"/>
      <c r="KSV39" s="224"/>
      <c r="KSW39" s="224"/>
      <c r="KSX39" s="225"/>
      <c r="KSY39" s="223"/>
      <c r="KSZ39" s="224"/>
      <c r="KTA39" s="224"/>
      <c r="KTB39" s="224"/>
      <c r="KTC39" s="224"/>
      <c r="KTD39" s="224"/>
      <c r="KTE39" s="224"/>
      <c r="KTF39" s="225"/>
      <c r="KTG39" s="223"/>
      <c r="KTH39" s="224"/>
      <c r="KTI39" s="224"/>
      <c r="KTJ39" s="224"/>
      <c r="KTK39" s="224"/>
      <c r="KTL39" s="224"/>
      <c r="KTM39" s="224"/>
      <c r="KTN39" s="225"/>
      <c r="KTO39" s="223"/>
      <c r="KTP39" s="224"/>
      <c r="KTQ39" s="224"/>
      <c r="KTR39" s="224"/>
      <c r="KTS39" s="224"/>
      <c r="KTT39" s="224"/>
      <c r="KTU39" s="224"/>
      <c r="KTV39" s="225"/>
      <c r="KTW39" s="223"/>
      <c r="KTX39" s="224"/>
      <c r="KTY39" s="224"/>
      <c r="KTZ39" s="224"/>
      <c r="KUA39" s="224"/>
      <c r="KUB39" s="224"/>
      <c r="KUC39" s="224"/>
      <c r="KUD39" s="225"/>
      <c r="KUE39" s="223"/>
      <c r="KUF39" s="224"/>
      <c r="KUG39" s="224"/>
      <c r="KUH39" s="224"/>
      <c r="KUI39" s="224"/>
      <c r="KUJ39" s="224"/>
      <c r="KUK39" s="224"/>
      <c r="KUL39" s="225"/>
      <c r="KUM39" s="223"/>
      <c r="KUN39" s="224"/>
      <c r="KUO39" s="224"/>
      <c r="KUP39" s="224"/>
      <c r="KUQ39" s="224"/>
      <c r="KUR39" s="224"/>
      <c r="KUS39" s="224"/>
      <c r="KUT39" s="225"/>
      <c r="KUU39" s="223"/>
      <c r="KUV39" s="224"/>
      <c r="KUW39" s="224"/>
      <c r="KUX39" s="224"/>
      <c r="KUY39" s="224"/>
      <c r="KUZ39" s="224"/>
      <c r="KVA39" s="224"/>
      <c r="KVB39" s="225"/>
      <c r="KVC39" s="223"/>
      <c r="KVD39" s="224"/>
      <c r="KVE39" s="224"/>
      <c r="KVF39" s="224"/>
      <c r="KVG39" s="224"/>
      <c r="KVH39" s="224"/>
      <c r="KVI39" s="224"/>
      <c r="KVJ39" s="225"/>
      <c r="KVK39" s="223"/>
      <c r="KVL39" s="224"/>
      <c r="KVM39" s="224"/>
      <c r="KVN39" s="224"/>
      <c r="KVO39" s="224"/>
      <c r="KVP39" s="224"/>
      <c r="KVQ39" s="224"/>
      <c r="KVR39" s="225"/>
      <c r="KVS39" s="223"/>
      <c r="KVT39" s="224"/>
      <c r="KVU39" s="224"/>
      <c r="KVV39" s="224"/>
      <c r="KVW39" s="224"/>
      <c r="KVX39" s="224"/>
      <c r="KVY39" s="224"/>
      <c r="KVZ39" s="225"/>
      <c r="KWA39" s="223"/>
      <c r="KWB39" s="224"/>
      <c r="KWC39" s="224"/>
      <c r="KWD39" s="224"/>
      <c r="KWE39" s="224"/>
      <c r="KWF39" s="224"/>
      <c r="KWG39" s="224"/>
      <c r="KWH39" s="225"/>
      <c r="KWI39" s="223"/>
      <c r="KWJ39" s="224"/>
      <c r="KWK39" s="224"/>
      <c r="KWL39" s="224"/>
      <c r="KWM39" s="224"/>
      <c r="KWN39" s="224"/>
      <c r="KWO39" s="224"/>
      <c r="KWP39" s="225"/>
      <c r="KWQ39" s="223"/>
      <c r="KWR39" s="224"/>
      <c r="KWS39" s="224"/>
      <c r="KWT39" s="224"/>
      <c r="KWU39" s="224"/>
      <c r="KWV39" s="224"/>
      <c r="KWW39" s="224"/>
      <c r="KWX39" s="225"/>
      <c r="KWY39" s="223"/>
      <c r="KWZ39" s="224"/>
      <c r="KXA39" s="224"/>
      <c r="KXB39" s="224"/>
      <c r="KXC39" s="224"/>
      <c r="KXD39" s="224"/>
      <c r="KXE39" s="224"/>
      <c r="KXF39" s="225"/>
      <c r="KXG39" s="223"/>
      <c r="KXH39" s="224"/>
      <c r="KXI39" s="224"/>
      <c r="KXJ39" s="224"/>
      <c r="KXK39" s="224"/>
      <c r="KXL39" s="224"/>
      <c r="KXM39" s="224"/>
      <c r="KXN39" s="225"/>
      <c r="KXO39" s="223"/>
      <c r="KXP39" s="224"/>
      <c r="KXQ39" s="224"/>
      <c r="KXR39" s="224"/>
      <c r="KXS39" s="224"/>
      <c r="KXT39" s="224"/>
      <c r="KXU39" s="224"/>
      <c r="KXV39" s="225"/>
      <c r="KXW39" s="223"/>
      <c r="KXX39" s="224"/>
      <c r="KXY39" s="224"/>
      <c r="KXZ39" s="224"/>
      <c r="KYA39" s="224"/>
      <c r="KYB39" s="224"/>
      <c r="KYC39" s="224"/>
      <c r="KYD39" s="225"/>
      <c r="KYE39" s="223"/>
      <c r="KYF39" s="224"/>
      <c r="KYG39" s="224"/>
      <c r="KYH39" s="224"/>
      <c r="KYI39" s="224"/>
      <c r="KYJ39" s="224"/>
      <c r="KYK39" s="224"/>
      <c r="KYL39" s="225"/>
      <c r="KYM39" s="223"/>
      <c r="KYN39" s="224"/>
      <c r="KYO39" s="224"/>
      <c r="KYP39" s="224"/>
      <c r="KYQ39" s="224"/>
      <c r="KYR39" s="224"/>
      <c r="KYS39" s="224"/>
      <c r="KYT39" s="225"/>
      <c r="KYU39" s="223"/>
      <c r="KYV39" s="224"/>
      <c r="KYW39" s="224"/>
      <c r="KYX39" s="224"/>
      <c r="KYY39" s="224"/>
      <c r="KYZ39" s="224"/>
      <c r="KZA39" s="224"/>
      <c r="KZB39" s="225"/>
      <c r="KZC39" s="223"/>
      <c r="KZD39" s="224"/>
      <c r="KZE39" s="224"/>
      <c r="KZF39" s="224"/>
      <c r="KZG39" s="224"/>
      <c r="KZH39" s="224"/>
      <c r="KZI39" s="224"/>
      <c r="KZJ39" s="225"/>
      <c r="KZK39" s="223"/>
      <c r="KZL39" s="224"/>
      <c r="KZM39" s="224"/>
      <c r="KZN39" s="224"/>
      <c r="KZO39" s="224"/>
      <c r="KZP39" s="224"/>
      <c r="KZQ39" s="224"/>
      <c r="KZR39" s="225"/>
      <c r="KZS39" s="223"/>
      <c r="KZT39" s="224"/>
      <c r="KZU39" s="224"/>
      <c r="KZV39" s="224"/>
      <c r="KZW39" s="224"/>
      <c r="KZX39" s="224"/>
      <c r="KZY39" s="224"/>
      <c r="KZZ39" s="225"/>
      <c r="LAA39" s="223"/>
      <c r="LAB39" s="224"/>
      <c r="LAC39" s="224"/>
      <c r="LAD39" s="224"/>
      <c r="LAE39" s="224"/>
      <c r="LAF39" s="224"/>
      <c r="LAG39" s="224"/>
      <c r="LAH39" s="225"/>
      <c r="LAI39" s="223"/>
      <c r="LAJ39" s="224"/>
      <c r="LAK39" s="224"/>
      <c r="LAL39" s="224"/>
      <c r="LAM39" s="224"/>
      <c r="LAN39" s="224"/>
      <c r="LAO39" s="224"/>
      <c r="LAP39" s="225"/>
      <c r="LAQ39" s="223"/>
      <c r="LAR39" s="224"/>
      <c r="LAS39" s="224"/>
      <c r="LAT39" s="224"/>
      <c r="LAU39" s="224"/>
      <c r="LAV39" s="224"/>
      <c r="LAW39" s="224"/>
      <c r="LAX39" s="225"/>
      <c r="LAY39" s="223"/>
      <c r="LAZ39" s="224"/>
      <c r="LBA39" s="224"/>
      <c r="LBB39" s="224"/>
      <c r="LBC39" s="224"/>
      <c r="LBD39" s="224"/>
      <c r="LBE39" s="224"/>
      <c r="LBF39" s="225"/>
      <c r="LBG39" s="223"/>
      <c r="LBH39" s="224"/>
      <c r="LBI39" s="224"/>
      <c r="LBJ39" s="224"/>
      <c r="LBK39" s="224"/>
      <c r="LBL39" s="224"/>
      <c r="LBM39" s="224"/>
      <c r="LBN39" s="225"/>
      <c r="LBO39" s="223"/>
      <c r="LBP39" s="224"/>
      <c r="LBQ39" s="224"/>
      <c r="LBR39" s="224"/>
      <c r="LBS39" s="224"/>
      <c r="LBT39" s="224"/>
      <c r="LBU39" s="224"/>
      <c r="LBV39" s="225"/>
      <c r="LBW39" s="223"/>
      <c r="LBX39" s="224"/>
      <c r="LBY39" s="224"/>
      <c r="LBZ39" s="224"/>
      <c r="LCA39" s="224"/>
      <c r="LCB39" s="224"/>
      <c r="LCC39" s="224"/>
      <c r="LCD39" s="225"/>
      <c r="LCE39" s="223"/>
      <c r="LCF39" s="224"/>
      <c r="LCG39" s="224"/>
      <c r="LCH39" s="224"/>
      <c r="LCI39" s="224"/>
      <c r="LCJ39" s="224"/>
      <c r="LCK39" s="224"/>
      <c r="LCL39" s="225"/>
      <c r="LCM39" s="223"/>
      <c r="LCN39" s="224"/>
      <c r="LCO39" s="224"/>
      <c r="LCP39" s="224"/>
      <c r="LCQ39" s="224"/>
      <c r="LCR39" s="224"/>
      <c r="LCS39" s="224"/>
      <c r="LCT39" s="225"/>
      <c r="LCU39" s="223"/>
      <c r="LCV39" s="224"/>
      <c r="LCW39" s="224"/>
      <c r="LCX39" s="224"/>
      <c r="LCY39" s="224"/>
      <c r="LCZ39" s="224"/>
      <c r="LDA39" s="224"/>
      <c r="LDB39" s="225"/>
      <c r="LDC39" s="223"/>
      <c r="LDD39" s="224"/>
      <c r="LDE39" s="224"/>
      <c r="LDF39" s="224"/>
      <c r="LDG39" s="224"/>
      <c r="LDH39" s="224"/>
      <c r="LDI39" s="224"/>
      <c r="LDJ39" s="225"/>
      <c r="LDK39" s="223"/>
      <c r="LDL39" s="224"/>
      <c r="LDM39" s="224"/>
      <c r="LDN39" s="224"/>
      <c r="LDO39" s="224"/>
      <c r="LDP39" s="224"/>
      <c r="LDQ39" s="224"/>
      <c r="LDR39" s="225"/>
      <c r="LDS39" s="223"/>
      <c r="LDT39" s="224"/>
      <c r="LDU39" s="224"/>
      <c r="LDV39" s="224"/>
      <c r="LDW39" s="224"/>
      <c r="LDX39" s="224"/>
      <c r="LDY39" s="224"/>
      <c r="LDZ39" s="225"/>
      <c r="LEA39" s="223"/>
      <c r="LEB39" s="224"/>
      <c r="LEC39" s="224"/>
      <c r="LED39" s="224"/>
      <c r="LEE39" s="224"/>
      <c r="LEF39" s="224"/>
      <c r="LEG39" s="224"/>
      <c r="LEH39" s="225"/>
      <c r="LEI39" s="223"/>
      <c r="LEJ39" s="224"/>
      <c r="LEK39" s="224"/>
      <c r="LEL39" s="224"/>
      <c r="LEM39" s="224"/>
      <c r="LEN39" s="224"/>
      <c r="LEO39" s="224"/>
      <c r="LEP39" s="225"/>
      <c r="LEQ39" s="223"/>
      <c r="LER39" s="224"/>
      <c r="LES39" s="224"/>
      <c r="LET39" s="224"/>
      <c r="LEU39" s="224"/>
      <c r="LEV39" s="224"/>
      <c r="LEW39" s="224"/>
      <c r="LEX39" s="225"/>
      <c r="LEY39" s="223"/>
      <c r="LEZ39" s="224"/>
      <c r="LFA39" s="224"/>
      <c r="LFB39" s="224"/>
      <c r="LFC39" s="224"/>
      <c r="LFD39" s="224"/>
      <c r="LFE39" s="224"/>
      <c r="LFF39" s="225"/>
      <c r="LFG39" s="223"/>
      <c r="LFH39" s="224"/>
      <c r="LFI39" s="224"/>
      <c r="LFJ39" s="224"/>
      <c r="LFK39" s="224"/>
      <c r="LFL39" s="224"/>
      <c r="LFM39" s="224"/>
      <c r="LFN39" s="225"/>
      <c r="LFO39" s="223"/>
      <c r="LFP39" s="224"/>
      <c r="LFQ39" s="224"/>
      <c r="LFR39" s="224"/>
      <c r="LFS39" s="224"/>
      <c r="LFT39" s="224"/>
      <c r="LFU39" s="224"/>
      <c r="LFV39" s="225"/>
      <c r="LFW39" s="223"/>
      <c r="LFX39" s="224"/>
      <c r="LFY39" s="224"/>
      <c r="LFZ39" s="224"/>
      <c r="LGA39" s="224"/>
      <c r="LGB39" s="224"/>
      <c r="LGC39" s="224"/>
      <c r="LGD39" s="225"/>
      <c r="LGE39" s="223"/>
      <c r="LGF39" s="224"/>
      <c r="LGG39" s="224"/>
      <c r="LGH39" s="224"/>
      <c r="LGI39" s="224"/>
      <c r="LGJ39" s="224"/>
      <c r="LGK39" s="224"/>
      <c r="LGL39" s="225"/>
      <c r="LGM39" s="223"/>
      <c r="LGN39" s="224"/>
      <c r="LGO39" s="224"/>
      <c r="LGP39" s="224"/>
      <c r="LGQ39" s="224"/>
      <c r="LGR39" s="224"/>
      <c r="LGS39" s="224"/>
      <c r="LGT39" s="225"/>
      <c r="LGU39" s="223"/>
      <c r="LGV39" s="224"/>
      <c r="LGW39" s="224"/>
      <c r="LGX39" s="224"/>
      <c r="LGY39" s="224"/>
      <c r="LGZ39" s="224"/>
      <c r="LHA39" s="224"/>
      <c r="LHB39" s="225"/>
      <c r="LHC39" s="223"/>
      <c r="LHD39" s="224"/>
      <c r="LHE39" s="224"/>
      <c r="LHF39" s="224"/>
      <c r="LHG39" s="224"/>
      <c r="LHH39" s="224"/>
      <c r="LHI39" s="224"/>
      <c r="LHJ39" s="225"/>
      <c r="LHK39" s="223"/>
      <c r="LHL39" s="224"/>
      <c r="LHM39" s="224"/>
      <c r="LHN39" s="224"/>
      <c r="LHO39" s="224"/>
      <c r="LHP39" s="224"/>
      <c r="LHQ39" s="224"/>
      <c r="LHR39" s="225"/>
      <c r="LHS39" s="223"/>
      <c r="LHT39" s="224"/>
      <c r="LHU39" s="224"/>
      <c r="LHV39" s="224"/>
      <c r="LHW39" s="224"/>
      <c r="LHX39" s="224"/>
      <c r="LHY39" s="224"/>
      <c r="LHZ39" s="225"/>
      <c r="LIA39" s="223"/>
      <c r="LIB39" s="224"/>
      <c r="LIC39" s="224"/>
      <c r="LID39" s="224"/>
      <c r="LIE39" s="224"/>
      <c r="LIF39" s="224"/>
      <c r="LIG39" s="224"/>
      <c r="LIH39" s="225"/>
      <c r="LII39" s="223"/>
      <c r="LIJ39" s="224"/>
      <c r="LIK39" s="224"/>
      <c r="LIL39" s="224"/>
      <c r="LIM39" s="224"/>
      <c r="LIN39" s="224"/>
      <c r="LIO39" s="224"/>
      <c r="LIP39" s="225"/>
      <c r="LIQ39" s="223"/>
      <c r="LIR39" s="224"/>
      <c r="LIS39" s="224"/>
      <c r="LIT39" s="224"/>
      <c r="LIU39" s="224"/>
      <c r="LIV39" s="224"/>
      <c r="LIW39" s="224"/>
      <c r="LIX39" s="225"/>
      <c r="LIY39" s="223"/>
      <c r="LIZ39" s="224"/>
      <c r="LJA39" s="224"/>
      <c r="LJB39" s="224"/>
      <c r="LJC39" s="224"/>
      <c r="LJD39" s="224"/>
      <c r="LJE39" s="224"/>
      <c r="LJF39" s="225"/>
      <c r="LJG39" s="223"/>
      <c r="LJH39" s="224"/>
      <c r="LJI39" s="224"/>
      <c r="LJJ39" s="224"/>
      <c r="LJK39" s="224"/>
      <c r="LJL39" s="224"/>
      <c r="LJM39" s="224"/>
      <c r="LJN39" s="225"/>
      <c r="LJO39" s="223"/>
      <c r="LJP39" s="224"/>
      <c r="LJQ39" s="224"/>
      <c r="LJR39" s="224"/>
      <c r="LJS39" s="224"/>
      <c r="LJT39" s="224"/>
      <c r="LJU39" s="224"/>
      <c r="LJV39" s="225"/>
      <c r="LJW39" s="223"/>
      <c r="LJX39" s="224"/>
      <c r="LJY39" s="224"/>
      <c r="LJZ39" s="224"/>
      <c r="LKA39" s="224"/>
      <c r="LKB39" s="224"/>
      <c r="LKC39" s="224"/>
      <c r="LKD39" s="225"/>
      <c r="LKE39" s="223"/>
      <c r="LKF39" s="224"/>
      <c r="LKG39" s="224"/>
      <c r="LKH39" s="224"/>
      <c r="LKI39" s="224"/>
      <c r="LKJ39" s="224"/>
      <c r="LKK39" s="224"/>
      <c r="LKL39" s="225"/>
      <c r="LKM39" s="223"/>
      <c r="LKN39" s="224"/>
      <c r="LKO39" s="224"/>
      <c r="LKP39" s="224"/>
      <c r="LKQ39" s="224"/>
      <c r="LKR39" s="224"/>
      <c r="LKS39" s="224"/>
      <c r="LKT39" s="225"/>
      <c r="LKU39" s="223"/>
      <c r="LKV39" s="224"/>
      <c r="LKW39" s="224"/>
      <c r="LKX39" s="224"/>
      <c r="LKY39" s="224"/>
      <c r="LKZ39" s="224"/>
      <c r="LLA39" s="224"/>
      <c r="LLB39" s="225"/>
      <c r="LLC39" s="223"/>
      <c r="LLD39" s="224"/>
      <c r="LLE39" s="224"/>
      <c r="LLF39" s="224"/>
      <c r="LLG39" s="224"/>
      <c r="LLH39" s="224"/>
      <c r="LLI39" s="224"/>
      <c r="LLJ39" s="225"/>
      <c r="LLK39" s="223"/>
      <c r="LLL39" s="224"/>
      <c r="LLM39" s="224"/>
      <c r="LLN39" s="224"/>
      <c r="LLO39" s="224"/>
      <c r="LLP39" s="224"/>
      <c r="LLQ39" s="224"/>
      <c r="LLR39" s="225"/>
      <c r="LLS39" s="223"/>
      <c r="LLT39" s="224"/>
      <c r="LLU39" s="224"/>
      <c r="LLV39" s="224"/>
      <c r="LLW39" s="224"/>
      <c r="LLX39" s="224"/>
      <c r="LLY39" s="224"/>
      <c r="LLZ39" s="225"/>
      <c r="LMA39" s="223"/>
      <c r="LMB39" s="224"/>
      <c r="LMC39" s="224"/>
      <c r="LMD39" s="224"/>
      <c r="LME39" s="224"/>
      <c r="LMF39" s="224"/>
      <c r="LMG39" s="224"/>
      <c r="LMH39" s="225"/>
      <c r="LMI39" s="223"/>
      <c r="LMJ39" s="224"/>
      <c r="LMK39" s="224"/>
      <c r="LML39" s="224"/>
      <c r="LMM39" s="224"/>
      <c r="LMN39" s="224"/>
      <c r="LMO39" s="224"/>
      <c r="LMP39" s="225"/>
      <c r="LMQ39" s="223"/>
      <c r="LMR39" s="224"/>
      <c r="LMS39" s="224"/>
      <c r="LMT39" s="224"/>
      <c r="LMU39" s="224"/>
      <c r="LMV39" s="224"/>
      <c r="LMW39" s="224"/>
      <c r="LMX39" s="225"/>
      <c r="LMY39" s="223"/>
      <c r="LMZ39" s="224"/>
      <c r="LNA39" s="224"/>
      <c r="LNB39" s="224"/>
      <c r="LNC39" s="224"/>
      <c r="LND39" s="224"/>
      <c r="LNE39" s="224"/>
      <c r="LNF39" s="225"/>
      <c r="LNG39" s="223"/>
      <c r="LNH39" s="224"/>
      <c r="LNI39" s="224"/>
      <c r="LNJ39" s="224"/>
      <c r="LNK39" s="224"/>
      <c r="LNL39" s="224"/>
      <c r="LNM39" s="224"/>
      <c r="LNN39" s="225"/>
      <c r="LNO39" s="223"/>
      <c r="LNP39" s="224"/>
      <c r="LNQ39" s="224"/>
      <c r="LNR39" s="224"/>
      <c r="LNS39" s="224"/>
      <c r="LNT39" s="224"/>
      <c r="LNU39" s="224"/>
      <c r="LNV39" s="225"/>
      <c r="LNW39" s="223"/>
      <c r="LNX39" s="224"/>
      <c r="LNY39" s="224"/>
      <c r="LNZ39" s="224"/>
      <c r="LOA39" s="224"/>
      <c r="LOB39" s="224"/>
      <c r="LOC39" s="224"/>
      <c r="LOD39" s="225"/>
      <c r="LOE39" s="223"/>
      <c r="LOF39" s="224"/>
      <c r="LOG39" s="224"/>
      <c r="LOH39" s="224"/>
      <c r="LOI39" s="224"/>
      <c r="LOJ39" s="224"/>
      <c r="LOK39" s="224"/>
      <c r="LOL39" s="225"/>
      <c r="LOM39" s="223"/>
      <c r="LON39" s="224"/>
      <c r="LOO39" s="224"/>
      <c r="LOP39" s="224"/>
      <c r="LOQ39" s="224"/>
      <c r="LOR39" s="224"/>
      <c r="LOS39" s="224"/>
      <c r="LOT39" s="225"/>
      <c r="LOU39" s="223"/>
      <c r="LOV39" s="224"/>
      <c r="LOW39" s="224"/>
      <c r="LOX39" s="224"/>
      <c r="LOY39" s="224"/>
      <c r="LOZ39" s="224"/>
      <c r="LPA39" s="224"/>
      <c r="LPB39" s="225"/>
      <c r="LPC39" s="223"/>
      <c r="LPD39" s="224"/>
      <c r="LPE39" s="224"/>
      <c r="LPF39" s="224"/>
      <c r="LPG39" s="224"/>
      <c r="LPH39" s="224"/>
      <c r="LPI39" s="224"/>
      <c r="LPJ39" s="225"/>
      <c r="LPK39" s="223"/>
      <c r="LPL39" s="224"/>
      <c r="LPM39" s="224"/>
      <c r="LPN39" s="224"/>
      <c r="LPO39" s="224"/>
      <c r="LPP39" s="224"/>
      <c r="LPQ39" s="224"/>
      <c r="LPR39" s="225"/>
      <c r="LPS39" s="223"/>
      <c r="LPT39" s="224"/>
      <c r="LPU39" s="224"/>
      <c r="LPV39" s="224"/>
      <c r="LPW39" s="224"/>
      <c r="LPX39" s="224"/>
      <c r="LPY39" s="224"/>
      <c r="LPZ39" s="225"/>
      <c r="LQA39" s="223"/>
      <c r="LQB39" s="224"/>
      <c r="LQC39" s="224"/>
      <c r="LQD39" s="224"/>
      <c r="LQE39" s="224"/>
      <c r="LQF39" s="224"/>
      <c r="LQG39" s="224"/>
      <c r="LQH39" s="225"/>
      <c r="LQI39" s="223"/>
      <c r="LQJ39" s="224"/>
      <c r="LQK39" s="224"/>
      <c r="LQL39" s="224"/>
      <c r="LQM39" s="224"/>
      <c r="LQN39" s="224"/>
      <c r="LQO39" s="224"/>
      <c r="LQP39" s="225"/>
      <c r="LQQ39" s="223"/>
      <c r="LQR39" s="224"/>
      <c r="LQS39" s="224"/>
      <c r="LQT39" s="224"/>
      <c r="LQU39" s="224"/>
      <c r="LQV39" s="224"/>
      <c r="LQW39" s="224"/>
      <c r="LQX39" s="225"/>
      <c r="LQY39" s="223"/>
      <c r="LQZ39" s="224"/>
      <c r="LRA39" s="224"/>
      <c r="LRB39" s="224"/>
      <c r="LRC39" s="224"/>
      <c r="LRD39" s="224"/>
      <c r="LRE39" s="224"/>
      <c r="LRF39" s="225"/>
      <c r="LRG39" s="223"/>
      <c r="LRH39" s="224"/>
      <c r="LRI39" s="224"/>
      <c r="LRJ39" s="224"/>
      <c r="LRK39" s="224"/>
      <c r="LRL39" s="224"/>
      <c r="LRM39" s="224"/>
      <c r="LRN39" s="225"/>
      <c r="LRO39" s="223"/>
      <c r="LRP39" s="224"/>
      <c r="LRQ39" s="224"/>
      <c r="LRR39" s="224"/>
      <c r="LRS39" s="224"/>
      <c r="LRT39" s="224"/>
      <c r="LRU39" s="224"/>
      <c r="LRV39" s="225"/>
      <c r="LRW39" s="223"/>
      <c r="LRX39" s="224"/>
      <c r="LRY39" s="224"/>
      <c r="LRZ39" s="224"/>
      <c r="LSA39" s="224"/>
      <c r="LSB39" s="224"/>
      <c r="LSC39" s="224"/>
      <c r="LSD39" s="225"/>
      <c r="LSE39" s="223"/>
      <c r="LSF39" s="224"/>
      <c r="LSG39" s="224"/>
      <c r="LSH39" s="224"/>
      <c r="LSI39" s="224"/>
      <c r="LSJ39" s="224"/>
      <c r="LSK39" s="224"/>
      <c r="LSL39" s="225"/>
      <c r="LSM39" s="223"/>
      <c r="LSN39" s="224"/>
      <c r="LSO39" s="224"/>
      <c r="LSP39" s="224"/>
      <c r="LSQ39" s="224"/>
      <c r="LSR39" s="224"/>
      <c r="LSS39" s="224"/>
      <c r="LST39" s="225"/>
      <c r="LSU39" s="223"/>
      <c r="LSV39" s="224"/>
      <c r="LSW39" s="224"/>
      <c r="LSX39" s="224"/>
      <c r="LSY39" s="224"/>
      <c r="LSZ39" s="224"/>
      <c r="LTA39" s="224"/>
      <c r="LTB39" s="225"/>
      <c r="LTC39" s="223"/>
      <c r="LTD39" s="224"/>
      <c r="LTE39" s="224"/>
      <c r="LTF39" s="224"/>
      <c r="LTG39" s="224"/>
      <c r="LTH39" s="224"/>
      <c r="LTI39" s="224"/>
      <c r="LTJ39" s="225"/>
      <c r="LTK39" s="223"/>
      <c r="LTL39" s="224"/>
      <c r="LTM39" s="224"/>
      <c r="LTN39" s="224"/>
      <c r="LTO39" s="224"/>
      <c r="LTP39" s="224"/>
      <c r="LTQ39" s="224"/>
      <c r="LTR39" s="225"/>
      <c r="LTS39" s="223"/>
      <c r="LTT39" s="224"/>
      <c r="LTU39" s="224"/>
      <c r="LTV39" s="224"/>
      <c r="LTW39" s="224"/>
      <c r="LTX39" s="224"/>
      <c r="LTY39" s="224"/>
      <c r="LTZ39" s="225"/>
      <c r="LUA39" s="223"/>
      <c r="LUB39" s="224"/>
      <c r="LUC39" s="224"/>
      <c r="LUD39" s="224"/>
      <c r="LUE39" s="224"/>
      <c r="LUF39" s="224"/>
      <c r="LUG39" s="224"/>
      <c r="LUH39" s="225"/>
      <c r="LUI39" s="223"/>
      <c r="LUJ39" s="224"/>
      <c r="LUK39" s="224"/>
      <c r="LUL39" s="224"/>
      <c r="LUM39" s="224"/>
      <c r="LUN39" s="224"/>
      <c r="LUO39" s="224"/>
      <c r="LUP39" s="225"/>
      <c r="LUQ39" s="223"/>
      <c r="LUR39" s="224"/>
      <c r="LUS39" s="224"/>
      <c r="LUT39" s="224"/>
      <c r="LUU39" s="224"/>
      <c r="LUV39" s="224"/>
      <c r="LUW39" s="224"/>
      <c r="LUX39" s="225"/>
      <c r="LUY39" s="223"/>
      <c r="LUZ39" s="224"/>
      <c r="LVA39" s="224"/>
      <c r="LVB39" s="224"/>
      <c r="LVC39" s="224"/>
      <c r="LVD39" s="224"/>
      <c r="LVE39" s="224"/>
      <c r="LVF39" s="225"/>
      <c r="LVG39" s="223"/>
      <c r="LVH39" s="224"/>
      <c r="LVI39" s="224"/>
      <c r="LVJ39" s="224"/>
      <c r="LVK39" s="224"/>
      <c r="LVL39" s="224"/>
      <c r="LVM39" s="224"/>
      <c r="LVN39" s="225"/>
      <c r="LVO39" s="223"/>
      <c r="LVP39" s="224"/>
      <c r="LVQ39" s="224"/>
      <c r="LVR39" s="224"/>
      <c r="LVS39" s="224"/>
      <c r="LVT39" s="224"/>
      <c r="LVU39" s="224"/>
      <c r="LVV39" s="225"/>
      <c r="LVW39" s="223"/>
      <c r="LVX39" s="224"/>
      <c r="LVY39" s="224"/>
      <c r="LVZ39" s="224"/>
      <c r="LWA39" s="224"/>
      <c r="LWB39" s="224"/>
      <c r="LWC39" s="224"/>
      <c r="LWD39" s="225"/>
      <c r="LWE39" s="223"/>
      <c r="LWF39" s="224"/>
      <c r="LWG39" s="224"/>
      <c r="LWH39" s="224"/>
      <c r="LWI39" s="224"/>
      <c r="LWJ39" s="224"/>
      <c r="LWK39" s="224"/>
      <c r="LWL39" s="225"/>
      <c r="LWM39" s="223"/>
      <c r="LWN39" s="224"/>
      <c r="LWO39" s="224"/>
      <c r="LWP39" s="224"/>
      <c r="LWQ39" s="224"/>
      <c r="LWR39" s="224"/>
      <c r="LWS39" s="224"/>
      <c r="LWT39" s="225"/>
      <c r="LWU39" s="223"/>
      <c r="LWV39" s="224"/>
      <c r="LWW39" s="224"/>
      <c r="LWX39" s="224"/>
      <c r="LWY39" s="224"/>
      <c r="LWZ39" s="224"/>
      <c r="LXA39" s="224"/>
      <c r="LXB39" s="225"/>
      <c r="LXC39" s="223"/>
      <c r="LXD39" s="224"/>
      <c r="LXE39" s="224"/>
      <c r="LXF39" s="224"/>
      <c r="LXG39" s="224"/>
      <c r="LXH39" s="224"/>
      <c r="LXI39" s="224"/>
      <c r="LXJ39" s="225"/>
      <c r="LXK39" s="223"/>
      <c r="LXL39" s="224"/>
      <c r="LXM39" s="224"/>
      <c r="LXN39" s="224"/>
      <c r="LXO39" s="224"/>
      <c r="LXP39" s="224"/>
      <c r="LXQ39" s="224"/>
      <c r="LXR39" s="225"/>
      <c r="LXS39" s="223"/>
      <c r="LXT39" s="224"/>
      <c r="LXU39" s="224"/>
      <c r="LXV39" s="224"/>
      <c r="LXW39" s="224"/>
      <c r="LXX39" s="224"/>
      <c r="LXY39" s="224"/>
      <c r="LXZ39" s="225"/>
      <c r="LYA39" s="223"/>
      <c r="LYB39" s="224"/>
      <c r="LYC39" s="224"/>
      <c r="LYD39" s="224"/>
      <c r="LYE39" s="224"/>
      <c r="LYF39" s="224"/>
      <c r="LYG39" s="224"/>
      <c r="LYH39" s="225"/>
      <c r="LYI39" s="223"/>
      <c r="LYJ39" s="224"/>
      <c r="LYK39" s="224"/>
      <c r="LYL39" s="224"/>
      <c r="LYM39" s="224"/>
      <c r="LYN39" s="224"/>
      <c r="LYO39" s="224"/>
      <c r="LYP39" s="225"/>
      <c r="LYQ39" s="223"/>
      <c r="LYR39" s="224"/>
      <c r="LYS39" s="224"/>
      <c r="LYT39" s="224"/>
      <c r="LYU39" s="224"/>
      <c r="LYV39" s="224"/>
      <c r="LYW39" s="224"/>
      <c r="LYX39" s="225"/>
      <c r="LYY39" s="223"/>
      <c r="LYZ39" s="224"/>
      <c r="LZA39" s="224"/>
      <c r="LZB39" s="224"/>
      <c r="LZC39" s="224"/>
      <c r="LZD39" s="224"/>
      <c r="LZE39" s="224"/>
      <c r="LZF39" s="225"/>
      <c r="LZG39" s="223"/>
      <c r="LZH39" s="224"/>
      <c r="LZI39" s="224"/>
      <c r="LZJ39" s="224"/>
      <c r="LZK39" s="224"/>
      <c r="LZL39" s="224"/>
      <c r="LZM39" s="224"/>
      <c r="LZN39" s="225"/>
      <c r="LZO39" s="223"/>
      <c r="LZP39" s="224"/>
      <c r="LZQ39" s="224"/>
      <c r="LZR39" s="224"/>
      <c r="LZS39" s="224"/>
      <c r="LZT39" s="224"/>
      <c r="LZU39" s="224"/>
      <c r="LZV39" s="225"/>
      <c r="LZW39" s="223"/>
      <c r="LZX39" s="224"/>
      <c r="LZY39" s="224"/>
      <c r="LZZ39" s="224"/>
      <c r="MAA39" s="224"/>
      <c r="MAB39" s="224"/>
      <c r="MAC39" s="224"/>
      <c r="MAD39" s="225"/>
      <c r="MAE39" s="223"/>
      <c r="MAF39" s="224"/>
      <c r="MAG39" s="224"/>
      <c r="MAH39" s="224"/>
      <c r="MAI39" s="224"/>
      <c r="MAJ39" s="224"/>
      <c r="MAK39" s="224"/>
      <c r="MAL39" s="225"/>
      <c r="MAM39" s="223"/>
      <c r="MAN39" s="224"/>
      <c r="MAO39" s="224"/>
      <c r="MAP39" s="224"/>
      <c r="MAQ39" s="224"/>
      <c r="MAR39" s="224"/>
      <c r="MAS39" s="224"/>
      <c r="MAT39" s="225"/>
      <c r="MAU39" s="223"/>
      <c r="MAV39" s="224"/>
      <c r="MAW39" s="224"/>
      <c r="MAX39" s="224"/>
      <c r="MAY39" s="224"/>
      <c r="MAZ39" s="224"/>
      <c r="MBA39" s="224"/>
      <c r="MBB39" s="225"/>
      <c r="MBC39" s="223"/>
      <c r="MBD39" s="224"/>
      <c r="MBE39" s="224"/>
      <c r="MBF39" s="224"/>
      <c r="MBG39" s="224"/>
      <c r="MBH39" s="224"/>
      <c r="MBI39" s="224"/>
      <c r="MBJ39" s="225"/>
      <c r="MBK39" s="223"/>
      <c r="MBL39" s="224"/>
      <c r="MBM39" s="224"/>
      <c r="MBN39" s="224"/>
      <c r="MBO39" s="224"/>
      <c r="MBP39" s="224"/>
      <c r="MBQ39" s="224"/>
      <c r="MBR39" s="225"/>
      <c r="MBS39" s="223"/>
      <c r="MBT39" s="224"/>
      <c r="MBU39" s="224"/>
      <c r="MBV39" s="224"/>
      <c r="MBW39" s="224"/>
      <c r="MBX39" s="224"/>
      <c r="MBY39" s="224"/>
      <c r="MBZ39" s="225"/>
      <c r="MCA39" s="223"/>
      <c r="MCB39" s="224"/>
      <c r="MCC39" s="224"/>
      <c r="MCD39" s="224"/>
      <c r="MCE39" s="224"/>
      <c r="MCF39" s="224"/>
      <c r="MCG39" s="224"/>
      <c r="MCH39" s="225"/>
      <c r="MCI39" s="223"/>
      <c r="MCJ39" s="224"/>
      <c r="MCK39" s="224"/>
      <c r="MCL39" s="224"/>
      <c r="MCM39" s="224"/>
      <c r="MCN39" s="224"/>
      <c r="MCO39" s="224"/>
      <c r="MCP39" s="225"/>
      <c r="MCQ39" s="223"/>
      <c r="MCR39" s="224"/>
      <c r="MCS39" s="224"/>
      <c r="MCT39" s="224"/>
      <c r="MCU39" s="224"/>
      <c r="MCV39" s="224"/>
      <c r="MCW39" s="224"/>
      <c r="MCX39" s="225"/>
      <c r="MCY39" s="223"/>
      <c r="MCZ39" s="224"/>
      <c r="MDA39" s="224"/>
      <c r="MDB39" s="224"/>
      <c r="MDC39" s="224"/>
      <c r="MDD39" s="224"/>
      <c r="MDE39" s="224"/>
      <c r="MDF39" s="225"/>
      <c r="MDG39" s="223"/>
      <c r="MDH39" s="224"/>
      <c r="MDI39" s="224"/>
      <c r="MDJ39" s="224"/>
      <c r="MDK39" s="224"/>
      <c r="MDL39" s="224"/>
      <c r="MDM39" s="224"/>
      <c r="MDN39" s="225"/>
      <c r="MDO39" s="223"/>
      <c r="MDP39" s="224"/>
      <c r="MDQ39" s="224"/>
      <c r="MDR39" s="224"/>
      <c r="MDS39" s="224"/>
      <c r="MDT39" s="224"/>
      <c r="MDU39" s="224"/>
      <c r="MDV39" s="225"/>
      <c r="MDW39" s="223"/>
      <c r="MDX39" s="224"/>
      <c r="MDY39" s="224"/>
      <c r="MDZ39" s="224"/>
      <c r="MEA39" s="224"/>
      <c r="MEB39" s="224"/>
      <c r="MEC39" s="224"/>
      <c r="MED39" s="225"/>
      <c r="MEE39" s="223"/>
      <c r="MEF39" s="224"/>
      <c r="MEG39" s="224"/>
      <c r="MEH39" s="224"/>
      <c r="MEI39" s="224"/>
      <c r="MEJ39" s="224"/>
      <c r="MEK39" s="224"/>
      <c r="MEL39" s="225"/>
      <c r="MEM39" s="223"/>
      <c r="MEN39" s="224"/>
      <c r="MEO39" s="224"/>
      <c r="MEP39" s="224"/>
      <c r="MEQ39" s="224"/>
      <c r="MER39" s="224"/>
      <c r="MES39" s="224"/>
      <c r="MET39" s="225"/>
      <c r="MEU39" s="223"/>
      <c r="MEV39" s="224"/>
      <c r="MEW39" s="224"/>
      <c r="MEX39" s="224"/>
      <c r="MEY39" s="224"/>
      <c r="MEZ39" s="224"/>
      <c r="MFA39" s="224"/>
      <c r="MFB39" s="225"/>
      <c r="MFC39" s="223"/>
      <c r="MFD39" s="224"/>
      <c r="MFE39" s="224"/>
      <c r="MFF39" s="224"/>
      <c r="MFG39" s="224"/>
      <c r="MFH39" s="224"/>
      <c r="MFI39" s="224"/>
      <c r="MFJ39" s="225"/>
      <c r="MFK39" s="223"/>
      <c r="MFL39" s="224"/>
      <c r="MFM39" s="224"/>
      <c r="MFN39" s="224"/>
      <c r="MFO39" s="224"/>
      <c r="MFP39" s="224"/>
      <c r="MFQ39" s="224"/>
      <c r="MFR39" s="225"/>
      <c r="MFS39" s="223"/>
      <c r="MFT39" s="224"/>
      <c r="MFU39" s="224"/>
      <c r="MFV39" s="224"/>
      <c r="MFW39" s="224"/>
      <c r="MFX39" s="224"/>
      <c r="MFY39" s="224"/>
      <c r="MFZ39" s="225"/>
      <c r="MGA39" s="223"/>
      <c r="MGB39" s="224"/>
      <c r="MGC39" s="224"/>
      <c r="MGD39" s="224"/>
      <c r="MGE39" s="224"/>
      <c r="MGF39" s="224"/>
      <c r="MGG39" s="224"/>
      <c r="MGH39" s="225"/>
      <c r="MGI39" s="223"/>
      <c r="MGJ39" s="224"/>
      <c r="MGK39" s="224"/>
      <c r="MGL39" s="224"/>
      <c r="MGM39" s="224"/>
      <c r="MGN39" s="224"/>
      <c r="MGO39" s="224"/>
      <c r="MGP39" s="225"/>
      <c r="MGQ39" s="223"/>
      <c r="MGR39" s="224"/>
      <c r="MGS39" s="224"/>
      <c r="MGT39" s="224"/>
      <c r="MGU39" s="224"/>
      <c r="MGV39" s="224"/>
      <c r="MGW39" s="224"/>
      <c r="MGX39" s="225"/>
      <c r="MGY39" s="223"/>
      <c r="MGZ39" s="224"/>
      <c r="MHA39" s="224"/>
      <c r="MHB39" s="224"/>
      <c r="MHC39" s="224"/>
      <c r="MHD39" s="224"/>
      <c r="MHE39" s="224"/>
      <c r="MHF39" s="225"/>
      <c r="MHG39" s="223"/>
      <c r="MHH39" s="224"/>
      <c r="MHI39" s="224"/>
      <c r="MHJ39" s="224"/>
      <c r="MHK39" s="224"/>
      <c r="MHL39" s="224"/>
      <c r="MHM39" s="224"/>
      <c r="MHN39" s="225"/>
      <c r="MHO39" s="223"/>
      <c r="MHP39" s="224"/>
      <c r="MHQ39" s="224"/>
      <c r="MHR39" s="224"/>
      <c r="MHS39" s="224"/>
      <c r="MHT39" s="224"/>
      <c r="MHU39" s="224"/>
      <c r="MHV39" s="225"/>
      <c r="MHW39" s="223"/>
      <c r="MHX39" s="224"/>
      <c r="MHY39" s="224"/>
      <c r="MHZ39" s="224"/>
      <c r="MIA39" s="224"/>
      <c r="MIB39" s="224"/>
      <c r="MIC39" s="224"/>
      <c r="MID39" s="225"/>
      <c r="MIE39" s="223"/>
      <c r="MIF39" s="224"/>
      <c r="MIG39" s="224"/>
      <c r="MIH39" s="224"/>
      <c r="MII39" s="224"/>
      <c r="MIJ39" s="224"/>
      <c r="MIK39" s="224"/>
      <c r="MIL39" s="225"/>
      <c r="MIM39" s="223"/>
      <c r="MIN39" s="224"/>
      <c r="MIO39" s="224"/>
      <c r="MIP39" s="224"/>
      <c r="MIQ39" s="224"/>
      <c r="MIR39" s="224"/>
      <c r="MIS39" s="224"/>
      <c r="MIT39" s="225"/>
      <c r="MIU39" s="223"/>
      <c r="MIV39" s="224"/>
      <c r="MIW39" s="224"/>
      <c r="MIX39" s="224"/>
      <c r="MIY39" s="224"/>
      <c r="MIZ39" s="224"/>
      <c r="MJA39" s="224"/>
      <c r="MJB39" s="225"/>
      <c r="MJC39" s="223"/>
      <c r="MJD39" s="224"/>
      <c r="MJE39" s="224"/>
      <c r="MJF39" s="224"/>
      <c r="MJG39" s="224"/>
      <c r="MJH39" s="224"/>
      <c r="MJI39" s="224"/>
      <c r="MJJ39" s="225"/>
      <c r="MJK39" s="223"/>
      <c r="MJL39" s="224"/>
      <c r="MJM39" s="224"/>
      <c r="MJN39" s="224"/>
      <c r="MJO39" s="224"/>
      <c r="MJP39" s="224"/>
      <c r="MJQ39" s="224"/>
      <c r="MJR39" s="225"/>
      <c r="MJS39" s="223"/>
      <c r="MJT39" s="224"/>
      <c r="MJU39" s="224"/>
      <c r="MJV39" s="224"/>
      <c r="MJW39" s="224"/>
      <c r="MJX39" s="224"/>
      <c r="MJY39" s="224"/>
      <c r="MJZ39" s="225"/>
      <c r="MKA39" s="223"/>
      <c r="MKB39" s="224"/>
      <c r="MKC39" s="224"/>
      <c r="MKD39" s="224"/>
      <c r="MKE39" s="224"/>
      <c r="MKF39" s="224"/>
      <c r="MKG39" s="224"/>
      <c r="MKH39" s="225"/>
      <c r="MKI39" s="223"/>
      <c r="MKJ39" s="224"/>
      <c r="MKK39" s="224"/>
      <c r="MKL39" s="224"/>
      <c r="MKM39" s="224"/>
      <c r="MKN39" s="224"/>
      <c r="MKO39" s="224"/>
      <c r="MKP39" s="225"/>
      <c r="MKQ39" s="223"/>
      <c r="MKR39" s="224"/>
      <c r="MKS39" s="224"/>
      <c r="MKT39" s="224"/>
      <c r="MKU39" s="224"/>
      <c r="MKV39" s="224"/>
      <c r="MKW39" s="224"/>
      <c r="MKX39" s="225"/>
      <c r="MKY39" s="223"/>
      <c r="MKZ39" s="224"/>
      <c r="MLA39" s="224"/>
      <c r="MLB39" s="224"/>
      <c r="MLC39" s="224"/>
      <c r="MLD39" s="224"/>
      <c r="MLE39" s="224"/>
      <c r="MLF39" s="225"/>
      <c r="MLG39" s="223"/>
      <c r="MLH39" s="224"/>
      <c r="MLI39" s="224"/>
      <c r="MLJ39" s="224"/>
      <c r="MLK39" s="224"/>
      <c r="MLL39" s="224"/>
      <c r="MLM39" s="224"/>
      <c r="MLN39" s="225"/>
      <c r="MLO39" s="223"/>
      <c r="MLP39" s="224"/>
      <c r="MLQ39" s="224"/>
      <c r="MLR39" s="224"/>
      <c r="MLS39" s="224"/>
      <c r="MLT39" s="224"/>
      <c r="MLU39" s="224"/>
      <c r="MLV39" s="225"/>
      <c r="MLW39" s="223"/>
      <c r="MLX39" s="224"/>
      <c r="MLY39" s="224"/>
      <c r="MLZ39" s="224"/>
      <c r="MMA39" s="224"/>
      <c r="MMB39" s="224"/>
      <c r="MMC39" s="224"/>
      <c r="MMD39" s="225"/>
      <c r="MME39" s="223"/>
      <c r="MMF39" s="224"/>
      <c r="MMG39" s="224"/>
      <c r="MMH39" s="224"/>
      <c r="MMI39" s="224"/>
      <c r="MMJ39" s="224"/>
      <c r="MMK39" s="224"/>
      <c r="MML39" s="225"/>
      <c r="MMM39" s="223"/>
      <c r="MMN39" s="224"/>
      <c r="MMO39" s="224"/>
      <c r="MMP39" s="224"/>
      <c r="MMQ39" s="224"/>
      <c r="MMR39" s="224"/>
      <c r="MMS39" s="224"/>
      <c r="MMT39" s="225"/>
      <c r="MMU39" s="223"/>
      <c r="MMV39" s="224"/>
      <c r="MMW39" s="224"/>
      <c r="MMX39" s="224"/>
      <c r="MMY39" s="224"/>
      <c r="MMZ39" s="224"/>
      <c r="MNA39" s="224"/>
      <c r="MNB39" s="225"/>
      <c r="MNC39" s="223"/>
      <c r="MND39" s="224"/>
      <c r="MNE39" s="224"/>
      <c r="MNF39" s="224"/>
      <c r="MNG39" s="224"/>
      <c r="MNH39" s="224"/>
      <c r="MNI39" s="224"/>
      <c r="MNJ39" s="225"/>
      <c r="MNK39" s="223"/>
      <c r="MNL39" s="224"/>
      <c r="MNM39" s="224"/>
      <c r="MNN39" s="224"/>
      <c r="MNO39" s="224"/>
      <c r="MNP39" s="224"/>
      <c r="MNQ39" s="224"/>
      <c r="MNR39" s="225"/>
      <c r="MNS39" s="223"/>
      <c r="MNT39" s="224"/>
      <c r="MNU39" s="224"/>
      <c r="MNV39" s="224"/>
      <c r="MNW39" s="224"/>
      <c r="MNX39" s="224"/>
      <c r="MNY39" s="224"/>
      <c r="MNZ39" s="225"/>
      <c r="MOA39" s="223"/>
      <c r="MOB39" s="224"/>
      <c r="MOC39" s="224"/>
      <c r="MOD39" s="224"/>
      <c r="MOE39" s="224"/>
      <c r="MOF39" s="224"/>
      <c r="MOG39" s="224"/>
      <c r="MOH39" s="225"/>
      <c r="MOI39" s="223"/>
      <c r="MOJ39" s="224"/>
      <c r="MOK39" s="224"/>
      <c r="MOL39" s="224"/>
      <c r="MOM39" s="224"/>
      <c r="MON39" s="224"/>
      <c r="MOO39" s="224"/>
      <c r="MOP39" s="225"/>
      <c r="MOQ39" s="223"/>
      <c r="MOR39" s="224"/>
      <c r="MOS39" s="224"/>
      <c r="MOT39" s="224"/>
      <c r="MOU39" s="224"/>
      <c r="MOV39" s="224"/>
      <c r="MOW39" s="224"/>
      <c r="MOX39" s="225"/>
      <c r="MOY39" s="223"/>
      <c r="MOZ39" s="224"/>
      <c r="MPA39" s="224"/>
      <c r="MPB39" s="224"/>
      <c r="MPC39" s="224"/>
      <c r="MPD39" s="224"/>
      <c r="MPE39" s="224"/>
      <c r="MPF39" s="225"/>
      <c r="MPG39" s="223"/>
      <c r="MPH39" s="224"/>
      <c r="MPI39" s="224"/>
      <c r="MPJ39" s="224"/>
      <c r="MPK39" s="224"/>
      <c r="MPL39" s="224"/>
      <c r="MPM39" s="224"/>
      <c r="MPN39" s="225"/>
      <c r="MPO39" s="223"/>
      <c r="MPP39" s="224"/>
      <c r="MPQ39" s="224"/>
      <c r="MPR39" s="224"/>
      <c r="MPS39" s="224"/>
      <c r="MPT39" s="224"/>
      <c r="MPU39" s="224"/>
      <c r="MPV39" s="225"/>
      <c r="MPW39" s="223"/>
      <c r="MPX39" s="224"/>
      <c r="MPY39" s="224"/>
      <c r="MPZ39" s="224"/>
      <c r="MQA39" s="224"/>
      <c r="MQB39" s="224"/>
      <c r="MQC39" s="224"/>
      <c r="MQD39" s="225"/>
      <c r="MQE39" s="223"/>
      <c r="MQF39" s="224"/>
      <c r="MQG39" s="224"/>
      <c r="MQH39" s="224"/>
      <c r="MQI39" s="224"/>
      <c r="MQJ39" s="224"/>
      <c r="MQK39" s="224"/>
      <c r="MQL39" s="225"/>
      <c r="MQM39" s="223"/>
      <c r="MQN39" s="224"/>
      <c r="MQO39" s="224"/>
      <c r="MQP39" s="224"/>
      <c r="MQQ39" s="224"/>
      <c r="MQR39" s="224"/>
      <c r="MQS39" s="224"/>
      <c r="MQT39" s="225"/>
      <c r="MQU39" s="223"/>
      <c r="MQV39" s="224"/>
      <c r="MQW39" s="224"/>
      <c r="MQX39" s="224"/>
      <c r="MQY39" s="224"/>
      <c r="MQZ39" s="224"/>
      <c r="MRA39" s="224"/>
      <c r="MRB39" s="225"/>
      <c r="MRC39" s="223"/>
      <c r="MRD39" s="224"/>
      <c r="MRE39" s="224"/>
      <c r="MRF39" s="224"/>
      <c r="MRG39" s="224"/>
      <c r="MRH39" s="224"/>
      <c r="MRI39" s="224"/>
      <c r="MRJ39" s="225"/>
      <c r="MRK39" s="223"/>
      <c r="MRL39" s="224"/>
      <c r="MRM39" s="224"/>
      <c r="MRN39" s="224"/>
      <c r="MRO39" s="224"/>
      <c r="MRP39" s="224"/>
      <c r="MRQ39" s="224"/>
      <c r="MRR39" s="225"/>
      <c r="MRS39" s="223"/>
      <c r="MRT39" s="224"/>
      <c r="MRU39" s="224"/>
      <c r="MRV39" s="224"/>
      <c r="MRW39" s="224"/>
      <c r="MRX39" s="224"/>
      <c r="MRY39" s="224"/>
      <c r="MRZ39" s="225"/>
      <c r="MSA39" s="223"/>
      <c r="MSB39" s="224"/>
      <c r="MSC39" s="224"/>
      <c r="MSD39" s="224"/>
      <c r="MSE39" s="224"/>
      <c r="MSF39" s="224"/>
      <c r="MSG39" s="224"/>
      <c r="MSH39" s="225"/>
      <c r="MSI39" s="223"/>
      <c r="MSJ39" s="224"/>
      <c r="MSK39" s="224"/>
      <c r="MSL39" s="224"/>
      <c r="MSM39" s="224"/>
      <c r="MSN39" s="224"/>
      <c r="MSO39" s="224"/>
      <c r="MSP39" s="225"/>
      <c r="MSQ39" s="223"/>
      <c r="MSR39" s="224"/>
      <c r="MSS39" s="224"/>
      <c r="MST39" s="224"/>
      <c r="MSU39" s="224"/>
      <c r="MSV39" s="224"/>
      <c r="MSW39" s="224"/>
      <c r="MSX39" s="225"/>
      <c r="MSY39" s="223"/>
      <c r="MSZ39" s="224"/>
      <c r="MTA39" s="224"/>
      <c r="MTB39" s="224"/>
      <c r="MTC39" s="224"/>
      <c r="MTD39" s="224"/>
      <c r="MTE39" s="224"/>
      <c r="MTF39" s="225"/>
      <c r="MTG39" s="223"/>
      <c r="MTH39" s="224"/>
      <c r="MTI39" s="224"/>
      <c r="MTJ39" s="224"/>
      <c r="MTK39" s="224"/>
      <c r="MTL39" s="224"/>
      <c r="MTM39" s="224"/>
      <c r="MTN39" s="225"/>
      <c r="MTO39" s="223"/>
      <c r="MTP39" s="224"/>
      <c r="MTQ39" s="224"/>
      <c r="MTR39" s="224"/>
      <c r="MTS39" s="224"/>
      <c r="MTT39" s="224"/>
      <c r="MTU39" s="224"/>
      <c r="MTV39" s="225"/>
      <c r="MTW39" s="223"/>
      <c r="MTX39" s="224"/>
      <c r="MTY39" s="224"/>
      <c r="MTZ39" s="224"/>
      <c r="MUA39" s="224"/>
      <c r="MUB39" s="224"/>
      <c r="MUC39" s="224"/>
      <c r="MUD39" s="225"/>
      <c r="MUE39" s="223"/>
      <c r="MUF39" s="224"/>
      <c r="MUG39" s="224"/>
      <c r="MUH39" s="224"/>
      <c r="MUI39" s="224"/>
      <c r="MUJ39" s="224"/>
      <c r="MUK39" s="224"/>
      <c r="MUL39" s="225"/>
      <c r="MUM39" s="223"/>
      <c r="MUN39" s="224"/>
      <c r="MUO39" s="224"/>
      <c r="MUP39" s="224"/>
      <c r="MUQ39" s="224"/>
      <c r="MUR39" s="224"/>
      <c r="MUS39" s="224"/>
      <c r="MUT39" s="225"/>
      <c r="MUU39" s="223"/>
      <c r="MUV39" s="224"/>
      <c r="MUW39" s="224"/>
      <c r="MUX39" s="224"/>
      <c r="MUY39" s="224"/>
      <c r="MUZ39" s="224"/>
      <c r="MVA39" s="224"/>
      <c r="MVB39" s="225"/>
      <c r="MVC39" s="223"/>
      <c r="MVD39" s="224"/>
      <c r="MVE39" s="224"/>
      <c r="MVF39" s="224"/>
      <c r="MVG39" s="224"/>
      <c r="MVH39" s="224"/>
      <c r="MVI39" s="224"/>
      <c r="MVJ39" s="225"/>
      <c r="MVK39" s="223"/>
      <c r="MVL39" s="224"/>
      <c r="MVM39" s="224"/>
      <c r="MVN39" s="224"/>
      <c r="MVO39" s="224"/>
      <c r="MVP39" s="224"/>
      <c r="MVQ39" s="224"/>
      <c r="MVR39" s="225"/>
      <c r="MVS39" s="223"/>
      <c r="MVT39" s="224"/>
      <c r="MVU39" s="224"/>
      <c r="MVV39" s="224"/>
      <c r="MVW39" s="224"/>
      <c r="MVX39" s="224"/>
      <c r="MVY39" s="224"/>
      <c r="MVZ39" s="225"/>
      <c r="MWA39" s="223"/>
      <c r="MWB39" s="224"/>
      <c r="MWC39" s="224"/>
      <c r="MWD39" s="224"/>
      <c r="MWE39" s="224"/>
      <c r="MWF39" s="224"/>
      <c r="MWG39" s="224"/>
      <c r="MWH39" s="225"/>
      <c r="MWI39" s="223"/>
      <c r="MWJ39" s="224"/>
      <c r="MWK39" s="224"/>
      <c r="MWL39" s="224"/>
      <c r="MWM39" s="224"/>
      <c r="MWN39" s="224"/>
      <c r="MWO39" s="224"/>
      <c r="MWP39" s="225"/>
      <c r="MWQ39" s="223"/>
      <c r="MWR39" s="224"/>
      <c r="MWS39" s="224"/>
      <c r="MWT39" s="224"/>
      <c r="MWU39" s="224"/>
      <c r="MWV39" s="224"/>
      <c r="MWW39" s="224"/>
      <c r="MWX39" s="225"/>
      <c r="MWY39" s="223"/>
      <c r="MWZ39" s="224"/>
      <c r="MXA39" s="224"/>
      <c r="MXB39" s="224"/>
      <c r="MXC39" s="224"/>
      <c r="MXD39" s="224"/>
      <c r="MXE39" s="224"/>
      <c r="MXF39" s="225"/>
      <c r="MXG39" s="223"/>
      <c r="MXH39" s="224"/>
      <c r="MXI39" s="224"/>
      <c r="MXJ39" s="224"/>
      <c r="MXK39" s="224"/>
      <c r="MXL39" s="224"/>
      <c r="MXM39" s="224"/>
      <c r="MXN39" s="225"/>
      <c r="MXO39" s="223"/>
      <c r="MXP39" s="224"/>
      <c r="MXQ39" s="224"/>
      <c r="MXR39" s="224"/>
      <c r="MXS39" s="224"/>
      <c r="MXT39" s="224"/>
      <c r="MXU39" s="224"/>
      <c r="MXV39" s="225"/>
      <c r="MXW39" s="223"/>
      <c r="MXX39" s="224"/>
      <c r="MXY39" s="224"/>
      <c r="MXZ39" s="224"/>
      <c r="MYA39" s="224"/>
      <c r="MYB39" s="224"/>
      <c r="MYC39" s="224"/>
      <c r="MYD39" s="225"/>
      <c r="MYE39" s="223"/>
      <c r="MYF39" s="224"/>
      <c r="MYG39" s="224"/>
      <c r="MYH39" s="224"/>
      <c r="MYI39" s="224"/>
      <c r="MYJ39" s="224"/>
      <c r="MYK39" s="224"/>
      <c r="MYL39" s="225"/>
      <c r="MYM39" s="223"/>
      <c r="MYN39" s="224"/>
      <c r="MYO39" s="224"/>
      <c r="MYP39" s="224"/>
      <c r="MYQ39" s="224"/>
      <c r="MYR39" s="224"/>
      <c r="MYS39" s="224"/>
      <c r="MYT39" s="225"/>
      <c r="MYU39" s="223"/>
      <c r="MYV39" s="224"/>
      <c r="MYW39" s="224"/>
      <c r="MYX39" s="224"/>
      <c r="MYY39" s="224"/>
      <c r="MYZ39" s="224"/>
      <c r="MZA39" s="224"/>
      <c r="MZB39" s="225"/>
      <c r="MZC39" s="223"/>
      <c r="MZD39" s="224"/>
      <c r="MZE39" s="224"/>
      <c r="MZF39" s="224"/>
      <c r="MZG39" s="224"/>
      <c r="MZH39" s="224"/>
      <c r="MZI39" s="224"/>
      <c r="MZJ39" s="225"/>
      <c r="MZK39" s="223"/>
      <c r="MZL39" s="224"/>
      <c r="MZM39" s="224"/>
      <c r="MZN39" s="224"/>
      <c r="MZO39" s="224"/>
      <c r="MZP39" s="224"/>
      <c r="MZQ39" s="224"/>
      <c r="MZR39" s="225"/>
      <c r="MZS39" s="223"/>
      <c r="MZT39" s="224"/>
      <c r="MZU39" s="224"/>
      <c r="MZV39" s="224"/>
      <c r="MZW39" s="224"/>
      <c r="MZX39" s="224"/>
      <c r="MZY39" s="224"/>
      <c r="MZZ39" s="225"/>
      <c r="NAA39" s="223"/>
      <c r="NAB39" s="224"/>
      <c r="NAC39" s="224"/>
      <c r="NAD39" s="224"/>
      <c r="NAE39" s="224"/>
      <c r="NAF39" s="224"/>
      <c r="NAG39" s="224"/>
      <c r="NAH39" s="225"/>
      <c r="NAI39" s="223"/>
      <c r="NAJ39" s="224"/>
      <c r="NAK39" s="224"/>
      <c r="NAL39" s="224"/>
      <c r="NAM39" s="224"/>
      <c r="NAN39" s="224"/>
      <c r="NAO39" s="224"/>
      <c r="NAP39" s="225"/>
      <c r="NAQ39" s="223"/>
      <c r="NAR39" s="224"/>
      <c r="NAS39" s="224"/>
      <c r="NAT39" s="224"/>
      <c r="NAU39" s="224"/>
      <c r="NAV39" s="224"/>
      <c r="NAW39" s="224"/>
      <c r="NAX39" s="225"/>
      <c r="NAY39" s="223"/>
      <c r="NAZ39" s="224"/>
      <c r="NBA39" s="224"/>
      <c r="NBB39" s="224"/>
      <c r="NBC39" s="224"/>
      <c r="NBD39" s="224"/>
      <c r="NBE39" s="224"/>
      <c r="NBF39" s="225"/>
      <c r="NBG39" s="223"/>
      <c r="NBH39" s="224"/>
      <c r="NBI39" s="224"/>
      <c r="NBJ39" s="224"/>
      <c r="NBK39" s="224"/>
      <c r="NBL39" s="224"/>
      <c r="NBM39" s="224"/>
      <c r="NBN39" s="225"/>
      <c r="NBO39" s="223"/>
      <c r="NBP39" s="224"/>
      <c r="NBQ39" s="224"/>
      <c r="NBR39" s="224"/>
      <c r="NBS39" s="224"/>
      <c r="NBT39" s="224"/>
      <c r="NBU39" s="224"/>
      <c r="NBV39" s="225"/>
      <c r="NBW39" s="223"/>
      <c r="NBX39" s="224"/>
      <c r="NBY39" s="224"/>
      <c r="NBZ39" s="224"/>
      <c r="NCA39" s="224"/>
      <c r="NCB39" s="224"/>
      <c r="NCC39" s="224"/>
      <c r="NCD39" s="225"/>
      <c r="NCE39" s="223"/>
      <c r="NCF39" s="224"/>
      <c r="NCG39" s="224"/>
      <c r="NCH39" s="224"/>
      <c r="NCI39" s="224"/>
      <c r="NCJ39" s="224"/>
      <c r="NCK39" s="224"/>
      <c r="NCL39" s="225"/>
      <c r="NCM39" s="223"/>
      <c r="NCN39" s="224"/>
      <c r="NCO39" s="224"/>
      <c r="NCP39" s="224"/>
      <c r="NCQ39" s="224"/>
      <c r="NCR39" s="224"/>
      <c r="NCS39" s="224"/>
      <c r="NCT39" s="225"/>
      <c r="NCU39" s="223"/>
      <c r="NCV39" s="224"/>
      <c r="NCW39" s="224"/>
      <c r="NCX39" s="224"/>
      <c r="NCY39" s="224"/>
      <c r="NCZ39" s="224"/>
      <c r="NDA39" s="224"/>
      <c r="NDB39" s="225"/>
      <c r="NDC39" s="223"/>
      <c r="NDD39" s="224"/>
      <c r="NDE39" s="224"/>
      <c r="NDF39" s="224"/>
      <c r="NDG39" s="224"/>
      <c r="NDH39" s="224"/>
      <c r="NDI39" s="224"/>
      <c r="NDJ39" s="225"/>
      <c r="NDK39" s="223"/>
      <c r="NDL39" s="224"/>
      <c r="NDM39" s="224"/>
      <c r="NDN39" s="224"/>
      <c r="NDO39" s="224"/>
      <c r="NDP39" s="224"/>
      <c r="NDQ39" s="224"/>
      <c r="NDR39" s="225"/>
      <c r="NDS39" s="223"/>
      <c r="NDT39" s="224"/>
      <c r="NDU39" s="224"/>
      <c r="NDV39" s="224"/>
      <c r="NDW39" s="224"/>
      <c r="NDX39" s="224"/>
      <c r="NDY39" s="224"/>
      <c r="NDZ39" s="225"/>
      <c r="NEA39" s="223"/>
      <c r="NEB39" s="224"/>
      <c r="NEC39" s="224"/>
      <c r="NED39" s="224"/>
      <c r="NEE39" s="224"/>
      <c r="NEF39" s="224"/>
      <c r="NEG39" s="224"/>
      <c r="NEH39" s="225"/>
      <c r="NEI39" s="223"/>
      <c r="NEJ39" s="224"/>
      <c r="NEK39" s="224"/>
      <c r="NEL39" s="224"/>
      <c r="NEM39" s="224"/>
      <c r="NEN39" s="224"/>
      <c r="NEO39" s="224"/>
      <c r="NEP39" s="225"/>
      <c r="NEQ39" s="223"/>
      <c r="NER39" s="224"/>
      <c r="NES39" s="224"/>
      <c r="NET39" s="224"/>
      <c r="NEU39" s="224"/>
      <c r="NEV39" s="224"/>
      <c r="NEW39" s="224"/>
      <c r="NEX39" s="225"/>
      <c r="NEY39" s="223"/>
      <c r="NEZ39" s="224"/>
      <c r="NFA39" s="224"/>
      <c r="NFB39" s="224"/>
      <c r="NFC39" s="224"/>
      <c r="NFD39" s="224"/>
      <c r="NFE39" s="224"/>
      <c r="NFF39" s="225"/>
      <c r="NFG39" s="223"/>
      <c r="NFH39" s="224"/>
      <c r="NFI39" s="224"/>
      <c r="NFJ39" s="224"/>
      <c r="NFK39" s="224"/>
      <c r="NFL39" s="224"/>
      <c r="NFM39" s="224"/>
      <c r="NFN39" s="225"/>
      <c r="NFO39" s="223"/>
      <c r="NFP39" s="224"/>
      <c r="NFQ39" s="224"/>
      <c r="NFR39" s="224"/>
      <c r="NFS39" s="224"/>
      <c r="NFT39" s="224"/>
      <c r="NFU39" s="224"/>
      <c r="NFV39" s="225"/>
      <c r="NFW39" s="223"/>
      <c r="NFX39" s="224"/>
      <c r="NFY39" s="224"/>
      <c r="NFZ39" s="224"/>
      <c r="NGA39" s="224"/>
      <c r="NGB39" s="224"/>
      <c r="NGC39" s="224"/>
      <c r="NGD39" s="225"/>
      <c r="NGE39" s="223"/>
      <c r="NGF39" s="224"/>
      <c r="NGG39" s="224"/>
      <c r="NGH39" s="224"/>
      <c r="NGI39" s="224"/>
      <c r="NGJ39" s="224"/>
      <c r="NGK39" s="224"/>
      <c r="NGL39" s="225"/>
      <c r="NGM39" s="223"/>
      <c r="NGN39" s="224"/>
      <c r="NGO39" s="224"/>
      <c r="NGP39" s="224"/>
      <c r="NGQ39" s="224"/>
      <c r="NGR39" s="224"/>
      <c r="NGS39" s="224"/>
      <c r="NGT39" s="225"/>
      <c r="NGU39" s="223"/>
      <c r="NGV39" s="224"/>
      <c r="NGW39" s="224"/>
      <c r="NGX39" s="224"/>
      <c r="NGY39" s="224"/>
      <c r="NGZ39" s="224"/>
      <c r="NHA39" s="224"/>
      <c r="NHB39" s="225"/>
      <c r="NHC39" s="223"/>
      <c r="NHD39" s="224"/>
      <c r="NHE39" s="224"/>
      <c r="NHF39" s="224"/>
      <c r="NHG39" s="224"/>
      <c r="NHH39" s="224"/>
      <c r="NHI39" s="224"/>
      <c r="NHJ39" s="225"/>
      <c r="NHK39" s="223"/>
      <c r="NHL39" s="224"/>
      <c r="NHM39" s="224"/>
      <c r="NHN39" s="224"/>
      <c r="NHO39" s="224"/>
      <c r="NHP39" s="224"/>
      <c r="NHQ39" s="224"/>
      <c r="NHR39" s="225"/>
      <c r="NHS39" s="223"/>
      <c r="NHT39" s="224"/>
      <c r="NHU39" s="224"/>
      <c r="NHV39" s="224"/>
      <c r="NHW39" s="224"/>
      <c r="NHX39" s="224"/>
      <c r="NHY39" s="224"/>
      <c r="NHZ39" s="225"/>
      <c r="NIA39" s="223"/>
      <c r="NIB39" s="224"/>
      <c r="NIC39" s="224"/>
      <c r="NID39" s="224"/>
      <c r="NIE39" s="224"/>
      <c r="NIF39" s="224"/>
      <c r="NIG39" s="224"/>
      <c r="NIH39" s="225"/>
      <c r="NII39" s="223"/>
      <c r="NIJ39" s="224"/>
      <c r="NIK39" s="224"/>
      <c r="NIL39" s="224"/>
      <c r="NIM39" s="224"/>
      <c r="NIN39" s="224"/>
      <c r="NIO39" s="224"/>
      <c r="NIP39" s="225"/>
      <c r="NIQ39" s="223"/>
      <c r="NIR39" s="224"/>
      <c r="NIS39" s="224"/>
      <c r="NIT39" s="224"/>
      <c r="NIU39" s="224"/>
      <c r="NIV39" s="224"/>
      <c r="NIW39" s="224"/>
      <c r="NIX39" s="225"/>
      <c r="NIY39" s="223"/>
      <c r="NIZ39" s="224"/>
      <c r="NJA39" s="224"/>
      <c r="NJB39" s="224"/>
      <c r="NJC39" s="224"/>
      <c r="NJD39" s="224"/>
      <c r="NJE39" s="224"/>
      <c r="NJF39" s="225"/>
      <c r="NJG39" s="223"/>
      <c r="NJH39" s="224"/>
      <c r="NJI39" s="224"/>
      <c r="NJJ39" s="224"/>
      <c r="NJK39" s="224"/>
      <c r="NJL39" s="224"/>
      <c r="NJM39" s="224"/>
      <c r="NJN39" s="225"/>
      <c r="NJO39" s="223"/>
      <c r="NJP39" s="224"/>
      <c r="NJQ39" s="224"/>
      <c r="NJR39" s="224"/>
      <c r="NJS39" s="224"/>
      <c r="NJT39" s="224"/>
      <c r="NJU39" s="224"/>
      <c r="NJV39" s="225"/>
      <c r="NJW39" s="223"/>
      <c r="NJX39" s="224"/>
      <c r="NJY39" s="224"/>
      <c r="NJZ39" s="224"/>
      <c r="NKA39" s="224"/>
      <c r="NKB39" s="224"/>
      <c r="NKC39" s="224"/>
      <c r="NKD39" s="225"/>
      <c r="NKE39" s="223"/>
      <c r="NKF39" s="224"/>
      <c r="NKG39" s="224"/>
      <c r="NKH39" s="224"/>
      <c r="NKI39" s="224"/>
      <c r="NKJ39" s="224"/>
      <c r="NKK39" s="224"/>
      <c r="NKL39" s="225"/>
      <c r="NKM39" s="223"/>
      <c r="NKN39" s="224"/>
      <c r="NKO39" s="224"/>
      <c r="NKP39" s="224"/>
      <c r="NKQ39" s="224"/>
      <c r="NKR39" s="224"/>
      <c r="NKS39" s="224"/>
      <c r="NKT39" s="225"/>
      <c r="NKU39" s="223"/>
      <c r="NKV39" s="224"/>
      <c r="NKW39" s="224"/>
      <c r="NKX39" s="224"/>
      <c r="NKY39" s="224"/>
      <c r="NKZ39" s="224"/>
      <c r="NLA39" s="224"/>
      <c r="NLB39" s="225"/>
      <c r="NLC39" s="223"/>
      <c r="NLD39" s="224"/>
      <c r="NLE39" s="224"/>
      <c r="NLF39" s="224"/>
      <c r="NLG39" s="224"/>
      <c r="NLH39" s="224"/>
      <c r="NLI39" s="224"/>
      <c r="NLJ39" s="225"/>
      <c r="NLK39" s="223"/>
      <c r="NLL39" s="224"/>
      <c r="NLM39" s="224"/>
      <c r="NLN39" s="224"/>
      <c r="NLO39" s="224"/>
      <c r="NLP39" s="224"/>
      <c r="NLQ39" s="224"/>
      <c r="NLR39" s="225"/>
      <c r="NLS39" s="223"/>
      <c r="NLT39" s="224"/>
      <c r="NLU39" s="224"/>
      <c r="NLV39" s="224"/>
      <c r="NLW39" s="224"/>
      <c r="NLX39" s="224"/>
      <c r="NLY39" s="224"/>
      <c r="NLZ39" s="225"/>
      <c r="NMA39" s="223"/>
      <c r="NMB39" s="224"/>
      <c r="NMC39" s="224"/>
      <c r="NMD39" s="224"/>
      <c r="NME39" s="224"/>
      <c r="NMF39" s="224"/>
      <c r="NMG39" s="224"/>
      <c r="NMH39" s="225"/>
      <c r="NMI39" s="223"/>
      <c r="NMJ39" s="224"/>
      <c r="NMK39" s="224"/>
      <c r="NML39" s="224"/>
      <c r="NMM39" s="224"/>
      <c r="NMN39" s="224"/>
      <c r="NMO39" s="224"/>
      <c r="NMP39" s="225"/>
      <c r="NMQ39" s="223"/>
      <c r="NMR39" s="224"/>
      <c r="NMS39" s="224"/>
      <c r="NMT39" s="224"/>
      <c r="NMU39" s="224"/>
      <c r="NMV39" s="224"/>
      <c r="NMW39" s="224"/>
      <c r="NMX39" s="225"/>
      <c r="NMY39" s="223"/>
      <c r="NMZ39" s="224"/>
      <c r="NNA39" s="224"/>
      <c r="NNB39" s="224"/>
      <c r="NNC39" s="224"/>
      <c r="NND39" s="224"/>
      <c r="NNE39" s="224"/>
      <c r="NNF39" s="225"/>
      <c r="NNG39" s="223"/>
      <c r="NNH39" s="224"/>
      <c r="NNI39" s="224"/>
      <c r="NNJ39" s="224"/>
      <c r="NNK39" s="224"/>
      <c r="NNL39" s="224"/>
      <c r="NNM39" s="224"/>
      <c r="NNN39" s="225"/>
      <c r="NNO39" s="223"/>
      <c r="NNP39" s="224"/>
      <c r="NNQ39" s="224"/>
      <c r="NNR39" s="224"/>
      <c r="NNS39" s="224"/>
      <c r="NNT39" s="224"/>
      <c r="NNU39" s="224"/>
      <c r="NNV39" s="225"/>
      <c r="NNW39" s="223"/>
      <c r="NNX39" s="224"/>
      <c r="NNY39" s="224"/>
      <c r="NNZ39" s="224"/>
      <c r="NOA39" s="224"/>
      <c r="NOB39" s="224"/>
      <c r="NOC39" s="224"/>
      <c r="NOD39" s="225"/>
      <c r="NOE39" s="223"/>
      <c r="NOF39" s="224"/>
      <c r="NOG39" s="224"/>
      <c r="NOH39" s="224"/>
      <c r="NOI39" s="224"/>
      <c r="NOJ39" s="224"/>
      <c r="NOK39" s="224"/>
      <c r="NOL39" s="225"/>
      <c r="NOM39" s="223"/>
      <c r="NON39" s="224"/>
      <c r="NOO39" s="224"/>
      <c r="NOP39" s="224"/>
      <c r="NOQ39" s="224"/>
      <c r="NOR39" s="224"/>
      <c r="NOS39" s="224"/>
      <c r="NOT39" s="225"/>
      <c r="NOU39" s="223"/>
      <c r="NOV39" s="224"/>
      <c r="NOW39" s="224"/>
      <c r="NOX39" s="224"/>
      <c r="NOY39" s="224"/>
      <c r="NOZ39" s="224"/>
      <c r="NPA39" s="224"/>
      <c r="NPB39" s="225"/>
      <c r="NPC39" s="223"/>
      <c r="NPD39" s="224"/>
      <c r="NPE39" s="224"/>
      <c r="NPF39" s="224"/>
      <c r="NPG39" s="224"/>
      <c r="NPH39" s="224"/>
      <c r="NPI39" s="224"/>
      <c r="NPJ39" s="225"/>
      <c r="NPK39" s="223"/>
      <c r="NPL39" s="224"/>
      <c r="NPM39" s="224"/>
      <c r="NPN39" s="224"/>
      <c r="NPO39" s="224"/>
      <c r="NPP39" s="224"/>
      <c r="NPQ39" s="224"/>
      <c r="NPR39" s="225"/>
      <c r="NPS39" s="223"/>
      <c r="NPT39" s="224"/>
      <c r="NPU39" s="224"/>
      <c r="NPV39" s="224"/>
      <c r="NPW39" s="224"/>
      <c r="NPX39" s="224"/>
      <c r="NPY39" s="224"/>
      <c r="NPZ39" s="225"/>
      <c r="NQA39" s="223"/>
      <c r="NQB39" s="224"/>
      <c r="NQC39" s="224"/>
      <c r="NQD39" s="224"/>
      <c r="NQE39" s="224"/>
      <c r="NQF39" s="224"/>
      <c r="NQG39" s="224"/>
      <c r="NQH39" s="225"/>
      <c r="NQI39" s="223"/>
      <c r="NQJ39" s="224"/>
      <c r="NQK39" s="224"/>
      <c r="NQL39" s="224"/>
      <c r="NQM39" s="224"/>
      <c r="NQN39" s="224"/>
      <c r="NQO39" s="224"/>
      <c r="NQP39" s="225"/>
      <c r="NQQ39" s="223"/>
      <c r="NQR39" s="224"/>
      <c r="NQS39" s="224"/>
      <c r="NQT39" s="224"/>
      <c r="NQU39" s="224"/>
      <c r="NQV39" s="224"/>
      <c r="NQW39" s="224"/>
      <c r="NQX39" s="225"/>
      <c r="NQY39" s="223"/>
      <c r="NQZ39" s="224"/>
      <c r="NRA39" s="224"/>
      <c r="NRB39" s="224"/>
      <c r="NRC39" s="224"/>
      <c r="NRD39" s="224"/>
      <c r="NRE39" s="224"/>
      <c r="NRF39" s="225"/>
      <c r="NRG39" s="223"/>
      <c r="NRH39" s="224"/>
      <c r="NRI39" s="224"/>
      <c r="NRJ39" s="224"/>
      <c r="NRK39" s="224"/>
      <c r="NRL39" s="224"/>
      <c r="NRM39" s="224"/>
      <c r="NRN39" s="225"/>
      <c r="NRO39" s="223"/>
      <c r="NRP39" s="224"/>
      <c r="NRQ39" s="224"/>
      <c r="NRR39" s="224"/>
      <c r="NRS39" s="224"/>
      <c r="NRT39" s="224"/>
      <c r="NRU39" s="224"/>
      <c r="NRV39" s="225"/>
      <c r="NRW39" s="223"/>
      <c r="NRX39" s="224"/>
      <c r="NRY39" s="224"/>
      <c r="NRZ39" s="224"/>
      <c r="NSA39" s="224"/>
      <c r="NSB39" s="224"/>
      <c r="NSC39" s="224"/>
      <c r="NSD39" s="225"/>
      <c r="NSE39" s="223"/>
      <c r="NSF39" s="224"/>
      <c r="NSG39" s="224"/>
      <c r="NSH39" s="224"/>
      <c r="NSI39" s="224"/>
      <c r="NSJ39" s="224"/>
      <c r="NSK39" s="224"/>
      <c r="NSL39" s="225"/>
      <c r="NSM39" s="223"/>
      <c r="NSN39" s="224"/>
      <c r="NSO39" s="224"/>
      <c r="NSP39" s="224"/>
      <c r="NSQ39" s="224"/>
      <c r="NSR39" s="224"/>
      <c r="NSS39" s="224"/>
      <c r="NST39" s="225"/>
      <c r="NSU39" s="223"/>
      <c r="NSV39" s="224"/>
      <c r="NSW39" s="224"/>
      <c r="NSX39" s="224"/>
      <c r="NSY39" s="224"/>
      <c r="NSZ39" s="224"/>
      <c r="NTA39" s="224"/>
      <c r="NTB39" s="225"/>
      <c r="NTC39" s="223"/>
      <c r="NTD39" s="224"/>
      <c r="NTE39" s="224"/>
      <c r="NTF39" s="224"/>
      <c r="NTG39" s="224"/>
      <c r="NTH39" s="224"/>
      <c r="NTI39" s="224"/>
      <c r="NTJ39" s="225"/>
      <c r="NTK39" s="223"/>
      <c r="NTL39" s="224"/>
      <c r="NTM39" s="224"/>
      <c r="NTN39" s="224"/>
      <c r="NTO39" s="224"/>
      <c r="NTP39" s="224"/>
      <c r="NTQ39" s="224"/>
      <c r="NTR39" s="225"/>
      <c r="NTS39" s="223"/>
      <c r="NTT39" s="224"/>
      <c r="NTU39" s="224"/>
      <c r="NTV39" s="224"/>
      <c r="NTW39" s="224"/>
      <c r="NTX39" s="224"/>
      <c r="NTY39" s="224"/>
      <c r="NTZ39" s="225"/>
      <c r="NUA39" s="223"/>
      <c r="NUB39" s="224"/>
      <c r="NUC39" s="224"/>
      <c r="NUD39" s="224"/>
      <c r="NUE39" s="224"/>
      <c r="NUF39" s="224"/>
      <c r="NUG39" s="224"/>
      <c r="NUH39" s="225"/>
      <c r="NUI39" s="223"/>
      <c r="NUJ39" s="224"/>
      <c r="NUK39" s="224"/>
      <c r="NUL39" s="224"/>
      <c r="NUM39" s="224"/>
      <c r="NUN39" s="224"/>
      <c r="NUO39" s="224"/>
      <c r="NUP39" s="225"/>
      <c r="NUQ39" s="223"/>
      <c r="NUR39" s="224"/>
      <c r="NUS39" s="224"/>
      <c r="NUT39" s="224"/>
      <c r="NUU39" s="224"/>
      <c r="NUV39" s="224"/>
      <c r="NUW39" s="224"/>
      <c r="NUX39" s="225"/>
      <c r="NUY39" s="223"/>
      <c r="NUZ39" s="224"/>
      <c r="NVA39" s="224"/>
      <c r="NVB39" s="224"/>
      <c r="NVC39" s="224"/>
      <c r="NVD39" s="224"/>
      <c r="NVE39" s="224"/>
      <c r="NVF39" s="225"/>
      <c r="NVG39" s="223"/>
      <c r="NVH39" s="224"/>
      <c r="NVI39" s="224"/>
      <c r="NVJ39" s="224"/>
      <c r="NVK39" s="224"/>
      <c r="NVL39" s="224"/>
      <c r="NVM39" s="224"/>
      <c r="NVN39" s="225"/>
      <c r="NVO39" s="223"/>
      <c r="NVP39" s="224"/>
      <c r="NVQ39" s="224"/>
      <c r="NVR39" s="224"/>
      <c r="NVS39" s="224"/>
      <c r="NVT39" s="224"/>
      <c r="NVU39" s="224"/>
      <c r="NVV39" s="225"/>
      <c r="NVW39" s="223"/>
      <c r="NVX39" s="224"/>
      <c r="NVY39" s="224"/>
      <c r="NVZ39" s="224"/>
      <c r="NWA39" s="224"/>
      <c r="NWB39" s="224"/>
      <c r="NWC39" s="224"/>
      <c r="NWD39" s="225"/>
      <c r="NWE39" s="223"/>
      <c r="NWF39" s="224"/>
      <c r="NWG39" s="224"/>
      <c r="NWH39" s="224"/>
      <c r="NWI39" s="224"/>
      <c r="NWJ39" s="224"/>
      <c r="NWK39" s="224"/>
      <c r="NWL39" s="225"/>
      <c r="NWM39" s="223"/>
      <c r="NWN39" s="224"/>
      <c r="NWO39" s="224"/>
      <c r="NWP39" s="224"/>
      <c r="NWQ39" s="224"/>
      <c r="NWR39" s="224"/>
      <c r="NWS39" s="224"/>
      <c r="NWT39" s="225"/>
      <c r="NWU39" s="223"/>
      <c r="NWV39" s="224"/>
      <c r="NWW39" s="224"/>
      <c r="NWX39" s="224"/>
      <c r="NWY39" s="224"/>
      <c r="NWZ39" s="224"/>
      <c r="NXA39" s="224"/>
      <c r="NXB39" s="225"/>
      <c r="NXC39" s="223"/>
      <c r="NXD39" s="224"/>
      <c r="NXE39" s="224"/>
      <c r="NXF39" s="224"/>
      <c r="NXG39" s="224"/>
      <c r="NXH39" s="224"/>
      <c r="NXI39" s="224"/>
      <c r="NXJ39" s="225"/>
      <c r="NXK39" s="223"/>
      <c r="NXL39" s="224"/>
      <c r="NXM39" s="224"/>
      <c r="NXN39" s="224"/>
      <c r="NXO39" s="224"/>
      <c r="NXP39" s="224"/>
      <c r="NXQ39" s="224"/>
      <c r="NXR39" s="225"/>
      <c r="NXS39" s="223"/>
      <c r="NXT39" s="224"/>
      <c r="NXU39" s="224"/>
      <c r="NXV39" s="224"/>
      <c r="NXW39" s="224"/>
      <c r="NXX39" s="224"/>
      <c r="NXY39" s="224"/>
      <c r="NXZ39" s="225"/>
      <c r="NYA39" s="223"/>
      <c r="NYB39" s="224"/>
      <c r="NYC39" s="224"/>
      <c r="NYD39" s="224"/>
      <c r="NYE39" s="224"/>
      <c r="NYF39" s="224"/>
      <c r="NYG39" s="224"/>
      <c r="NYH39" s="225"/>
      <c r="NYI39" s="223"/>
      <c r="NYJ39" s="224"/>
      <c r="NYK39" s="224"/>
      <c r="NYL39" s="224"/>
      <c r="NYM39" s="224"/>
      <c r="NYN39" s="224"/>
      <c r="NYO39" s="224"/>
      <c r="NYP39" s="225"/>
      <c r="NYQ39" s="223"/>
      <c r="NYR39" s="224"/>
      <c r="NYS39" s="224"/>
      <c r="NYT39" s="224"/>
      <c r="NYU39" s="224"/>
      <c r="NYV39" s="224"/>
      <c r="NYW39" s="224"/>
      <c r="NYX39" s="225"/>
      <c r="NYY39" s="223"/>
      <c r="NYZ39" s="224"/>
      <c r="NZA39" s="224"/>
      <c r="NZB39" s="224"/>
      <c r="NZC39" s="224"/>
      <c r="NZD39" s="224"/>
      <c r="NZE39" s="224"/>
      <c r="NZF39" s="225"/>
      <c r="NZG39" s="223"/>
      <c r="NZH39" s="224"/>
      <c r="NZI39" s="224"/>
      <c r="NZJ39" s="224"/>
      <c r="NZK39" s="224"/>
      <c r="NZL39" s="224"/>
      <c r="NZM39" s="224"/>
      <c r="NZN39" s="225"/>
      <c r="NZO39" s="223"/>
      <c r="NZP39" s="224"/>
      <c r="NZQ39" s="224"/>
      <c r="NZR39" s="224"/>
      <c r="NZS39" s="224"/>
      <c r="NZT39" s="224"/>
      <c r="NZU39" s="224"/>
      <c r="NZV39" s="225"/>
      <c r="NZW39" s="223"/>
      <c r="NZX39" s="224"/>
      <c r="NZY39" s="224"/>
      <c r="NZZ39" s="224"/>
      <c r="OAA39" s="224"/>
      <c r="OAB39" s="224"/>
      <c r="OAC39" s="224"/>
      <c r="OAD39" s="225"/>
      <c r="OAE39" s="223"/>
      <c r="OAF39" s="224"/>
      <c r="OAG39" s="224"/>
      <c r="OAH39" s="224"/>
      <c r="OAI39" s="224"/>
      <c r="OAJ39" s="224"/>
      <c r="OAK39" s="224"/>
      <c r="OAL39" s="225"/>
      <c r="OAM39" s="223"/>
      <c r="OAN39" s="224"/>
      <c r="OAO39" s="224"/>
      <c r="OAP39" s="224"/>
      <c r="OAQ39" s="224"/>
      <c r="OAR39" s="224"/>
      <c r="OAS39" s="224"/>
      <c r="OAT39" s="225"/>
      <c r="OAU39" s="223"/>
      <c r="OAV39" s="224"/>
      <c r="OAW39" s="224"/>
      <c r="OAX39" s="224"/>
      <c r="OAY39" s="224"/>
      <c r="OAZ39" s="224"/>
      <c r="OBA39" s="224"/>
      <c r="OBB39" s="225"/>
      <c r="OBC39" s="223"/>
      <c r="OBD39" s="224"/>
      <c r="OBE39" s="224"/>
      <c r="OBF39" s="224"/>
      <c r="OBG39" s="224"/>
      <c r="OBH39" s="224"/>
      <c r="OBI39" s="224"/>
      <c r="OBJ39" s="225"/>
      <c r="OBK39" s="223"/>
      <c r="OBL39" s="224"/>
      <c r="OBM39" s="224"/>
      <c r="OBN39" s="224"/>
      <c r="OBO39" s="224"/>
      <c r="OBP39" s="224"/>
      <c r="OBQ39" s="224"/>
      <c r="OBR39" s="225"/>
      <c r="OBS39" s="223"/>
      <c r="OBT39" s="224"/>
      <c r="OBU39" s="224"/>
      <c r="OBV39" s="224"/>
      <c r="OBW39" s="224"/>
      <c r="OBX39" s="224"/>
      <c r="OBY39" s="224"/>
      <c r="OBZ39" s="225"/>
      <c r="OCA39" s="223"/>
      <c r="OCB39" s="224"/>
      <c r="OCC39" s="224"/>
      <c r="OCD39" s="224"/>
      <c r="OCE39" s="224"/>
      <c r="OCF39" s="224"/>
      <c r="OCG39" s="224"/>
      <c r="OCH39" s="225"/>
      <c r="OCI39" s="223"/>
      <c r="OCJ39" s="224"/>
      <c r="OCK39" s="224"/>
      <c r="OCL39" s="224"/>
      <c r="OCM39" s="224"/>
      <c r="OCN39" s="224"/>
      <c r="OCO39" s="224"/>
      <c r="OCP39" s="225"/>
      <c r="OCQ39" s="223"/>
      <c r="OCR39" s="224"/>
      <c r="OCS39" s="224"/>
      <c r="OCT39" s="224"/>
      <c r="OCU39" s="224"/>
      <c r="OCV39" s="224"/>
      <c r="OCW39" s="224"/>
      <c r="OCX39" s="225"/>
      <c r="OCY39" s="223"/>
      <c r="OCZ39" s="224"/>
      <c r="ODA39" s="224"/>
      <c r="ODB39" s="224"/>
      <c r="ODC39" s="224"/>
      <c r="ODD39" s="224"/>
      <c r="ODE39" s="224"/>
      <c r="ODF39" s="225"/>
      <c r="ODG39" s="223"/>
      <c r="ODH39" s="224"/>
      <c r="ODI39" s="224"/>
      <c r="ODJ39" s="224"/>
      <c r="ODK39" s="224"/>
      <c r="ODL39" s="224"/>
      <c r="ODM39" s="224"/>
      <c r="ODN39" s="225"/>
      <c r="ODO39" s="223"/>
      <c r="ODP39" s="224"/>
      <c r="ODQ39" s="224"/>
      <c r="ODR39" s="224"/>
      <c r="ODS39" s="224"/>
      <c r="ODT39" s="224"/>
      <c r="ODU39" s="224"/>
      <c r="ODV39" s="225"/>
      <c r="ODW39" s="223"/>
      <c r="ODX39" s="224"/>
      <c r="ODY39" s="224"/>
      <c r="ODZ39" s="224"/>
      <c r="OEA39" s="224"/>
      <c r="OEB39" s="224"/>
      <c r="OEC39" s="224"/>
      <c r="OED39" s="225"/>
      <c r="OEE39" s="223"/>
      <c r="OEF39" s="224"/>
      <c r="OEG39" s="224"/>
      <c r="OEH39" s="224"/>
      <c r="OEI39" s="224"/>
      <c r="OEJ39" s="224"/>
      <c r="OEK39" s="224"/>
      <c r="OEL39" s="225"/>
      <c r="OEM39" s="223"/>
      <c r="OEN39" s="224"/>
      <c r="OEO39" s="224"/>
      <c r="OEP39" s="224"/>
      <c r="OEQ39" s="224"/>
      <c r="OER39" s="224"/>
      <c r="OES39" s="224"/>
      <c r="OET39" s="225"/>
      <c r="OEU39" s="223"/>
      <c r="OEV39" s="224"/>
      <c r="OEW39" s="224"/>
      <c r="OEX39" s="224"/>
      <c r="OEY39" s="224"/>
      <c r="OEZ39" s="224"/>
      <c r="OFA39" s="224"/>
      <c r="OFB39" s="225"/>
      <c r="OFC39" s="223"/>
      <c r="OFD39" s="224"/>
      <c r="OFE39" s="224"/>
      <c r="OFF39" s="224"/>
      <c r="OFG39" s="224"/>
      <c r="OFH39" s="224"/>
      <c r="OFI39" s="224"/>
      <c r="OFJ39" s="225"/>
      <c r="OFK39" s="223"/>
      <c r="OFL39" s="224"/>
      <c r="OFM39" s="224"/>
      <c r="OFN39" s="224"/>
      <c r="OFO39" s="224"/>
      <c r="OFP39" s="224"/>
      <c r="OFQ39" s="224"/>
      <c r="OFR39" s="225"/>
      <c r="OFS39" s="223"/>
      <c r="OFT39" s="224"/>
      <c r="OFU39" s="224"/>
      <c r="OFV39" s="224"/>
      <c r="OFW39" s="224"/>
      <c r="OFX39" s="224"/>
      <c r="OFY39" s="224"/>
      <c r="OFZ39" s="225"/>
      <c r="OGA39" s="223"/>
      <c r="OGB39" s="224"/>
      <c r="OGC39" s="224"/>
      <c r="OGD39" s="224"/>
      <c r="OGE39" s="224"/>
      <c r="OGF39" s="224"/>
      <c r="OGG39" s="224"/>
      <c r="OGH39" s="225"/>
      <c r="OGI39" s="223"/>
      <c r="OGJ39" s="224"/>
      <c r="OGK39" s="224"/>
      <c r="OGL39" s="224"/>
      <c r="OGM39" s="224"/>
      <c r="OGN39" s="224"/>
      <c r="OGO39" s="224"/>
      <c r="OGP39" s="225"/>
      <c r="OGQ39" s="223"/>
      <c r="OGR39" s="224"/>
      <c r="OGS39" s="224"/>
      <c r="OGT39" s="224"/>
      <c r="OGU39" s="224"/>
      <c r="OGV39" s="224"/>
      <c r="OGW39" s="224"/>
      <c r="OGX39" s="225"/>
      <c r="OGY39" s="223"/>
      <c r="OGZ39" s="224"/>
      <c r="OHA39" s="224"/>
      <c r="OHB39" s="224"/>
      <c r="OHC39" s="224"/>
      <c r="OHD39" s="224"/>
      <c r="OHE39" s="224"/>
      <c r="OHF39" s="225"/>
      <c r="OHG39" s="223"/>
      <c r="OHH39" s="224"/>
      <c r="OHI39" s="224"/>
      <c r="OHJ39" s="224"/>
      <c r="OHK39" s="224"/>
      <c r="OHL39" s="224"/>
      <c r="OHM39" s="224"/>
      <c r="OHN39" s="225"/>
      <c r="OHO39" s="223"/>
      <c r="OHP39" s="224"/>
      <c r="OHQ39" s="224"/>
      <c r="OHR39" s="224"/>
      <c r="OHS39" s="224"/>
      <c r="OHT39" s="224"/>
      <c r="OHU39" s="224"/>
      <c r="OHV39" s="225"/>
      <c r="OHW39" s="223"/>
      <c r="OHX39" s="224"/>
      <c r="OHY39" s="224"/>
      <c r="OHZ39" s="224"/>
      <c r="OIA39" s="224"/>
      <c r="OIB39" s="224"/>
      <c r="OIC39" s="224"/>
      <c r="OID39" s="225"/>
      <c r="OIE39" s="223"/>
      <c r="OIF39" s="224"/>
      <c r="OIG39" s="224"/>
      <c r="OIH39" s="224"/>
      <c r="OII39" s="224"/>
      <c r="OIJ39" s="224"/>
      <c r="OIK39" s="224"/>
      <c r="OIL39" s="225"/>
      <c r="OIM39" s="223"/>
      <c r="OIN39" s="224"/>
      <c r="OIO39" s="224"/>
      <c r="OIP39" s="224"/>
      <c r="OIQ39" s="224"/>
      <c r="OIR39" s="224"/>
      <c r="OIS39" s="224"/>
      <c r="OIT39" s="225"/>
      <c r="OIU39" s="223"/>
      <c r="OIV39" s="224"/>
      <c r="OIW39" s="224"/>
      <c r="OIX39" s="224"/>
      <c r="OIY39" s="224"/>
      <c r="OIZ39" s="224"/>
      <c r="OJA39" s="224"/>
      <c r="OJB39" s="225"/>
      <c r="OJC39" s="223"/>
      <c r="OJD39" s="224"/>
      <c r="OJE39" s="224"/>
      <c r="OJF39" s="224"/>
      <c r="OJG39" s="224"/>
      <c r="OJH39" s="224"/>
      <c r="OJI39" s="224"/>
      <c r="OJJ39" s="225"/>
      <c r="OJK39" s="223"/>
      <c r="OJL39" s="224"/>
      <c r="OJM39" s="224"/>
      <c r="OJN39" s="224"/>
      <c r="OJO39" s="224"/>
      <c r="OJP39" s="224"/>
      <c r="OJQ39" s="224"/>
      <c r="OJR39" s="225"/>
      <c r="OJS39" s="223"/>
      <c r="OJT39" s="224"/>
      <c r="OJU39" s="224"/>
      <c r="OJV39" s="224"/>
      <c r="OJW39" s="224"/>
      <c r="OJX39" s="224"/>
      <c r="OJY39" s="224"/>
      <c r="OJZ39" s="225"/>
      <c r="OKA39" s="223"/>
      <c r="OKB39" s="224"/>
      <c r="OKC39" s="224"/>
      <c r="OKD39" s="224"/>
      <c r="OKE39" s="224"/>
      <c r="OKF39" s="224"/>
      <c r="OKG39" s="224"/>
      <c r="OKH39" s="225"/>
      <c r="OKI39" s="223"/>
      <c r="OKJ39" s="224"/>
      <c r="OKK39" s="224"/>
      <c r="OKL39" s="224"/>
      <c r="OKM39" s="224"/>
      <c r="OKN39" s="224"/>
      <c r="OKO39" s="224"/>
      <c r="OKP39" s="225"/>
      <c r="OKQ39" s="223"/>
      <c r="OKR39" s="224"/>
      <c r="OKS39" s="224"/>
      <c r="OKT39" s="224"/>
      <c r="OKU39" s="224"/>
      <c r="OKV39" s="224"/>
      <c r="OKW39" s="224"/>
      <c r="OKX39" s="225"/>
      <c r="OKY39" s="223"/>
      <c r="OKZ39" s="224"/>
      <c r="OLA39" s="224"/>
      <c r="OLB39" s="224"/>
      <c r="OLC39" s="224"/>
      <c r="OLD39" s="224"/>
      <c r="OLE39" s="224"/>
      <c r="OLF39" s="225"/>
      <c r="OLG39" s="223"/>
      <c r="OLH39" s="224"/>
      <c r="OLI39" s="224"/>
      <c r="OLJ39" s="224"/>
      <c r="OLK39" s="224"/>
      <c r="OLL39" s="224"/>
      <c r="OLM39" s="224"/>
      <c r="OLN39" s="225"/>
      <c r="OLO39" s="223"/>
      <c r="OLP39" s="224"/>
      <c r="OLQ39" s="224"/>
      <c r="OLR39" s="224"/>
      <c r="OLS39" s="224"/>
      <c r="OLT39" s="224"/>
      <c r="OLU39" s="224"/>
      <c r="OLV39" s="225"/>
      <c r="OLW39" s="223"/>
      <c r="OLX39" s="224"/>
      <c r="OLY39" s="224"/>
      <c r="OLZ39" s="224"/>
      <c r="OMA39" s="224"/>
      <c r="OMB39" s="224"/>
      <c r="OMC39" s="224"/>
      <c r="OMD39" s="225"/>
      <c r="OME39" s="223"/>
      <c r="OMF39" s="224"/>
      <c r="OMG39" s="224"/>
      <c r="OMH39" s="224"/>
      <c r="OMI39" s="224"/>
      <c r="OMJ39" s="224"/>
      <c r="OMK39" s="224"/>
      <c r="OML39" s="225"/>
      <c r="OMM39" s="223"/>
      <c r="OMN39" s="224"/>
      <c r="OMO39" s="224"/>
      <c r="OMP39" s="224"/>
      <c r="OMQ39" s="224"/>
      <c r="OMR39" s="224"/>
      <c r="OMS39" s="224"/>
      <c r="OMT39" s="225"/>
      <c r="OMU39" s="223"/>
      <c r="OMV39" s="224"/>
      <c r="OMW39" s="224"/>
      <c r="OMX39" s="224"/>
      <c r="OMY39" s="224"/>
      <c r="OMZ39" s="224"/>
      <c r="ONA39" s="224"/>
      <c r="ONB39" s="225"/>
      <c r="ONC39" s="223"/>
      <c r="OND39" s="224"/>
      <c r="ONE39" s="224"/>
      <c r="ONF39" s="224"/>
      <c r="ONG39" s="224"/>
      <c r="ONH39" s="224"/>
      <c r="ONI39" s="224"/>
      <c r="ONJ39" s="225"/>
      <c r="ONK39" s="223"/>
      <c r="ONL39" s="224"/>
      <c r="ONM39" s="224"/>
      <c r="ONN39" s="224"/>
      <c r="ONO39" s="224"/>
      <c r="ONP39" s="224"/>
      <c r="ONQ39" s="224"/>
      <c r="ONR39" s="225"/>
      <c r="ONS39" s="223"/>
      <c r="ONT39" s="224"/>
      <c r="ONU39" s="224"/>
      <c r="ONV39" s="224"/>
      <c r="ONW39" s="224"/>
      <c r="ONX39" s="224"/>
      <c r="ONY39" s="224"/>
      <c r="ONZ39" s="225"/>
      <c r="OOA39" s="223"/>
      <c r="OOB39" s="224"/>
      <c r="OOC39" s="224"/>
      <c r="OOD39" s="224"/>
      <c r="OOE39" s="224"/>
      <c r="OOF39" s="224"/>
      <c r="OOG39" s="224"/>
      <c r="OOH39" s="225"/>
      <c r="OOI39" s="223"/>
      <c r="OOJ39" s="224"/>
      <c r="OOK39" s="224"/>
      <c r="OOL39" s="224"/>
      <c r="OOM39" s="224"/>
      <c r="OON39" s="224"/>
      <c r="OOO39" s="224"/>
      <c r="OOP39" s="225"/>
      <c r="OOQ39" s="223"/>
      <c r="OOR39" s="224"/>
      <c r="OOS39" s="224"/>
      <c r="OOT39" s="224"/>
      <c r="OOU39" s="224"/>
      <c r="OOV39" s="224"/>
      <c r="OOW39" s="224"/>
      <c r="OOX39" s="225"/>
      <c r="OOY39" s="223"/>
      <c r="OOZ39" s="224"/>
      <c r="OPA39" s="224"/>
      <c r="OPB39" s="224"/>
      <c r="OPC39" s="224"/>
      <c r="OPD39" s="224"/>
      <c r="OPE39" s="224"/>
      <c r="OPF39" s="225"/>
      <c r="OPG39" s="223"/>
      <c r="OPH39" s="224"/>
      <c r="OPI39" s="224"/>
      <c r="OPJ39" s="224"/>
      <c r="OPK39" s="224"/>
      <c r="OPL39" s="224"/>
      <c r="OPM39" s="224"/>
      <c r="OPN39" s="225"/>
      <c r="OPO39" s="223"/>
      <c r="OPP39" s="224"/>
      <c r="OPQ39" s="224"/>
      <c r="OPR39" s="224"/>
      <c r="OPS39" s="224"/>
      <c r="OPT39" s="224"/>
      <c r="OPU39" s="224"/>
      <c r="OPV39" s="225"/>
      <c r="OPW39" s="223"/>
      <c r="OPX39" s="224"/>
      <c r="OPY39" s="224"/>
      <c r="OPZ39" s="224"/>
      <c r="OQA39" s="224"/>
      <c r="OQB39" s="224"/>
      <c r="OQC39" s="224"/>
      <c r="OQD39" s="225"/>
      <c r="OQE39" s="223"/>
      <c r="OQF39" s="224"/>
      <c r="OQG39" s="224"/>
      <c r="OQH39" s="224"/>
      <c r="OQI39" s="224"/>
      <c r="OQJ39" s="224"/>
      <c r="OQK39" s="224"/>
      <c r="OQL39" s="225"/>
      <c r="OQM39" s="223"/>
      <c r="OQN39" s="224"/>
      <c r="OQO39" s="224"/>
      <c r="OQP39" s="224"/>
      <c r="OQQ39" s="224"/>
      <c r="OQR39" s="224"/>
      <c r="OQS39" s="224"/>
      <c r="OQT39" s="225"/>
      <c r="OQU39" s="223"/>
      <c r="OQV39" s="224"/>
      <c r="OQW39" s="224"/>
      <c r="OQX39" s="224"/>
      <c r="OQY39" s="224"/>
      <c r="OQZ39" s="224"/>
      <c r="ORA39" s="224"/>
      <c r="ORB39" s="225"/>
      <c r="ORC39" s="223"/>
      <c r="ORD39" s="224"/>
      <c r="ORE39" s="224"/>
      <c r="ORF39" s="224"/>
      <c r="ORG39" s="224"/>
      <c r="ORH39" s="224"/>
      <c r="ORI39" s="224"/>
      <c r="ORJ39" s="225"/>
      <c r="ORK39" s="223"/>
      <c r="ORL39" s="224"/>
      <c r="ORM39" s="224"/>
      <c r="ORN39" s="224"/>
      <c r="ORO39" s="224"/>
      <c r="ORP39" s="224"/>
      <c r="ORQ39" s="224"/>
      <c r="ORR39" s="225"/>
      <c r="ORS39" s="223"/>
      <c r="ORT39" s="224"/>
      <c r="ORU39" s="224"/>
      <c r="ORV39" s="224"/>
      <c r="ORW39" s="224"/>
      <c r="ORX39" s="224"/>
      <c r="ORY39" s="224"/>
      <c r="ORZ39" s="225"/>
      <c r="OSA39" s="223"/>
      <c r="OSB39" s="224"/>
      <c r="OSC39" s="224"/>
      <c r="OSD39" s="224"/>
      <c r="OSE39" s="224"/>
      <c r="OSF39" s="224"/>
      <c r="OSG39" s="224"/>
      <c r="OSH39" s="225"/>
      <c r="OSI39" s="223"/>
      <c r="OSJ39" s="224"/>
      <c r="OSK39" s="224"/>
      <c r="OSL39" s="224"/>
      <c r="OSM39" s="224"/>
      <c r="OSN39" s="224"/>
      <c r="OSO39" s="224"/>
      <c r="OSP39" s="225"/>
      <c r="OSQ39" s="223"/>
      <c r="OSR39" s="224"/>
      <c r="OSS39" s="224"/>
      <c r="OST39" s="224"/>
      <c r="OSU39" s="224"/>
      <c r="OSV39" s="224"/>
      <c r="OSW39" s="224"/>
      <c r="OSX39" s="225"/>
      <c r="OSY39" s="223"/>
      <c r="OSZ39" s="224"/>
      <c r="OTA39" s="224"/>
      <c r="OTB39" s="224"/>
      <c r="OTC39" s="224"/>
      <c r="OTD39" s="224"/>
      <c r="OTE39" s="224"/>
      <c r="OTF39" s="225"/>
      <c r="OTG39" s="223"/>
      <c r="OTH39" s="224"/>
      <c r="OTI39" s="224"/>
      <c r="OTJ39" s="224"/>
      <c r="OTK39" s="224"/>
      <c r="OTL39" s="224"/>
      <c r="OTM39" s="224"/>
      <c r="OTN39" s="225"/>
      <c r="OTO39" s="223"/>
      <c r="OTP39" s="224"/>
      <c r="OTQ39" s="224"/>
      <c r="OTR39" s="224"/>
      <c r="OTS39" s="224"/>
      <c r="OTT39" s="224"/>
      <c r="OTU39" s="224"/>
      <c r="OTV39" s="225"/>
      <c r="OTW39" s="223"/>
      <c r="OTX39" s="224"/>
      <c r="OTY39" s="224"/>
      <c r="OTZ39" s="224"/>
      <c r="OUA39" s="224"/>
      <c r="OUB39" s="224"/>
      <c r="OUC39" s="224"/>
      <c r="OUD39" s="225"/>
      <c r="OUE39" s="223"/>
      <c r="OUF39" s="224"/>
      <c r="OUG39" s="224"/>
      <c r="OUH39" s="224"/>
      <c r="OUI39" s="224"/>
      <c r="OUJ39" s="224"/>
      <c r="OUK39" s="224"/>
      <c r="OUL39" s="225"/>
      <c r="OUM39" s="223"/>
      <c r="OUN39" s="224"/>
      <c r="OUO39" s="224"/>
      <c r="OUP39" s="224"/>
      <c r="OUQ39" s="224"/>
      <c r="OUR39" s="224"/>
      <c r="OUS39" s="224"/>
      <c r="OUT39" s="225"/>
      <c r="OUU39" s="223"/>
      <c r="OUV39" s="224"/>
      <c r="OUW39" s="224"/>
      <c r="OUX39" s="224"/>
      <c r="OUY39" s="224"/>
      <c r="OUZ39" s="224"/>
      <c r="OVA39" s="224"/>
      <c r="OVB39" s="225"/>
      <c r="OVC39" s="223"/>
      <c r="OVD39" s="224"/>
      <c r="OVE39" s="224"/>
      <c r="OVF39" s="224"/>
      <c r="OVG39" s="224"/>
      <c r="OVH39" s="224"/>
      <c r="OVI39" s="224"/>
      <c r="OVJ39" s="225"/>
      <c r="OVK39" s="223"/>
      <c r="OVL39" s="224"/>
      <c r="OVM39" s="224"/>
      <c r="OVN39" s="224"/>
      <c r="OVO39" s="224"/>
      <c r="OVP39" s="224"/>
      <c r="OVQ39" s="224"/>
      <c r="OVR39" s="225"/>
      <c r="OVS39" s="223"/>
      <c r="OVT39" s="224"/>
      <c r="OVU39" s="224"/>
      <c r="OVV39" s="224"/>
      <c r="OVW39" s="224"/>
      <c r="OVX39" s="224"/>
      <c r="OVY39" s="224"/>
      <c r="OVZ39" s="225"/>
      <c r="OWA39" s="223"/>
      <c r="OWB39" s="224"/>
      <c r="OWC39" s="224"/>
      <c r="OWD39" s="224"/>
      <c r="OWE39" s="224"/>
      <c r="OWF39" s="224"/>
      <c r="OWG39" s="224"/>
      <c r="OWH39" s="225"/>
      <c r="OWI39" s="223"/>
      <c r="OWJ39" s="224"/>
      <c r="OWK39" s="224"/>
      <c r="OWL39" s="224"/>
      <c r="OWM39" s="224"/>
      <c r="OWN39" s="224"/>
      <c r="OWO39" s="224"/>
      <c r="OWP39" s="225"/>
      <c r="OWQ39" s="223"/>
      <c r="OWR39" s="224"/>
      <c r="OWS39" s="224"/>
      <c r="OWT39" s="224"/>
      <c r="OWU39" s="224"/>
      <c r="OWV39" s="224"/>
      <c r="OWW39" s="224"/>
      <c r="OWX39" s="225"/>
      <c r="OWY39" s="223"/>
      <c r="OWZ39" s="224"/>
      <c r="OXA39" s="224"/>
      <c r="OXB39" s="224"/>
      <c r="OXC39" s="224"/>
      <c r="OXD39" s="224"/>
      <c r="OXE39" s="224"/>
      <c r="OXF39" s="225"/>
      <c r="OXG39" s="223"/>
      <c r="OXH39" s="224"/>
      <c r="OXI39" s="224"/>
      <c r="OXJ39" s="224"/>
      <c r="OXK39" s="224"/>
      <c r="OXL39" s="224"/>
      <c r="OXM39" s="224"/>
      <c r="OXN39" s="225"/>
      <c r="OXO39" s="223"/>
      <c r="OXP39" s="224"/>
      <c r="OXQ39" s="224"/>
      <c r="OXR39" s="224"/>
      <c r="OXS39" s="224"/>
      <c r="OXT39" s="224"/>
      <c r="OXU39" s="224"/>
      <c r="OXV39" s="225"/>
      <c r="OXW39" s="223"/>
      <c r="OXX39" s="224"/>
      <c r="OXY39" s="224"/>
      <c r="OXZ39" s="224"/>
      <c r="OYA39" s="224"/>
      <c r="OYB39" s="224"/>
      <c r="OYC39" s="224"/>
      <c r="OYD39" s="225"/>
      <c r="OYE39" s="223"/>
      <c r="OYF39" s="224"/>
      <c r="OYG39" s="224"/>
      <c r="OYH39" s="224"/>
      <c r="OYI39" s="224"/>
      <c r="OYJ39" s="224"/>
      <c r="OYK39" s="224"/>
      <c r="OYL39" s="225"/>
      <c r="OYM39" s="223"/>
      <c r="OYN39" s="224"/>
      <c r="OYO39" s="224"/>
      <c r="OYP39" s="224"/>
      <c r="OYQ39" s="224"/>
      <c r="OYR39" s="224"/>
      <c r="OYS39" s="224"/>
      <c r="OYT39" s="225"/>
      <c r="OYU39" s="223"/>
      <c r="OYV39" s="224"/>
      <c r="OYW39" s="224"/>
      <c r="OYX39" s="224"/>
      <c r="OYY39" s="224"/>
      <c r="OYZ39" s="224"/>
      <c r="OZA39" s="224"/>
      <c r="OZB39" s="225"/>
      <c r="OZC39" s="223"/>
      <c r="OZD39" s="224"/>
      <c r="OZE39" s="224"/>
      <c r="OZF39" s="224"/>
      <c r="OZG39" s="224"/>
      <c r="OZH39" s="224"/>
      <c r="OZI39" s="224"/>
      <c r="OZJ39" s="225"/>
      <c r="OZK39" s="223"/>
      <c r="OZL39" s="224"/>
      <c r="OZM39" s="224"/>
      <c r="OZN39" s="224"/>
      <c r="OZO39" s="224"/>
      <c r="OZP39" s="224"/>
      <c r="OZQ39" s="224"/>
      <c r="OZR39" s="225"/>
      <c r="OZS39" s="223"/>
      <c r="OZT39" s="224"/>
      <c r="OZU39" s="224"/>
      <c r="OZV39" s="224"/>
      <c r="OZW39" s="224"/>
      <c r="OZX39" s="224"/>
      <c r="OZY39" s="224"/>
      <c r="OZZ39" s="225"/>
      <c r="PAA39" s="223"/>
      <c r="PAB39" s="224"/>
      <c r="PAC39" s="224"/>
      <c r="PAD39" s="224"/>
      <c r="PAE39" s="224"/>
      <c r="PAF39" s="224"/>
      <c r="PAG39" s="224"/>
      <c r="PAH39" s="225"/>
      <c r="PAI39" s="223"/>
      <c r="PAJ39" s="224"/>
      <c r="PAK39" s="224"/>
      <c r="PAL39" s="224"/>
      <c r="PAM39" s="224"/>
      <c r="PAN39" s="224"/>
      <c r="PAO39" s="224"/>
      <c r="PAP39" s="225"/>
      <c r="PAQ39" s="223"/>
      <c r="PAR39" s="224"/>
      <c r="PAS39" s="224"/>
      <c r="PAT39" s="224"/>
      <c r="PAU39" s="224"/>
      <c r="PAV39" s="224"/>
      <c r="PAW39" s="224"/>
      <c r="PAX39" s="225"/>
      <c r="PAY39" s="223"/>
      <c r="PAZ39" s="224"/>
      <c r="PBA39" s="224"/>
      <c r="PBB39" s="224"/>
      <c r="PBC39" s="224"/>
      <c r="PBD39" s="224"/>
      <c r="PBE39" s="224"/>
      <c r="PBF39" s="225"/>
      <c r="PBG39" s="223"/>
      <c r="PBH39" s="224"/>
      <c r="PBI39" s="224"/>
      <c r="PBJ39" s="224"/>
      <c r="PBK39" s="224"/>
      <c r="PBL39" s="224"/>
      <c r="PBM39" s="224"/>
      <c r="PBN39" s="225"/>
      <c r="PBO39" s="223"/>
      <c r="PBP39" s="224"/>
      <c r="PBQ39" s="224"/>
      <c r="PBR39" s="224"/>
      <c r="PBS39" s="224"/>
      <c r="PBT39" s="224"/>
      <c r="PBU39" s="224"/>
      <c r="PBV39" s="225"/>
      <c r="PBW39" s="223"/>
      <c r="PBX39" s="224"/>
      <c r="PBY39" s="224"/>
      <c r="PBZ39" s="224"/>
      <c r="PCA39" s="224"/>
      <c r="PCB39" s="224"/>
      <c r="PCC39" s="224"/>
      <c r="PCD39" s="225"/>
      <c r="PCE39" s="223"/>
      <c r="PCF39" s="224"/>
      <c r="PCG39" s="224"/>
      <c r="PCH39" s="224"/>
      <c r="PCI39" s="224"/>
      <c r="PCJ39" s="224"/>
      <c r="PCK39" s="224"/>
      <c r="PCL39" s="225"/>
      <c r="PCM39" s="223"/>
      <c r="PCN39" s="224"/>
      <c r="PCO39" s="224"/>
      <c r="PCP39" s="224"/>
      <c r="PCQ39" s="224"/>
      <c r="PCR39" s="224"/>
      <c r="PCS39" s="224"/>
      <c r="PCT39" s="225"/>
      <c r="PCU39" s="223"/>
      <c r="PCV39" s="224"/>
      <c r="PCW39" s="224"/>
      <c r="PCX39" s="224"/>
      <c r="PCY39" s="224"/>
      <c r="PCZ39" s="224"/>
      <c r="PDA39" s="224"/>
      <c r="PDB39" s="225"/>
      <c r="PDC39" s="223"/>
      <c r="PDD39" s="224"/>
      <c r="PDE39" s="224"/>
      <c r="PDF39" s="224"/>
      <c r="PDG39" s="224"/>
      <c r="PDH39" s="224"/>
      <c r="PDI39" s="224"/>
      <c r="PDJ39" s="225"/>
      <c r="PDK39" s="223"/>
      <c r="PDL39" s="224"/>
      <c r="PDM39" s="224"/>
      <c r="PDN39" s="224"/>
      <c r="PDO39" s="224"/>
      <c r="PDP39" s="224"/>
      <c r="PDQ39" s="224"/>
      <c r="PDR39" s="225"/>
      <c r="PDS39" s="223"/>
      <c r="PDT39" s="224"/>
      <c r="PDU39" s="224"/>
      <c r="PDV39" s="224"/>
      <c r="PDW39" s="224"/>
      <c r="PDX39" s="224"/>
      <c r="PDY39" s="224"/>
      <c r="PDZ39" s="225"/>
      <c r="PEA39" s="223"/>
      <c r="PEB39" s="224"/>
      <c r="PEC39" s="224"/>
      <c r="PED39" s="224"/>
      <c r="PEE39" s="224"/>
      <c r="PEF39" s="224"/>
      <c r="PEG39" s="224"/>
      <c r="PEH39" s="225"/>
      <c r="PEI39" s="223"/>
      <c r="PEJ39" s="224"/>
      <c r="PEK39" s="224"/>
      <c r="PEL39" s="224"/>
      <c r="PEM39" s="224"/>
      <c r="PEN39" s="224"/>
      <c r="PEO39" s="224"/>
      <c r="PEP39" s="225"/>
      <c r="PEQ39" s="223"/>
      <c r="PER39" s="224"/>
      <c r="PES39" s="224"/>
      <c r="PET39" s="224"/>
      <c r="PEU39" s="224"/>
      <c r="PEV39" s="224"/>
      <c r="PEW39" s="224"/>
      <c r="PEX39" s="225"/>
      <c r="PEY39" s="223"/>
      <c r="PEZ39" s="224"/>
      <c r="PFA39" s="224"/>
      <c r="PFB39" s="224"/>
      <c r="PFC39" s="224"/>
      <c r="PFD39" s="224"/>
      <c r="PFE39" s="224"/>
      <c r="PFF39" s="225"/>
      <c r="PFG39" s="223"/>
      <c r="PFH39" s="224"/>
      <c r="PFI39" s="224"/>
      <c r="PFJ39" s="224"/>
      <c r="PFK39" s="224"/>
      <c r="PFL39" s="224"/>
      <c r="PFM39" s="224"/>
      <c r="PFN39" s="225"/>
      <c r="PFO39" s="223"/>
      <c r="PFP39" s="224"/>
      <c r="PFQ39" s="224"/>
      <c r="PFR39" s="224"/>
      <c r="PFS39" s="224"/>
      <c r="PFT39" s="224"/>
      <c r="PFU39" s="224"/>
      <c r="PFV39" s="225"/>
      <c r="PFW39" s="223"/>
      <c r="PFX39" s="224"/>
      <c r="PFY39" s="224"/>
      <c r="PFZ39" s="224"/>
      <c r="PGA39" s="224"/>
      <c r="PGB39" s="224"/>
      <c r="PGC39" s="224"/>
      <c r="PGD39" s="225"/>
      <c r="PGE39" s="223"/>
      <c r="PGF39" s="224"/>
      <c r="PGG39" s="224"/>
      <c r="PGH39" s="224"/>
      <c r="PGI39" s="224"/>
      <c r="PGJ39" s="224"/>
      <c r="PGK39" s="224"/>
      <c r="PGL39" s="225"/>
      <c r="PGM39" s="223"/>
      <c r="PGN39" s="224"/>
      <c r="PGO39" s="224"/>
      <c r="PGP39" s="224"/>
      <c r="PGQ39" s="224"/>
      <c r="PGR39" s="224"/>
      <c r="PGS39" s="224"/>
      <c r="PGT39" s="225"/>
      <c r="PGU39" s="223"/>
      <c r="PGV39" s="224"/>
      <c r="PGW39" s="224"/>
      <c r="PGX39" s="224"/>
      <c r="PGY39" s="224"/>
      <c r="PGZ39" s="224"/>
      <c r="PHA39" s="224"/>
      <c r="PHB39" s="225"/>
      <c r="PHC39" s="223"/>
      <c r="PHD39" s="224"/>
      <c r="PHE39" s="224"/>
      <c r="PHF39" s="224"/>
      <c r="PHG39" s="224"/>
      <c r="PHH39" s="224"/>
      <c r="PHI39" s="224"/>
      <c r="PHJ39" s="225"/>
      <c r="PHK39" s="223"/>
      <c r="PHL39" s="224"/>
      <c r="PHM39" s="224"/>
      <c r="PHN39" s="224"/>
      <c r="PHO39" s="224"/>
      <c r="PHP39" s="224"/>
      <c r="PHQ39" s="224"/>
      <c r="PHR39" s="225"/>
      <c r="PHS39" s="223"/>
      <c r="PHT39" s="224"/>
      <c r="PHU39" s="224"/>
      <c r="PHV39" s="224"/>
      <c r="PHW39" s="224"/>
      <c r="PHX39" s="224"/>
      <c r="PHY39" s="224"/>
      <c r="PHZ39" s="225"/>
      <c r="PIA39" s="223"/>
      <c r="PIB39" s="224"/>
      <c r="PIC39" s="224"/>
      <c r="PID39" s="224"/>
      <c r="PIE39" s="224"/>
      <c r="PIF39" s="224"/>
      <c r="PIG39" s="224"/>
      <c r="PIH39" s="225"/>
      <c r="PII39" s="223"/>
      <c r="PIJ39" s="224"/>
      <c r="PIK39" s="224"/>
      <c r="PIL39" s="224"/>
      <c r="PIM39" s="224"/>
      <c r="PIN39" s="224"/>
      <c r="PIO39" s="224"/>
      <c r="PIP39" s="225"/>
      <c r="PIQ39" s="223"/>
      <c r="PIR39" s="224"/>
      <c r="PIS39" s="224"/>
      <c r="PIT39" s="224"/>
      <c r="PIU39" s="224"/>
      <c r="PIV39" s="224"/>
      <c r="PIW39" s="224"/>
      <c r="PIX39" s="225"/>
      <c r="PIY39" s="223"/>
      <c r="PIZ39" s="224"/>
      <c r="PJA39" s="224"/>
      <c r="PJB39" s="224"/>
      <c r="PJC39" s="224"/>
      <c r="PJD39" s="224"/>
      <c r="PJE39" s="224"/>
      <c r="PJF39" s="225"/>
      <c r="PJG39" s="223"/>
      <c r="PJH39" s="224"/>
      <c r="PJI39" s="224"/>
      <c r="PJJ39" s="224"/>
      <c r="PJK39" s="224"/>
      <c r="PJL39" s="224"/>
      <c r="PJM39" s="224"/>
      <c r="PJN39" s="225"/>
      <c r="PJO39" s="223"/>
      <c r="PJP39" s="224"/>
      <c r="PJQ39" s="224"/>
      <c r="PJR39" s="224"/>
      <c r="PJS39" s="224"/>
      <c r="PJT39" s="224"/>
      <c r="PJU39" s="224"/>
      <c r="PJV39" s="225"/>
      <c r="PJW39" s="223"/>
      <c r="PJX39" s="224"/>
      <c r="PJY39" s="224"/>
      <c r="PJZ39" s="224"/>
      <c r="PKA39" s="224"/>
      <c r="PKB39" s="224"/>
      <c r="PKC39" s="224"/>
      <c r="PKD39" s="225"/>
      <c r="PKE39" s="223"/>
      <c r="PKF39" s="224"/>
      <c r="PKG39" s="224"/>
      <c r="PKH39" s="224"/>
      <c r="PKI39" s="224"/>
      <c r="PKJ39" s="224"/>
      <c r="PKK39" s="224"/>
      <c r="PKL39" s="225"/>
      <c r="PKM39" s="223"/>
      <c r="PKN39" s="224"/>
      <c r="PKO39" s="224"/>
      <c r="PKP39" s="224"/>
      <c r="PKQ39" s="224"/>
      <c r="PKR39" s="224"/>
      <c r="PKS39" s="224"/>
      <c r="PKT39" s="225"/>
      <c r="PKU39" s="223"/>
      <c r="PKV39" s="224"/>
      <c r="PKW39" s="224"/>
      <c r="PKX39" s="224"/>
      <c r="PKY39" s="224"/>
      <c r="PKZ39" s="224"/>
      <c r="PLA39" s="224"/>
      <c r="PLB39" s="225"/>
      <c r="PLC39" s="223"/>
      <c r="PLD39" s="224"/>
      <c r="PLE39" s="224"/>
      <c r="PLF39" s="224"/>
      <c r="PLG39" s="224"/>
      <c r="PLH39" s="224"/>
      <c r="PLI39" s="224"/>
      <c r="PLJ39" s="225"/>
      <c r="PLK39" s="223"/>
      <c r="PLL39" s="224"/>
      <c r="PLM39" s="224"/>
      <c r="PLN39" s="224"/>
      <c r="PLO39" s="224"/>
      <c r="PLP39" s="224"/>
      <c r="PLQ39" s="224"/>
      <c r="PLR39" s="225"/>
      <c r="PLS39" s="223"/>
      <c r="PLT39" s="224"/>
      <c r="PLU39" s="224"/>
      <c r="PLV39" s="224"/>
      <c r="PLW39" s="224"/>
      <c r="PLX39" s="224"/>
      <c r="PLY39" s="224"/>
      <c r="PLZ39" s="225"/>
      <c r="PMA39" s="223"/>
      <c r="PMB39" s="224"/>
      <c r="PMC39" s="224"/>
      <c r="PMD39" s="224"/>
      <c r="PME39" s="224"/>
      <c r="PMF39" s="224"/>
      <c r="PMG39" s="224"/>
      <c r="PMH39" s="225"/>
      <c r="PMI39" s="223"/>
      <c r="PMJ39" s="224"/>
      <c r="PMK39" s="224"/>
      <c r="PML39" s="224"/>
      <c r="PMM39" s="224"/>
      <c r="PMN39" s="224"/>
      <c r="PMO39" s="224"/>
      <c r="PMP39" s="225"/>
      <c r="PMQ39" s="223"/>
      <c r="PMR39" s="224"/>
      <c r="PMS39" s="224"/>
      <c r="PMT39" s="224"/>
      <c r="PMU39" s="224"/>
      <c r="PMV39" s="224"/>
      <c r="PMW39" s="224"/>
      <c r="PMX39" s="225"/>
      <c r="PMY39" s="223"/>
      <c r="PMZ39" s="224"/>
      <c r="PNA39" s="224"/>
      <c r="PNB39" s="224"/>
      <c r="PNC39" s="224"/>
      <c r="PND39" s="224"/>
      <c r="PNE39" s="224"/>
      <c r="PNF39" s="225"/>
      <c r="PNG39" s="223"/>
      <c r="PNH39" s="224"/>
      <c r="PNI39" s="224"/>
      <c r="PNJ39" s="224"/>
      <c r="PNK39" s="224"/>
      <c r="PNL39" s="224"/>
      <c r="PNM39" s="224"/>
      <c r="PNN39" s="225"/>
      <c r="PNO39" s="223"/>
      <c r="PNP39" s="224"/>
      <c r="PNQ39" s="224"/>
      <c r="PNR39" s="224"/>
      <c r="PNS39" s="224"/>
      <c r="PNT39" s="224"/>
      <c r="PNU39" s="224"/>
      <c r="PNV39" s="225"/>
      <c r="PNW39" s="223"/>
      <c r="PNX39" s="224"/>
      <c r="PNY39" s="224"/>
      <c r="PNZ39" s="224"/>
      <c r="POA39" s="224"/>
      <c r="POB39" s="224"/>
      <c r="POC39" s="224"/>
      <c r="POD39" s="225"/>
      <c r="POE39" s="223"/>
      <c r="POF39" s="224"/>
      <c r="POG39" s="224"/>
      <c r="POH39" s="224"/>
      <c r="POI39" s="224"/>
      <c r="POJ39" s="224"/>
      <c r="POK39" s="224"/>
      <c r="POL39" s="225"/>
      <c r="POM39" s="223"/>
      <c r="PON39" s="224"/>
      <c r="POO39" s="224"/>
      <c r="POP39" s="224"/>
      <c r="POQ39" s="224"/>
      <c r="POR39" s="224"/>
      <c r="POS39" s="224"/>
      <c r="POT39" s="225"/>
      <c r="POU39" s="223"/>
      <c r="POV39" s="224"/>
      <c r="POW39" s="224"/>
      <c r="POX39" s="224"/>
      <c r="POY39" s="224"/>
      <c r="POZ39" s="224"/>
      <c r="PPA39" s="224"/>
      <c r="PPB39" s="225"/>
      <c r="PPC39" s="223"/>
      <c r="PPD39" s="224"/>
      <c r="PPE39" s="224"/>
      <c r="PPF39" s="224"/>
      <c r="PPG39" s="224"/>
      <c r="PPH39" s="224"/>
      <c r="PPI39" s="224"/>
      <c r="PPJ39" s="225"/>
      <c r="PPK39" s="223"/>
      <c r="PPL39" s="224"/>
      <c r="PPM39" s="224"/>
      <c r="PPN39" s="224"/>
      <c r="PPO39" s="224"/>
      <c r="PPP39" s="224"/>
      <c r="PPQ39" s="224"/>
      <c r="PPR39" s="225"/>
      <c r="PPS39" s="223"/>
      <c r="PPT39" s="224"/>
      <c r="PPU39" s="224"/>
      <c r="PPV39" s="224"/>
      <c r="PPW39" s="224"/>
      <c r="PPX39" s="224"/>
      <c r="PPY39" s="224"/>
      <c r="PPZ39" s="225"/>
      <c r="PQA39" s="223"/>
      <c r="PQB39" s="224"/>
      <c r="PQC39" s="224"/>
      <c r="PQD39" s="224"/>
      <c r="PQE39" s="224"/>
      <c r="PQF39" s="224"/>
      <c r="PQG39" s="224"/>
      <c r="PQH39" s="225"/>
      <c r="PQI39" s="223"/>
      <c r="PQJ39" s="224"/>
      <c r="PQK39" s="224"/>
      <c r="PQL39" s="224"/>
      <c r="PQM39" s="224"/>
      <c r="PQN39" s="224"/>
      <c r="PQO39" s="224"/>
      <c r="PQP39" s="225"/>
      <c r="PQQ39" s="223"/>
      <c r="PQR39" s="224"/>
      <c r="PQS39" s="224"/>
      <c r="PQT39" s="224"/>
      <c r="PQU39" s="224"/>
      <c r="PQV39" s="224"/>
      <c r="PQW39" s="224"/>
      <c r="PQX39" s="225"/>
      <c r="PQY39" s="223"/>
      <c r="PQZ39" s="224"/>
      <c r="PRA39" s="224"/>
      <c r="PRB39" s="224"/>
      <c r="PRC39" s="224"/>
      <c r="PRD39" s="224"/>
      <c r="PRE39" s="224"/>
      <c r="PRF39" s="225"/>
      <c r="PRG39" s="223"/>
      <c r="PRH39" s="224"/>
      <c r="PRI39" s="224"/>
      <c r="PRJ39" s="224"/>
      <c r="PRK39" s="224"/>
      <c r="PRL39" s="224"/>
      <c r="PRM39" s="224"/>
      <c r="PRN39" s="225"/>
      <c r="PRO39" s="223"/>
      <c r="PRP39" s="224"/>
      <c r="PRQ39" s="224"/>
      <c r="PRR39" s="224"/>
      <c r="PRS39" s="224"/>
      <c r="PRT39" s="224"/>
      <c r="PRU39" s="224"/>
      <c r="PRV39" s="225"/>
      <c r="PRW39" s="223"/>
      <c r="PRX39" s="224"/>
      <c r="PRY39" s="224"/>
      <c r="PRZ39" s="224"/>
      <c r="PSA39" s="224"/>
      <c r="PSB39" s="224"/>
      <c r="PSC39" s="224"/>
      <c r="PSD39" s="225"/>
      <c r="PSE39" s="223"/>
      <c r="PSF39" s="224"/>
      <c r="PSG39" s="224"/>
      <c r="PSH39" s="224"/>
      <c r="PSI39" s="224"/>
      <c r="PSJ39" s="224"/>
      <c r="PSK39" s="224"/>
      <c r="PSL39" s="225"/>
      <c r="PSM39" s="223"/>
      <c r="PSN39" s="224"/>
      <c r="PSO39" s="224"/>
      <c r="PSP39" s="224"/>
      <c r="PSQ39" s="224"/>
      <c r="PSR39" s="224"/>
      <c r="PSS39" s="224"/>
      <c r="PST39" s="225"/>
      <c r="PSU39" s="223"/>
      <c r="PSV39" s="224"/>
      <c r="PSW39" s="224"/>
      <c r="PSX39" s="224"/>
      <c r="PSY39" s="224"/>
      <c r="PSZ39" s="224"/>
      <c r="PTA39" s="224"/>
      <c r="PTB39" s="225"/>
      <c r="PTC39" s="223"/>
      <c r="PTD39" s="224"/>
      <c r="PTE39" s="224"/>
      <c r="PTF39" s="224"/>
      <c r="PTG39" s="224"/>
      <c r="PTH39" s="224"/>
      <c r="PTI39" s="224"/>
      <c r="PTJ39" s="225"/>
      <c r="PTK39" s="223"/>
      <c r="PTL39" s="224"/>
      <c r="PTM39" s="224"/>
      <c r="PTN39" s="224"/>
      <c r="PTO39" s="224"/>
      <c r="PTP39" s="224"/>
      <c r="PTQ39" s="224"/>
      <c r="PTR39" s="225"/>
      <c r="PTS39" s="223"/>
      <c r="PTT39" s="224"/>
      <c r="PTU39" s="224"/>
      <c r="PTV39" s="224"/>
      <c r="PTW39" s="224"/>
      <c r="PTX39" s="224"/>
      <c r="PTY39" s="224"/>
      <c r="PTZ39" s="225"/>
      <c r="PUA39" s="223"/>
      <c r="PUB39" s="224"/>
      <c r="PUC39" s="224"/>
      <c r="PUD39" s="224"/>
      <c r="PUE39" s="224"/>
      <c r="PUF39" s="224"/>
      <c r="PUG39" s="224"/>
      <c r="PUH39" s="225"/>
      <c r="PUI39" s="223"/>
      <c r="PUJ39" s="224"/>
      <c r="PUK39" s="224"/>
      <c r="PUL39" s="224"/>
      <c r="PUM39" s="224"/>
      <c r="PUN39" s="224"/>
      <c r="PUO39" s="224"/>
      <c r="PUP39" s="225"/>
      <c r="PUQ39" s="223"/>
      <c r="PUR39" s="224"/>
      <c r="PUS39" s="224"/>
      <c r="PUT39" s="224"/>
      <c r="PUU39" s="224"/>
      <c r="PUV39" s="224"/>
      <c r="PUW39" s="224"/>
      <c r="PUX39" s="225"/>
      <c r="PUY39" s="223"/>
      <c r="PUZ39" s="224"/>
      <c r="PVA39" s="224"/>
      <c r="PVB39" s="224"/>
      <c r="PVC39" s="224"/>
      <c r="PVD39" s="224"/>
      <c r="PVE39" s="224"/>
      <c r="PVF39" s="225"/>
      <c r="PVG39" s="223"/>
      <c r="PVH39" s="224"/>
      <c r="PVI39" s="224"/>
      <c r="PVJ39" s="224"/>
      <c r="PVK39" s="224"/>
      <c r="PVL39" s="224"/>
      <c r="PVM39" s="224"/>
      <c r="PVN39" s="225"/>
      <c r="PVO39" s="223"/>
      <c r="PVP39" s="224"/>
      <c r="PVQ39" s="224"/>
      <c r="PVR39" s="224"/>
      <c r="PVS39" s="224"/>
      <c r="PVT39" s="224"/>
      <c r="PVU39" s="224"/>
      <c r="PVV39" s="225"/>
      <c r="PVW39" s="223"/>
      <c r="PVX39" s="224"/>
      <c r="PVY39" s="224"/>
      <c r="PVZ39" s="224"/>
      <c r="PWA39" s="224"/>
      <c r="PWB39" s="224"/>
      <c r="PWC39" s="224"/>
      <c r="PWD39" s="225"/>
      <c r="PWE39" s="223"/>
      <c r="PWF39" s="224"/>
      <c r="PWG39" s="224"/>
      <c r="PWH39" s="224"/>
      <c r="PWI39" s="224"/>
      <c r="PWJ39" s="224"/>
      <c r="PWK39" s="224"/>
      <c r="PWL39" s="225"/>
      <c r="PWM39" s="223"/>
      <c r="PWN39" s="224"/>
      <c r="PWO39" s="224"/>
      <c r="PWP39" s="224"/>
      <c r="PWQ39" s="224"/>
      <c r="PWR39" s="224"/>
      <c r="PWS39" s="224"/>
      <c r="PWT39" s="225"/>
      <c r="PWU39" s="223"/>
      <c r="PWV39" s="224"/>
      <c r="PWW39" s="224"/>
      <c r="PWX39" s="224"/>
      <c r="PWY39" s="224"/>
      <c r="PWZ39" s="224"/>
      <c r="PXA39" s="224"/>
      <c r="PXB39" s="225"/>
      <c r="PXC39" s="223"/>
      <c r="PXD39" s="224"/>
      <c r="PXE39" s="224"/>
      <c r="PXF39" s="224"/>
      <c r="PXG39" s="224"/>
      <c r="PXH39" s="224"/>
      <c r="PXI39" s="224"/>
      <c r="PXJ39" s="225"/>
      <c r="PXK39" s="223"/>
      <c r="PXL39" s="224"/>
      <c r="PXM39" s="224"/>
      <c r="PXN39" s="224"/>
      <c r="PXO39" s="224"/>
      <c r="PXP39" s="224"/>
      <c r="PXQ39" s="224"/>
      <c r="PXR39" s="225"/>
      <c r="PXS39" s="223"/>
      <c r="PXT39" s="224"/>
      <c r="PXU39" s="224"/>
      <c r="PXV39" s="224"/>
      <c r="PXW39" s="224"/>
      <c r="PXX39" s="224"/>
      <c r="PXY39" s="224"/>
      <c r="PXZ39" s="225"/>
      <c r="PYA39" s="223"/>
      <c r="PYB39" s="224"/>
      <c r="PYC39" s="224"/>
      <c r="PYD39" s="224"/>
      <c r="PYE39" s="224"/>
      <c r="PYF39" s="224"/>
      <c r="PYG39" s="224"/>
      <c r="PYH39" s="225"/>
      <c r="PYI39" s="223"/>
      <c r="PYJ39" s="224"/>
      <c r="PYK39" s="224"/>
      <c r="PYL39" s="224"/>
      <c r="PYM39" s="224"/>
      <c r="PYN39" s="224"/>
      <c r="PYO39" s="224"/>
      <c r="PYP39" s="225"/>
      <c r="PYQ39" s="223"/>
      <c r="PYR39" s="224"/>
      <c r="PYS39" s="224"/>
      <c r="PYT39" s="224"/>
      <c r="PYU39" s="224"/>
      <c r="PYV39" s="224"/>
      <c r="PYW39" s="224"/>
      <c r="PYX39" s="225"/>
      <c r="PYY39" s="223"/>
      <c r="PYZ39" s="224"/>
      <c r="PZA39" s="224"/>
      <c r="PZB39" s="224"/>
      <c r="PZC39" s="224"/>
      <c r="PZD39" s="224"/>
      <c r="PZE39" s="224"/>
      <c r="PZF39" s="225"/>
      <c r="PZG39" s="223"/>
      <c r="PZH39" s="224"/>
      <c r="PZI39" s="224"/>
      <c r="PZJ39" s="224"/>
      <c r="PZK39" s="224"/>
      <c r="PZL39" s="224"/>
      <c r="PZM39" s="224"/>
      <c r="PZN39" s="225"/>
      <c r="PZO39" s="223"/>
      <c r="PZP39" s="224"/>
      <c r="PZQ39" s="224"/>
      <c r="PZR39" s="224"/>
      <c r="PZS39" s="224"/>
      <c r="PZT39" s="224"/>
      <c r="PZU39" s="224"/>
      <c r="PZV39" s="225"/>
      <c r="PZW39" s="223"/>
      <c r="PZX39" s="224"/>
      <c r="PZY39" s="224"/>
      <c r="PZZ39" s="224"/>
      <c r="QAA39" s="224"/>
      <c r="QAB39" s="224"/>
      <c r="QAC39" s="224"/>
      <c r="QAD39" s="225"/>
      <c r="QAE39" s="223"/>
      <c r="QAF39" s="224"/>
      <c r="QAG39" s="224"/>
      <c r="QAH39" s="224"/>
      <c r="QAI39" s="224"/>
      <c r="QAJ39" s="224"/>
      <c r="QAK39" s="224"/>
      <c r="QAL39" s="225"/>
      <c r="QAM39" s="223"/>
      <c r="QAN39" s="224"/>
      <c r="QAO39" s="224"/>
      <c r="QAP39" s="224"/>
      <c r="QAQ39" s="224"/>
      <c r="QAR39" s="224"/>
      <c r="QAS39" s="224"/>
      <c r="QAT39" s="225"/>
      <c r="QAU39" s="223"/>
      <c r="QAV39" s="224"/>
      <c r="QAW39" s="224"/>
      <c r="QAX39" s="224"/>
      <c r="QAY39" s="224"/>
      <c r="QAZ39" s="224"/>
      <c r="QBA39" s="224"/>
      <c r="QBB39" s="225"/>
      <c r="QBC39" s="223"/>
      <c r="QBD39" s="224"/>
      <c r="QBE39" s="224"/>
      <c r="QBF39" s="224"/>
      <c r="QBG39" s="224"/>
      <c r="QBH39" s="224"/>
      <c r="QBI39" s="224"/>
      <c r="QBJ39" s="225"/>
      <c r="QBK39" s="223"/>
      <c r="QBL39" s="224"/>
      <c r="QBM39" s="224"/>
      <c r="QBN39" s="224"/>
      <c r="QBO39" s="224"/>
      <c r="QBP39" s="224"/>
      <c r="QBQ39" s="224"/>
      <c r="QBR39" s="225"/>
      <c r="QBS39" s="223"/>
      <c r="QBT39" s="224"/>
      <c r="QBU39" s="224"/>
      <c r="QBV39" s="224"/>
      <c r="QBW39" s="224"/>
      <c r="QBX39" s="224"/>
      <c r="QBY39" s="224"/>
      <c r="QBZ39" s="225"/>
      <c r="QCA39" s="223"/>
      <c r="QCB39" s="224"/>
      <c r="QCC39" s="224"/>
      <c r="QCD39" s="224"/>
      <c r="QCE39" s="224"/>
      <c r="QCF39" s="224"/>
      <c r="QCG39" s="224"/>
      <c r="QCH39" s="225"/>
      <c r="QCI39" s="223"/>
      <c r="QCJ39" s="224"/>
      <c r="QCK39" s="224"/>
      <c r="QCL39" s="224"/>
      <c r="QCM39" s="224"/>
      <c r="QCN39" s="224"/>
      <c r="QCO39" s="224"/>
      <c r="QCP39" s="225"/>
      <c r="QCQ39" s="223"/>
      <c r="QCR39" s="224"/>
      <c r="QCS39" s="224"/>
      <c r="QCT39" s="224"/>
      <c r="QCU39" s="224"/>
      <c r="QCV39" s="224"/>
      <c r="QCW39" s="224"/>
      <c r="QCX39" s="225"/>
      <c r="QCY39" s="223"/>
      <c r="QCZ39" s="224"/>
      <c r="QDA39" s="224"/>
      <c r="QDB39" s="224"/>
      <c r="QDC39" s="224"/>
      <c r="QDD39" s="224"/>
      <c r="QDE39" s="224"/>
      <c r="QDF39" s="225"/>
      <c r="QDG39" s="223"/>
      <c r="QDH39" s="224"/>
      <c r="QDI39" s="224"/>
      <c r="QDJ39" s="224"/>
      <c r="QDK39" s="224"/>
      <c r="QDL39" s="224"/>
      <c r="QDM39" s="224"/>
      <c r="QDN39" s="225"/>
      <c r="QDO39" s="223"/>
      <c r="QDP39" s="224"/>
      <c r="QDQ39" s="224"/>
      <c r="QDR39" s="224"/>
      <c r="QDS39" s="224"/>
      <c r="QDT39" s="224"/>
      <c r="QDU39" s="224"/>
      <c r="QDV39" s="225"/>
      <c r="QDW39" s="223"/>
      <c r="QDX39" s="224"/>
      <c r="QDY39" s="224"/>
      <c r="QDZ39" s="224"/>
      <c r="QEA39" s="224"/>
      <c r="QEB39" s="224"/>
      <c r="QEC39" s="224"/>
      <c r="QED39" s="225"/>
      <c r="QEE39" s="223"/>
      <c r="QEF39" s="224"/>
      <c r="QEG39" s="224"/>
      <c r="QEH39" s="224"/>
      <c r="QEI39" s="224"/>
      <c r="QEJ39" s="224"/>
      <c r="QEK39" s="224"/>
      <c r="QEL39" s="225"/>
      <c r="QEM39" s="223"/>
      <c r="QEN39" s="224"/>
      <c r="QEO39" s="224"/>
      <c r="QEP39" s="224"/>
      <c r="QEQ39" s="224"/>
      <c r="QER39" s="224"/>
      <c r="QES39" s="224"/>
      <c r="QET39" s="225"/>
      <c r="QEU39" s="223"/>
      <c r="QEV39" s="224"/>
      <c r="QEW39" s="224"/>
      <c r="QEX39" s="224"/>
      <c r="QEY39" s="224"/>
      <c r="QEZ39" s="224"/>
      <c r="QFA39" s="224"/>
      <c r="QFB39" s="225"/>
      <c r="QFC39" s="223"/>
      <c r="QFD39" s="224"/>
      <c r="QFE39" s="224"/>
      <c r="QFF39" s="224"/>
      <c r="QFG39" s="224"/>
      <c r="QFH39" s="224"/>
      <c r="QFI39" s="224"/>
      <c r="QFJ39" s="225"/>
      <c r="QFK39" s="223"/>
      <c r="QFL39" s="224"/>
      <c r="QFM39" s="224"/>
      <c r="QFN39" s="224"/>
      <c r="QFO39" s="224"/>
      <c r="QFP39" s="224"/>
      <c r="QFQ39" s="224"/>
      <c r="QFR39" s="225"/>
      <c r="QFS39" s="223"/>
      <c r="QFT39" s="224"/>
      <c r="QFU39" s="224"/>
      <c r="QFV39" s="224"/>
      <c r="QFW39" s="224"/>
      <c r="QFX39" s="224"/>
      <c r="QFY39" s="224"/>
      <c r="QFZ39" s="225"/>
      <c r="QGA39" s="223"/>
      <c r="QGB39" s="224"/>
      <c r="QGC39" s="224"/>
      <c r="QGD39" s="224"/>
      <c r="QGE39" s="224"/>
      <c r="QGF39" s="224"/>
      <c r="QGG39" s="224"/>
      <c r="QGH39" s="225"/>
      <c r="QGI39" s="223"/>
      <c r="QGJ39" s="224"/>
      <c r="QGK39" s="224"/>
      <c r="QGL39" s="224"/>
      <c r="QGM39" s="224"/>
      <c r="QGN39" s="224"/>
      <c r="QGO39" s="224"/>
      <c r="QGP39" s="225"/>
      <c r="QGQ39" s="223"/>
      <c r="QGR39" s="224"/>
      <c r="QGS39" s="224"/>
      <c r="QGT39" s="224"/>
      <c r="QGU39" s="224"/>
      <c r="QGV39" s="224"/>
      <c r="QGW39" s="224"/>
      <c r="QGX39" s="225"/>
      <c r="QGY39" s="223"/>
      <c r="QGZ39" s="224"/>
      <c r="QHA39" s="224"/>
      <c r="QHB39" s="224"/>
      <c r="QHC39" s="224"/>
      <c r="QHD39" s="224"/>
      <c r="QHE39" s="224"/>
      <c r="QHF39" s="225"/>
      <c r="QHG39" s="223"/>
      <c r="QHH39" s="224"/>
      <c r="QHI39" s="224"/>
      <c r="QHJ39" s="224"/>
      <c r="QHK39" s="224"/>
      <c r="QHL39" s="224"/>
      <c r="QHM39" s="224"/>
      <c r="QHN39" s="225"/>
      <c r="QHO39" s="223"/>
      <c r="QHP39" s="224"/>
      <c r="QHQ39" s="224"/>
      <c r="QHR39" s="224"/>
      <c r="QHS39" s="224"/>
      <c r="QHT39" s="224"/>
      <c r="QHU39" s="224"/>
      <c r="QHV39" s="225"/>
      <c r="QHW39" s="223"/>
      <c r="QHX39" s="224"/>
      <c r="QHY39" s="224"/>
      <c r="QHZ39" s="224"/>
      <c r="QIA39" s="224"/>
      <c r="QIB39" s="224"/>
      <c r="QIC39" s="224"/>
      <c r="QID39" s="225"/>
      <c r="QIE39" s="223"/>
      <c r="QIF39" s="224"/>
      <c r="QIG39" s="224"/>
      <c r="QIH39" s="224"/>
      <c r="QII39" s="224"/>
      <c r="QIJ39" s="224"/>
      <c r="QIK39" s="224"/>
      <c r="QIL39" s="225"/>
      <c r="QIM39" s="223"/>
      <c r="QIN39" s="224"/>
      <c r="QIO39" s="224"/>
      <c r="QIP39" s="224"/>
      <c r="QIQ39" s="224"/>
      <c r="QIR39" s="224"/>
      <c r="QIS39" s="224"/>
      <c r="QIT39" s="225"/>
      <c r="QIU39" s="223"/>
      <c r="QIV39" s="224"/>
      <c r="QIW39" s="224"/>
      <c r="QIX39" s="224"/>
      <c r="QIY39" s="224"/>
      <c r="QIZ39" s="224"/>
      <c r="QJA39" s="224"/>
      <c r="QJB39" s="225"/>
      <c r="QJC39" s="223"/>
      <c r="QJD39" s="224"/>
      <c r="QJE39" s="224"/>
      <c r="QJF39" s="224"/>
      <c r="QJG39" s="224"/>
      <c r="QJH39" s="224"/>
      <c r="QJI39" s="224"/>
      <c r="QJJ39" s="225"/>
      <c r="QJK39" s="223"/>
      <c r="QJL39" s="224"/>
      <c r="QJM39" s="224"/>
      <c r="QJN39" s="224"/>
      <c r="QJO39" s="224"/>
      <c r="QJP39" s="224"/>
      <c r="QJQ39" s="224"/>
      <c r="QJR39" s="225"/>
      <c r="QJS39" s="223"/>
      <c r="QJT39" s="224"/>
      <c r="QJU39" s="224"/>
      <c r="QJV39" s="224"/>
      <c r="QJW39" s="224"/>
      <c r="QJX39" s="224"/>
      <c r="QJY39" s="224"/>
      <c r="QJZ39" s="225"/>
      <c r="QKA39" s="223"/>
      <c r="QKB39" s="224"/>
      <c r="QKC39" s="224"/>
      <c r="QKD39" s="224"/>
      <c r="QKE39" s="224"/>
      <c r="QKF39" s="224"/>
      <c r="QKG39" s="224"/>
      <c r="QKH39" s="225"/>
      <c r="QKI39" s="223"/>
      <c r="QKJ39" s="224"/>
      <c r="QKK39" s="224"/>
      <c r="QKL39" s="224"/>
      <c r="QKM39" s="224"/>
      <c r="QKN39" s="224"/>
      <c r="QKO39" s="224"/>
      <c r="QKP39" s="225"/>
      <c r="QKQ39" s="223"/>
      <c r="QKR39" s="224"/>
      <c r="QKS39" s="224"/>
      <c r="QKT39" s="224"/>
      <c r="QKU39" s="224"/>
      <c r="QKV39" s="224"/>
      <c r="QKW39" s="224"/>
      <c r="QKX39" s="225"/>
      <c r="QKY39" s="223"/>
      <c r="QKZ39" s="224"/>
      <c r="QLA39" s="224"/>
      <c r="QLB39" s="224"/>
      <c r="QLC39" s="224"/>
      <c r="QLD39" s="224"/>
      <c r="QLE39" s="224"/>
      <c r="QLF39" s="225"/>
      <c r="QLG39" s="223"/>
      <c r="QLH39" s="224"/>
      <c r="QLI39" s="224"/>
      <c r="QLJ39" s="224"/>
      <c r="QLK39" s="224"/>
      <c r="QLL39" s="224"/>
      <c r="QLM39" s="224"/>
      <c r="QLN39" s="225"/>
      <c r="QLO39" s="223"/>
      <c r="QLP39" s="224"/>
      <c r="QLQ39" s="224"/>
      <c r="QLR39" s="224"/>
      <c r="QLS39" s="224"/>
      <c r="QLT39" s="224"/>
      <c r="QLU39" s="224"/>
      <c r="QLV39" s="225"/>
      <c r="QLW39" s="223"/>
      <c r="QLX39" s="224"/>
      <c r="QLY39" s="224"/>
      <c r="QLZ39" s="224"/>
      <c r="QMA39" s="224"/>
      <c r="QMB39" s="224"/>
      <c r="QMC39" s="224"/>
      <c r="QMD39" s="225"/>
      <c r="QME39" s="223"/>
      <c r="QMF39" s="224"/>
      <c r="QMG39" s="224"/>
      <c r="QMH39" s="224"/>
      <c r="QMI39" s="224"/>
      <c r="QMJ39" s="224"/>
      <c r="QMK39" s="224"/>
      <c r="QML39" s="225"/>
      <c r="QMM39" s="223"/>
      <c r="QMN39" s="224"/>
      <c r="QMO39" s="224"/>
      <c r="QMP39" s="224"/>
      <c r="QMQ39" s="224"/>
      <c r="QMR39" s="224"/>
      <c r="QMS39" s="224"/>
      <c r="QMT39" s="225"/>
      <c r="QMU39" s="223"/>
      <c r="QMV39" s="224"/>
      <c r="QMW39" s="224"/>
      <c r="QMX39" s="224"/>
      <c r="QMY39" s="224"/>
      <c r="QMZ39" s="224"/>
      <c r="QNA39" s="224"/>
      <c r="QNB39" s="225"/>
      <c r="QNC39" s="223"/>
      <c r="QND39" s="224"/>
      <c r="QNE39" s="224"/>
      <c r="QNF39" s="224"/>
      <c r="QNG39" s="224"/>
      <c r="QNH39" s="224"/>
      <c r="QNI39" s="224"/>
      <c r="QNJ39" s="225"/>
      <c r="QNK39" s="223"/>
      <c r="QNL39" s="224"/>
      <c r="QNM39" s="224"/>
      <c r="QNN39" s="224"/>
      <c r="QNO39" s="224"/>
      <c r="QNP39" s="224"/>
      <c r="QNQ39" s="224"/>
      <c r="QNR39" s="225"/>
      <c r="QNS39" s="223"/>
      <c r="QNT39" s="224"/>
      <c r="QNU39" s="224"/>
      <c r="QNV39" s="224"/>
      <c r="QNW39" s="224"/>
      <c r="QNX39" s="224"/>
      <c r="QNY39" s="224"/>
      <c r="QNZ39" s="225"/>
      <c r="QOA39" s="223"/>
      <c r="QOB39" s="224"/>
      <c r="QOC39" s="224"/>
      <c r="QOD39" s="224"/>
      <c r="QOE39" s="224"/>
      <c r="QOF39" s="224"/>
      <c r="QOG39" s="224"/>
      <c r="QOH39" s="225"/>
      <c r="QOI39" s="223"/>
      <c r="QOJ39" s="224"/>
      <c r="QOK39" s="224"/>
      <c r="QOL39" s="224"/>
      <c r="QOM39" s="224"/>
      <c r="QON39" s="224"/>
      <c r="QOO39" s="224"/>
      <c r="QOP39" s="225"/>
      <c r="QOQ39" s="223"/>
      <c r="QOR39" s="224"/>
      <c r="QOS39" s="224"/>
      <c r="QOT39" s="224"/>
      <c r="QOU39" s="224"/>
      <c r="QOV39" s="224"/>
      <c r="QOW39" s="224"/>
      <c r="QOX39" s="225"/>
      <c r="QOY39" s="223"/>
      <c r="QOZ39" s="224"/>
      <c r="QPA39" s="224"/>
      <c r="QPB39" s="224"/>
      <c r="QPC39" s="224"/>
      <c r="QPD39" s="224"/>
      <c r="QPE39" s="224"/>
      <c r="QPF39" s="225"/>
      <c r="QPG39" s="223"/>
      <c r="QPH39" s="224"/>
      <c r="QPI39" s="224"/>
      <c r="QPJ39" s="224"/>
      <c r="QPK39" s="224"/>
      <c r="QPL39" s="224"/>
      <c r="QPM39" s="224"/>
      <c r="QPN39" s="225"/>
      <c r="QPO39" s="223"/>
      <c r="QPP39" s="224"/>
      <c r="QPQ39" s="224"/>
      <c r="QPR39" s="224"/>
      <c r="QPS39" s="224"/>
      <c r="QPT39" s="224"/>
      <c r="QPU39" s="224"/>
      <c r="QPV39" s="225"/>
      <c r="QPW39" s="223"/>
      <c r="QPX39" s="224"/>
      <c r="QPY39" s="224"/>
      <c r="QPZ39" s="224"/>
      <c r="QQA39" s="224"/>
      <c r="QQB39" s="224"/>
      <c r="QQC39" s="224"/>
      <c r="QQD39" s="225"/>
      <c r="QQE39" s="223"/>
      <c r="QQF39" s="224"/>
      <c r="QQG39" s="224"/>
      <c r="QQH39" s="224"/>
      <c r="QQI39" s="224"/>
      <c r="QQJ39" s="224"/>
      <c r="QQK39" s="224"/>
      <c r="QQL39" s="225"/>
      <c r="QQM39" s="223"/>
      <c r="QQN39" s="224"/>
      <c r="QQO39" s="224"/>
      <c r="QQP39" s="224"/>
      <c r="QQQ39" s="224"/>
      <c r="QQR39" s="224"/>
      <c r="QQS39" s="224"/>
      <c r="QQT39" s="225"/>
      <c r="QQU39" s="223"/>
      <c r="QQV39" s="224"/>
      <c r="QQW39" s="224"/>
      <c r="QQX39" s="224"/>
      <c r="QQY39" s="224"/>
      <c r="QQZ39" s="224"/>
      <c r="QRA39" s="224"/>
      <c r="QRB39" s="225"/>
      <c r="QRC39" s="223"/>
      <c r="QRD39" s="224"/>
      <c r="QRE39" s="224"/>
      <c r="QRF39" s="224"/>
      <c r="QRG39" s="224"/>
      <c r="QRH39" s="224"/>
      <c r="QRI39" s="224"/>
      <c r="QRJ39" s="225"/>
      <c r="QRK39" s="223"/>
      <c r="QRL39" s="224"/>
      <c r="QRM39" s="224"/>
      <c r="QRN39" s="224"/>
      <c r="QRO39" s="224"/>
      <c r="QRP39" s="224"/>
      <c r="QRQ39" s="224"/>
      <c r="QRR39" s="225"/>
      <c r="QRS39" s="223"/>
      <c r="QRT39" s="224"/>
      <c r="QRU39" s="224"/>
      <c r="QRV39" s="224"/>
      <c r="QRW39" s="224"/>
      <c r="QRX39" s="224"/>
      <c r="QRY39" s="224"/>
      <c r="QRZ39" s="225"/>
      <c r="QSA39" s="223"/>
      <c r="QSB39" s="224"/>
      <c r="QSC39" s="224"/>
      <c r="QSD39" s="224"/>
      <c r="QSE39" s="224"/>
      <c r="QSF39" s="224"/>
      <c r="QSG39" s="224"/>
      <c r="QSH39" s="225"/>
      <c r="QSI39" s="223"/>
      <c r="QSJ39" s="224"/>
      <c r="QSK39" s="224"/>
      <c r="QSL39" s="224"/>
      <c r="QSM39" s="224"/>
      <c r="QSN39" s="224"/>
      <c r="QSO39" s="224"/>
      <c r="QSP39" s="225"/>
      <c r="QSQ39" s="223"/>
      <c r="QSR39" s="224"/>
      <c r="QSS39" s="224"/>
      <c r="QST39" s="224"/>
      <c r="QSU39" s="224"/>
      <c r="QSV39" s="224"/>
      <c r="QSW39" s="224"/>
      <c r="QSX39" s="225"/>
      <c r="QSY39" s="223"/>
      <c r="QSZ39" s="224"/>
      <c r="QTA39" s="224"/>
      <c r="QTB39" s="224"/>
      <c r="QTC39" s="224"/>
      <c r="QTD39" s="224"/>
      <c r="QTE39" s="224"/>
      <c r="QTF39" s="225"/>
      <c r="QTG39" s="223"/>
      <c r="QTH39" s="224"/>
      <c r="QTI39" s="224"/>
      <c r="QTJ39" s="224"/>
      <c r="QTK39" s="224"/>
      <c r="QTL39" s="224"/>
      <c r="QTM39" s="224"/>
      <c r="QTN39" s="225"/>
      <c r="QTO39" s="223"/>
      <c r="QTP39" s="224"/>
      <c r="QTQ39" s="224"/>
      <c r="QTR39" s="224"/>
      <c r="QTS39" s="224"/>
      <c r="QTT39" s="224"/>
      <c r="QTU39" s="224"/>
      <c r="QTV39" s="225"/>
      <c r="QTW39" s="223"/>
      <c r="QTX39" s="224"/>
      <c r="QTY39" s="224"/>
      <c r="QTZ39" s="224"/>
      <c r="QUA39" s="224"/>
      <c r="QUB39" s="224"/>
      <c r="QUC39" s="224"/>
      <c r="QUD39" s="225"/>
      <c r="QUE39" s="223"/>
      <c r="QUF39" s="224"/>
      <c r="QUG39" s="224"/>
      <c r="QUH39" s="224"/>
      <c r="QUI39" s="224"/>
      <c r="QUJ39" s="224"/>
      <c r="QUK39" s="224"/>
      <c r="QUL39" s="225"/>
      <c r="QUM39" s="223"/>
      <c r="QUN39" s="224"/>
      <c r="QUO39" s="224"/>
      <c r="QUP39" s="224"/>
      <c r="QUQ39" s="224"/>
      <c r="QUR39" s="224"/>
      <c r="QUS39" s="224"/>
      <c r="QUT39" s="225"/>
      <c r="QUU39" s="223"/>
      <c r="QUV39" s="224"/>
      <c r="QUW39" s="224"/>
      <c r="QUX39" s="224"/>
      <c r="QUY39" s="224"/>
      <c r="QUZ39" s="224"/>
      <c r="QVA39" s="224"/>
      <c r="QVB39" s="225"/>
      <c r="QVC39" s="223"/>
      <c r="QVD39" s="224"/>
      <c r="QVE39" s="224"/>
      <c r="QVF39" s="224"/>
      <c r="QVG39" s="224"/>
      <c r="QVH39" s="224"/>
      <c r="QVI39" s="224"/>
      <c r="QVJ39" s="225"/>
      <c r="QVK39" s="223"/>
      <c r="QVL39" s="224"/>
      <c r="QVM39" s="224"/>
      <c r="QVN39" s="224"/>
      <c r="QVO39" s="224"/>
      <c r="QVP39" s="224"/>
      <c r="QVQ39" s="224"/>
      <c r="QVR39" s="225"/>
      <c r="QVS39" s="223"/>
      <c r="QVT39" s="224"/>
      <c r="QVU39" s="224"/>
      <c r="QVV39" s="224"/>
      <c r="QVW39" s="224"/>
      <c r="QVX39" s="224"/>
      <c r="QVY39" s="224"/>
      <c r="QVZ39" s="225"/>
      <c r="QWA39" s="223"/>
      <c r="QWB39" s="224"/>
      <c r="QWC39" s="224"/>
      <c r="QWD39" s="224"/>
      <c r="QWE39" s="224"/>
      <c r="QWF39" s="224"/>
      <c r="QWG39" s="224"/>
      <c r="QWH39" s="225"/>
      <c r="QWI39" s="223"/>
      <c r="QWJ39" s="224"/>
      <c r="QWK39" s="224"/>
      <c r="QWL39" s="224"/>
      <c r="QWM39" s="224"/>
      <c r="QWN39" s="224"/>
      <c r="QWO39" s="224"/>
      <c r="QWP39" s="225"/>
      <c r="QWQ39" s="223"/>
      <c r="QWR39" s="224"/>
      <c r="QWS39" s="224"/>
      <c r="QWT39" s="224"/>
      <c r="QWU39" s="224"/>
      <c r="QWV39" s="224"/>
      <c r="QWW39" s="224"/>
      <c r="QWX39" s="225"/>
      <c r="QWY39" s="223"/>
      <c r="QWZ39" s="224"/>
      <c r="QXA39" s="224"/>
      <c r="QXB39" s="224"/>
      <c r="QXC39" s="224"/>
      <c r="QXD39" s="224"/>
      <c r="QXE39" s="224"/>
      <c r="QXF39" s="225"/>
      <c r="QXG39" s="223"/>
      <c r="QXH39" s="224"/>
      <c r="QXI39" s="224"/>
      <c r="QXJ39" s="224"/>
      <c r="QXK39" s="224"/>
      <c r="QXL39" s="224"/>
      <c r="QXM39" s="224"/>
      <c r="QXN39" s="225"/>
      <c r="QXO39" s="223"/>
      <c r="QXP39" s="224"/>
      <c r="QXQ39" s="224"/>
      <c r="QXR39" s="224"/>
      <c r="QXS39" s="224"/>
      <c r="QXT39" s="224"/>
      <c r="QXU39" s="224"/>
      <c r="QXV39" s="225"/>
      <c r="QXW39" s="223"/>
      <c r="QXX39" s="224"/>
      <c r="QXY39" s="224"/>
      <c r="QXZ39" s="224"/>
      <c r="QYA39" s="224"/>
      <c r="QYB39" s="224"/>
      <c r="QYC39" s="224"/>
      <c r="QYD39" s="225"/>
      <c r="QYE39" s="223"/>
      <c r="QYF39" s="224"/>
      <c r="QYG39" s="224"/>
      <c r="QYH39" s="224"/>
      <c r="QYI39" s="224"/>
      <c r="QYJ39" s="224"/>
      <c r="QYK39" s="224"/>
      <c r="QYL39" s="225"/>
      <c r="QYM39" s="223"/>
      <c r="QYN39" s="224"/>
      <c r="QYO39" s="224"/>
      <c r="QYP39" s="224"/>
      <c r="QYQ39" s="224"/>
      <c r="QYR39" s="224"/>
      <c r="QYS39" s="224"/>
      <c r="QYT39" s="225"/>
      <c r="QYU39" s="223"/>
      <c r="QYV39" s="224"/>
      <c r="QYW39" s="224"/>
      <c r="QYX39" s="224"/>
      <c r="QYY39" s="224"/>
      <c r="QYZ39" s="224"/>
      <c r="QZA39" s="224"/>
      <c r="QZB39" s="225"/>
      <c r="QZC39" s="223"/>
      <c r="QZD39" s="224"/>
      <c r="QZE39" s="224"/>
      <c r="QZF39" s="224"/>
      <c r="QZG39" s="224"/>
      <c r="QZH39" s="224"/>
      <c r="QZI39" s="224"/>
      <c r="QZJ39" s="225"/>
      <c r="QZK39" s="223"/>
      <c r="QZL39" s="224"/>
      <c r="QZM39" s="224"/>
      <c r="QZN39" s="224"/>
      <c r="QZO39" s="224"/>
      <c r="QZP39" s="224"/>
      <c r="QZQ39" s="224"/>
      <c r="QZR39" s="225"/>
      <c r="QZS39" s="223"/>
      <c r="QZT39" s="224"/>
      <c r="QZU39" s="224"/>
      <c r="QZV39" s="224"/>
      <c r="QZW39" s="224"/>
      <c r="QZX39" s="224"/>
      <c r="QZY39" s="224"/>
      <c r="QZZ39" s="225"/>
      <c r="RAA39" s="223"/>
      <c r="RAB39" s="224"/>
      <c r="RAC39" s="224"/>
      <c r="RAD39" s="224"/>
      <c r="RAE39" s="224"/>
      <c r="RAF39" s="224"/>
      <c r="RAG39" s="224"/>
      <c r="RAH39" s="225"/>
      <c r="RAI39" s="223"/>
      <c r="RAJ39" s="224"/>
      <c r="RAK39" s="224"/>
      <c r="RAL39" s="224"/>
      <c r="RAM39" s="224"/>
      <c r="RAN39" s="224"/>
      <c r="RAO39" s="224"/>
      <c r="RAP39" s="225"/>
      <c r="RAQ39" s="223"/>
      <c r="RAR39" s="224"/>
      <c r="RAS39" s="224"/>
      <c r="RAT39" s="224"/>
      <c r="RAU39" s="224"/>
      <c r="RAV39" s="224"/>
      <c r="RAW39" s="224"/>
      <c r="RAX39" s="225"/>
      <c r="RAY39" s="223"/>
      <c r="RAZ39" s="224"/>
      <c r="RBA39" s="224"/>
      <c r="RBB39" s="224"/>
      <c r="RBC39" s="224"/>
      <c r="RBD39" s="224"/>
      <c r="RBE39" s="224"/>
      <c r="RBF39" s="225"/>
      <c r="RBG39" s="223"/>
      <c r="RBH39" s="224"/>
      <c r="RBI39" s="224"/>
      <c r="RBJ39" s="224"/>
      <c r="RBK39" s="224"/>
      <c r="RBL39" s="224"/>
      <c r="RBM39" s="224"/>
      <c r="RBN39" s="225"/>
      <c r="RBO39" s="223"/>
      <c r="RBP39" s="224"/>
      <c r="RBQ39" s="224"/>
      <c r="RBR39" s="224"/>
      <c r="RBS39" s="224"/>
      <c r="RBT39" s="224"/>
      <c r="RBU39" s="224"/>
      <c r="RBV39" s="225"/>
      <c r="RBW39" s="223"/>
      <c r="RBX39" s="224"/>
      <c r="RBY39" s="224"/>
      <c r="RBZ39" s="224"/>
      <c r="RCA39" s="224"/>
      <c r="RCB39" s="224"/>
      <c r="RCC39" s="224"/>
      <c r="RCD39" s="225"/>
      <c r="RCE39" s="223"/>
      <c r="RCF39" s="224"/>
      <c r="RCG39" s="224"/>
      <c r="RCH39" s="224"/>
      <c r="RCI39" s="224"/>
      <c r="RCJ39" s="224"/>
      <c r="RCK39" s="224"/>
      <c r="RCL39" s="225"/>
      <c r="RCM39" s="223"/>
      <c r="RCN39" s="224"/>
      <c r="RCO39" s="224"/>
      <c r="RCP39" s="224"/>
      <c r="RCQ39" s="224"/>
      <c r="RCR39" s="224"/>
      <c r="RCS39" s="224"/>
      <c r="RCT39" s="225"/>
      <c r="RCU39" s="223"/>
      <c r="RCV39" s="224"/>
      <c r="RCW39" s="224"/>
      <c r="RCX39" s="224"/>
      <c r="RCY39" s="224"/>
      <c r="RCZ39" s="224"/>
      <c r="RDA39" s="224"/>
      <c r="RDB39" s="225"/>
      <c r="RDC39" s="223"/>
      <c r="RDD39" s="224"/>
      <c r="RDE39" s="224"/>
      <c r="RDF39" s="224"/>
      <c r="RDG39" s="224"/>
      <c r="RDH39" s="224"/>
      <c r="RDI39" s="224"/>
      <c r="RDJ39" s="225"/>
      <c r="RDK39" s="223"/>
      <c r="RDL39" s="224"/>
      <c r="RDM39" s="224"/>
      <c r="RDN39" s="224"/>
      <c r="RDO39" s="224"/>
      <c r="RDP39" s="224"/>
      <c r="RDQ39" s="224"/>
      <c r="RDR39" s="225"/>
      <c r="RDS39" s="223"/>
      <c r="RDT39" s="224"/>
      <c r="RDU39" s="224"/>
      <c r="RDV39" s="224"/>
      <c r="RDW39" s="224"/>
      <c r="RDX39" s="224"/>
      <c r="RDY39" s="224"/>
      <c r="RDZ39" s="225"/>
      <c r="REA39" s="223"/>
      <c r="REB39" s="224"/>
      <c r="REC39" s="224"/>
      <c r="RED39" s="224"/>
      <c r="REE39" s="224"/>
      <c r="REF39" s="224"/>
      <c r="REG39" s="224"/>
      <c r="REH39" s="225"/>
      <c r="REI39" s="223"/>
      <c r="REJ39" s="224"/>
      <c r="REK39" s="224"/>
      <c r="REL39" s="224"/>
      <c r="REM39" s="224"/>
      <c r="REN39" s="224"/>
      <c r="REO39" s="224"/>
      <c r="REP39" s="225"/>
      <c r="REQ39" s="223"/>
      <c r="RER39" s="224"/>
      <c r="RES39" s="224"/>
      <c r="RET39" s="224"/>
      <c r="REU39" s="224"/>
      <c r="REV39" s="224"/>
      <c r="REW39" s="224"/>
      <c r="REX39" s="225"/>
      <c r="REY39" s="223"/>
      <c r="REZ39" s="224"/>
      <c r="RFA39" s="224"/>
      <c r="RFB39" s="224"/>
      <c r="RFC39" s="224"/>
      <c r="RFD39" s="224"/>
      <c r="RFE39" s="224"/>
      <c r="RFF39" s="225"/>
      <c r="RFG39" s="223"/>
      <c r="RFH39" s="224"/>
      <c r="RFI39" s="224"/>
      <c r="RFJ39" s="224"/>
      <c r="RFK39" s="224"/>
      <c r="RFL39" s="224"/>
      <c r="RFM39" s="224"/>
      <c r="RFN39" s="225"/>
      <c r="RFO39" s="223"/>
      <c r="RFP39" s="224"/>
      <c r="RFQ39" s="224"/>
      <c r="RFR39" s="224"/>
      <c r="RFS39" s="224"/>
      <c r="RFT39" s="224"/>
      <c r="RFU39" s="224"/>
      <c r="RFV39" s="225"/>
      <c r="RFW39" s="223"/>
      <c r="RFX39" s="224"/>
      <c r="RFY39" s="224"/>
      <c r="RFZ39" s="224"/>
      <c r="RGA39" s="224"/>
      <c r="RGB39" s="224"/>
      <c r="RGC39" s="224"/>
      <c r="RGD39" s="225"/>
      <c r="RGE39" s="223"/>
      <c r="RGF39" s="224"/>
      <c r="RGG39" s="224"/>
      <c r="RGH39" s="224"/>
      <c r="RGI39" s="224"/>
      <c r="RGJ39" s="224"/>
      <c r="RGK39" s="224"/>
      <c r="RGL39" s="225"/>
      <c r="RGM39" s="223"/>
      <c r="RGN39" s="224"/>
      <c r="RGO39" s="224"/>
      <c r="RGP39" s="224"/>
      <c r="RGQ39" s="224"/>
      <c r="RGR39" s="224"/>
      <c r="RGS39" s="224"/>
      <c r="RGT39" s="225"/>
      <c r="RGU39" s="223"/>
      <c r="RGV39" s="224"/>
      <c r="RGW39" s="224"/>
      <c r="RGX39" s="224"/>
      <c r="RGY39" s="224"/>
      <c r="RGZ39" s="224"/>
      <c r="RHA39" s="224"/>
      <c r="RHB39" s="225"/>
      <c r="RHC39" s="223"/>
      <c r="RHD39" s="224"/>
      <c r="RHE39" s="224"/>
      <c r="RHF39" s="224"/>
      <c r="RHG39" s="224"/>
      <c r="RHH39" s="224"/>
      <c r="RHI39" s="224"/>
      <c r="RHJ39" s="225"/>
      <c r="RHK39" s="223"/>
      <c r="RHL39" s="224"/>
      <c r="RHM39" s="224"/>
      <c r="RHN39" s="224"/>
      <c r="RHO39" s="224"/>
      <c r="RHP39" s="224"/>
      <c r="RHQ39" s="224"/>
      <c r="RHR39" s="225"/>
      <c r="RHS39" s="223"/>
      <c r="RHT39" s="224"/>
      <c r="RHU39" s="224"/>
      <c r="RHV39" s="224"/>
      <c r="RHW39" s="224"/>
      <c r="RHX39" s="224"/>
      <c r="RHY39" s="224"/>
      <c r="RHZ39" s="225"/>
      <c r="RIA39" s="223"/>
      <c r="RIB39" s="224"/>
      <c r="RIC39" s="224"/>
      <c r="RID39" s="224"/>
      <c r="RIE39" s="224"/>
      <c r="RIF39" s="224"/>
      <c r="RIG39" s="224"/>
      <c r="RIH39" s="225"/>
      <c r="RII39" s="223"/>
      <c r="RIJ39" s="224"/>
      <c r="RIK39" s="224"/>
      <c r="RIL39" s="224"/>
      <c r="RIM39" s="224"/>
      <c r="RIN39" s="224"/>
      <c r="RIO39" s="224"/>
      <c r="RIP39" s="225"/>
      <c r="RIQ39" s="223"/>
      <c r="RIR39" s="224"/>
      <c r="RIS39" s="224"/>
      <c r="RIT39" s="224"/>
      <c r="RIU39" s="224"/>
      <c r="RIV39" s="224"/>
      <c r="RIW39" s="224"/>
      <c r="RIX39" s="225"/>
      <c r="RIY39" s="223"/>
      <c r="RIZ39" s="224"/>
      <c r="RJA39" s="224"/>
      <c r="RJB39" s="224"/>
      <c r="RJC39" s="224"/>
      <c r="RJD39" s="224"/>
      <c r="RJE39" s="224"/>
      <c r="RJF39" s="225"/>
      <c r="RJG39" s="223"/>
      <c r="RJH39" s="224"/>
      <c r="RJI39" s="224"/>
      <c r="RJJ39" s="224"/>
      <c r="RJK39" s="224"/>
      <c r="RJL39" s="224"/>
      <c r="RJM39" s="224"/>
      <c r="RJN39" s="225"/>
      <c r="RJO39" s="223"/>
      <c r="RJP39" s="224"/>
      <c r="RJQ39" s="224"/>
      <c r="RJR39" s="224"/>
      <c r="RJS39" s="224"/>
      <c r="RJT39" s="224"/>
      <c r="RJU39" s="224"/>
      <c r="RJV39" s="225"/>
      <c r="RJW39" s="223"/>
      <c r="RJX39" s="224"/>
      <c r="RJY39" s="224"/>
      <c r="RJZ39" s="224"/>
      <c r="RKA39" s="224"/>
      <c r="RKB39" s="224"/>
      <c r="RKC39" s="224"/>
      <c r="RKD39" s="225"/>
      <c r="RKE39" s="223"/>
      <c r="RKF39" s="224"/>
      <c r="RKG39" s="224"/>
      <c r="RKH39" s="224"/>
      <c r="RKI39" s="224"/>
      <c r="RKJ39" s="224"/>
      <c r="RKK39" s="224"/>
      <c r="RKL39" s="225"/>
      <c r="RKM39" s="223"/>
      <c r="RKN39" s="224"/>
      <c r="RKO39" s="224"/>
      <c r="RKP39" s="224"/>
      <c r="RKQ39" s="224"/>
      <c r="RKR39" s="224"/>
      <c r="RKS39" s="224"/>
      <c r="RKT39" s="225"/>
      <c r="RKU39" s="223"/>
      <c r="RKV39" s="224"/>
      <c r="RKW39" s="224"/>
      <c r="RKX39" s="224"/>
      <c r="RKY39" s="224"/>
      <c r="RKZ39" s="224"/>
      <c r="RLA39" s="224"/>
      <c r="RLB39" s="225"/>
      <c r="RLC39" s="223"/>
      <c r="RLD39" s="224"/>
      <c r="RLE39" s="224"/>
      <c r="RLF39" s="224"/>
      <c r="RLG39" s="224"/>
      <c r="RLH39" s="224"/>
      <c r="RLI39" s="224"/>
      <c r="RLJ39" s="225"/>
      <c r="RLK39" s="223"/>
      <c r="RLL39" s="224"/>
      <c r="RLM39" s="224"/>
      <c r="RLN39" s="224"/>
      <c r="RLO39" s="224"/>
      <c r="RLP39" s="224"/>
      <c r="RLQ39" s="224"/>
      <c r="RLR39" s="225"/>
      <c r="RLS39" s="223"/>
      <c r="RLT39" s="224"/>
      <c r="RLU39" s="224"/>
      <c r="RLV39" s="224"/>
      <c r="RLW39" s="224"/>
      <c r="RLX39" s="224"/>
      <c r="RLY39" s="224"/>
      <c r="RLZ39" s="225"/>
      <c r="RMA39" s="223"/>
      <c r="RMB39" s="224"/>
      <c r="RMC39" s="224"/>
      <c r="RMD39" s="224"/>
      <c r="RME39" s="224"/>
      <c r="RMF39" s="224"/>
      <c r="RMG39" s="224"/>
      <c r="RMH39" s="225"/>
      <c r="RMI39" s="223"/>
      <c r="RMJ39" s="224"/>
      <c r="RMK39" s="224"/>
      <c r="RML39" s="224"/>
      <c r="RMM39" s="224"/>
      <c r="RMN39" s="224"/>
      <c r="RMO39" s="224"/>
      <c r="RMP39" s="225"/>
      <c r="RMQ39" s="223"/>
      <c r="RMR39" s="224"/>
      <c r="RMS39" s="224"/>
      <c r="RMT39" s="224"/>
      <c r="RMU39" s="224"/>
      <c r="RMV39" s="224"/>
      <c r="RMW39" s="224"/>
      <c r="RMX39" s="225"/>
      <c r="RMY39" s="223"/>
      <c r="RMZ39" s="224"/>
      <c r="RNA39" s="224"/>
      <c r="RNB39" s="224"/>
      <c r="RNC39" s="224"/>
      <c r="RND39" s="224"/>
      <c r="RNE39" s="224"/>
      <c r="RNF39" s="225"/>
      <c r="RNG39" s="223"/>
      <c r="RNH39" s="224"/>
      <c r="RNI39" s="224"/>
      <c r="RNJ39" s="224"/>
      <c r="RNK39" s="224"/>
      <c r="RNL39" s="224"/>
      <c r="RNM39" s="224"/>
      <c r="RNN39" s="225"/>
      <c r="RNO39" s="223"/>
      <c r="RNP39" s="224"/>
      <c r="RNQ39" s="224"/>
      <c r="RNR39" s="224"/>
      <c r="RNS39" s="224"/>
      <c r="RNT39" s="224"/>
      <c r="RNU39" s="224"/>
      <c r="RNV39" s="225"/>
      <c r="RNW39" s="223"/>
      <c r="RNX39" s="224"/>
      <c r="RNY39" s="224"/>
      <c r="RNZ39" s="224"/>
      <c r="ROA39" s="224"/>
      <c r="ROB39" s="224"/>
      <c r="ROC39" s="224"/>
      <c r="ROD39" s="225"/>
      <c r="ROE39" s="223"/>
      <c r="ROF39" s="224"/>
      <c r="ROG39" s="224"/>
      <c r="ROH39" s="224"/>
      <c r="ROI39" s="224"/>
      <c r="ROJ39" s="224"/>
      <c r="ROK39" s="224"/>
      <c r="ROL39" s="225"/>
      <c r="ROM39" s="223"/>
      <c r="RON39" s="224"/>
      <c r="ROO39" s="224"/>
      <c r="ROP39" s="224"/>
      <c r="ROQ39" s="224"/>
      <c r="ROR39" s="224"/>
      <c r="ROS39" s="224"/>
      <c r="ROT39" s="225"/>
      <c r="ROU39" s="223"/>
      <c r="ROV39" s="224"/>
      <c r="ROW39" s="224"/>
      <c r="ROX39" s="224"/>
      <c r="ROY39" s="224"/>
      <c r="ROZ39" s="224"/>
      <c r="RPA39" s="224"/>
      <c r="RPB39" s="225"/>
      <c r="RPC39" s="223"/>
      <c r="RPD39" s="224"/>
      <c r="RPE39" s="224"/>
      <c r="RPF39" s="224"/>
      <c r="RPG39" s="224"/>
      <c r="RPH39" s="224"/>
      <c r="RPI39" s="224"/>
      <c r="RPJ39" s="225"/>
      <c r="RPK39" s="223"/>
      <c r="RPL39" s="224"/>
      <c r="RPM39" s="224"/>
      <c r="RPN39" s="224"/>
      <c r="RPO39" s="224"/>
      <c r="RPP39" s="224"/>
      <c r="RPQ39" s="224"/>
      <c r="RPR39" s="225"/>
      <c r="RPS39" s="223"/>
      <c r="RPT39" s="224"/>
      <c r="RPU39" s="224"/>
      <c r="RPV39" s="224"/>
      <c r="RPW39" s="224"/>
      <c r="RPX39" s="224"/>
      <c r="RPY39" s="224"/>
      <c r="RPZ39" s="225"/>
      <c r="RQA39" s="223"/>
      <c r="RQB39" s="224"/>
      <c r="RQC39" s="224"/>
      <c r="RQD39" s="224"/>
      <c r="RQE39" s="224"/>
      <c r="RQF39" s="224"/>
      <c r="RQG39" s="224"/>
      <c r="RQH39" s="225"/>
      <c r="RQI39" s="223"/>
      <c r="RQJ39" s="224"/>
      <c r="RQK39" s="224"/>
      <c r="RQL39" s="224"/>
      <c r="RQM39" s="224"/>
      <c r="RQN39" s="224"/>
      <c r="RQO39" s="224"/>
      <c r="RQP39" s="225"/>
      <c r="RQQ39" s="223"/>
      <c r="RQR39" s="224"/>
      <c r="RQS39" s="224"/>
      <c r="RQT39" s="224"/>
      <c r="RQU39" s="224"/>
      <c r="RQV39" s="224"/>
      <c r="RQW39" s="224"/>
      <c r="RQX39" s="225"/>
      <c r="RQY39" s="223"/>
      <c r="RQZ39" s="224"/>
      <c r="RRA39" s="224"/>
      <c r="RRB39" s="224"/>
      <c r="RRC39" s="224"/>
      <c r="RRD39" s="224"/>
      <c r="RRE39" s="224"/>
      <c r="RRF39" s="225"/>
      <c r="RRG39" s="223"/>
      <c r="RRH39" s="224"/>
      <c r="RRI39" s="224"/>
      <c r="RRJ39" s="224"/>
      <c r="RRK39" s="224"/>
      <c r="RRL39" s="224"/>
      <c r="RRM39" s="224"/>
      <c r="RRN39" s="225"/>
      <c r="RRO39" s="223"/>
      <c r="RRP39" s="224"/>
      <c r="RRQ39" s="224"/>
      <c r="RRR39" s="224"/>
      <c r="RRS39" s="224"/>
      <c r="RRT39" s="224"/>
      <c r="RRU39" s="224"/>
      <c r="RRV39" s="225"/>
      <c r="RRW39" s="223"/>
      <c r="RRX39" s="224"/>
      <c r="RRY39" s="224"/>
      <c r="RRZ39" s="224"/>
      <c r="RSA39" s="224"/>
      <c r="RSB39" s="224"/>
      <c r="RSC39" s="224"/>
      <c r="RSD39" s="225"/>
      <c r="RSE39" s="223"/>
      <c r="RSF39" s="224"/>
      <c r="RSG39" s="224"/>
      <c r="RSH39" s="224"/>
      <c r="RSI39" s="224"/>
      <c r="RSJ39" s="224"/>
      <c r="RSK39" s="224"/>
      <c r="RSL39" s="225"/>
      <c r="RSM39" s="223"/>
      <c r="RSN39" s="224"/>
      <c r="RSO39" s="224"/>
      <c r="RSP39" s="224"/>
      <c r="RSQ39" s="224"/>
      <c r="RSR39" s="224"/>
      <c r="RSS39" s="224"/>
      <c r="RST39" s="225"/>
      <c r="RSU39" s="223"/>
      <c r="RSV39" s="224"/>
      <c r="RSW39" s="224"/>
      <c r="RSX39" s="224"/>
      <c r="RSY39" s="224"/>
      <c r="RSZ39" s="224"/>
      <c r="RTA39" s="224"/>
      <c r="RTB39" s="225"/>
      <c r="RTC39" s="223"/>
      <c r="RTD39" s="224"/>
      <c r="RTE39" s="224"/>
      <c r="RTF39" s="224"/>
      <c r="RTG39" s="224"/>
      <c r="RTH39" s="224"/>
      <c r="RTI39" s="224"/>
      <c r="RTJ39" s="225"/>
      <c r="RTK39" s="223"/>
      <c r="RTL39" s="224"/>
      <c r="RTM39" s="224"/>
      <c r="RTN39" s="224"/>
      <c r="RTO39" s="224"/>
      <c r="RTP39" s="224"/>
      <c r="RTQ39" s="224"/>
      <c r="RTR39" s="225"/>
      <c r="RTS39" s="223"/>
      <c r="RTT39" s="224"/>
      <c r="RTU39" s="224"/>
      <c r="RTV39" s="224"/>
      <c r="RTW39" s="224"/>
      <c r="RTX39" s="224"/>
      <c r="RTY39" s="224"/>
      <c r="RTZ39" s="225"/>
      <c r="RUA39" s="223"/>
      <c r="RUB39" s="224"/>
      <c r="RUC39" s="224"/>
      <c r="RUD39" s="224"/>
      <c r="RUE39" s="224"/>
      <c r="RUF39" s="224"/>
      <c r="RUG39" s="224"/>
      <c r="RUH39" s="225"/>
      <c r="RUI39" s="223"/>
      <c r="RUJ39" s="224"/>
      <c r="RUK39" s="224"/>
      <c r="RUL39" s="224"/>
      <c r="RUM39" s="224"/>
      <c r="RUN39" s="224"/>
      <c r="RUO39" s="224"/>
      <c r="RUP39" s="225"/>
      <c r="RUQ39" s="223"/>
      <c r="RUR39" s="224"/>
      <c r="RUS39" s="224"/>
      <c r="RUT39" s="224"/>
      <c r="RUU39" s="224"/>
      <c r="RUV39" s="224"/>
      <c r="RUW39" s="224"/>
      <c r="RUX39" s="225"/>
      <c r="RUY39" s="223"/>
      <c r="RUZ39" s="224"/>
      <c r="RVA39" s="224"/>
      <c r="RVB39" s="224"/>
      <c r="RVC39" s="224"/>
      <c r="RVD39" s="224"/>
      <c r="RVE39" s="224"/>
      <c r="RVF39" s="225"/>
      <c r="RVG39" s="223"/>
      <c r="RVH39" s="224"/>
      <c r="RVI39" s="224"/>
      <c r="RVJ39" s="224"/>
      <c r="RVK39" s="224"/>
      <c r="RVL39" s="224"/>
      <c r="RVM39" s="224"/>
      <c r="RVN39" s="225"/>
      <c r="RVO39" s="223"/>
      <c r="RVP39" s="224"/>
      <c r="RVQ39" s="224"/>
      <c r="RVR39" s="224"/>
      <c r="RVS39" s="224"/>
      <c r="RVT39" s="224"/>
      <c r="RVU39" s="224"/>
      <c r="RVV39" s="225"/>
      <c r="RVW39" s="223"/>
      <c r="RVX39" s="224"/>
      <c r="RVY39" s="224"/>
      <c r="RVZ39" s="224"/>
      <c r="RWA39" s="224"/>
      <c r="RWB39" s="224"/>
      <c r="RWC39" s="224"/>
      <c r="RWD39" s="225"/>
      <c r="RWE39" s="223"/>
      <c r="RWF39" s="224"/>
      <c r="RWG39" s="224"/>
      <c r="RWH39" s="224"/>
      <c r="RWI39" s="224"/>
      <c r="RWJ39" s="224"/>
      <c r="RWK39" s="224"/>
      <c r="RWL39" s="225"/>
      <c r="RWM39" s="223"/>
      <c r="RWN39" s="224"/>
      <c r="RWO39" s="224"/>
      <c r="RWP39" s="224"/>
      <c r="RWQ39" s="224"/>
      <c r="RWR39" s="224"/>
      <c r="RWS39" s="224"/>
      <c r="RWT39" s="225"/>
      <c r="RWU39" s="223"/>
      <c r="RWV39" s="224"/>
      <c r="RWW39" s="224"/>
      <c r="RWX39" s="224"/>
      <c r="RWY39" s="224"/>
      <c r="RWZ39" s="224"/>
      <c r="RXA39" s="224"/>
      <c r="RXB39" s="225"/>
      <c r="RXC39" s="223"/>
      <c r="RXD39" s="224"/>
      <c r="RXE39" s="224"/>
      <c r="RXF39" s="224"/>
      <c r="RXG39" s="224"/>
      <c r="RXH39" s="224"/>
      <c r="RXI39" s="224"/>
      <c r="RXJ39" s="225"/>
      <c r="RXK39" s="223"/>
      <c r="RXL39" s="224"/>
      <c r="RXM39" s="224"/>
      <c r="RXN39" s="224"/>
      <c r="RXO39" s="224"/>
      <c r="RXP39" s="224"/>
      <c r="RXQ39" s="224"/>
      <c r="RXR39" s="225"/>
      <c r="RXS39" s="223"/>
      <c r="RXT39" s="224"/>
      <c r="RXU39" s="224"/>
      <c r="RXV39" s="224"/>
      <c r="RXW39" s="224"/>
      <c r="RXX39" s="224"/>
      <c r="RXY39" s="224"/>
      <c r="RXZ39" s="225"/>
      <c r="RYA39" s="223"/>
      <c r="RYB39" s="224"/>
      <c r="RYC39" s="224"/>
      <c r="RYD39" s="224"/>
      <c r="RYE39" s="224"/>
      <c r="RYF39" s="224"/>
      <c r="RYG39" s="224"/>
      <c r="RYH39" s="225"/>
      <c r="RYI39" s="223"/>
      <c r="RYJ39" s="224"/>
      <c r="RYK39" s="224"/>
      <c r="RYL39" s="224"/>
      <c r="RYM39" s="224"/>
      <c r="RYN39" s="224"/>
      <c r="RYO39" s="224"/>
      <c r="RYP39" s="225"/>
      <c r="RYQ39" s="223"/>
      <c r="RYR39" s="224"/>
      <c r="RYS39" s="224"/>
      <c r="RYT39" s="224"/>
      <c r="RYU39" s="224"/>
      <c r="RYV39" s="224"/>
      <c r="RYW39" s="224"/>
      <c r="RYX39" s="225"/>
      <c r="RYY39" s="223"/>
      <c r="RYZ39" s="224"/>
      <c r="RZA39" s="224"/>
      <c r="RZB39" s="224"/>
      <c r="RZC39" s="224"/>
      <c r="RZD39" s="224"/>
      <c r="RZE39" s="224"/>
      <c r="RZF39" s="225"/>
      <c r="RZG39" s="223"/>
      <c r="RZH39" s="224"/>
      <c r="RZI39" s="224"/>
      <c r="RZJ39" s="224"/>
      <c r="RZK39" s="224"/>
      <c r="RZL39" s="224"/>
      <c r="RZM39" s="224"/>
      <c r="RZN39" s="225"/>
      <c r="RZO39" s="223"/>
      <c r="RZP39" s="224"/>
      <c r="RZQ39" s="224"/>
      <c r="RZR39" s="224"/>
      <c r="RZS39" s="224"/>
      <c r="RZT39" s="224"/>
      <c r="RZU39" s="224"/>
      <c r="RZV39" s="225"/>
      <c r="RZW39" s="223"/>
      <c r="RZX39" s="224"/>
      <c r="RZY39" s="224"/>
      <c r="RZZ39" s="224"/>
      <c r="SAA39" s="224"/>
      <c r="SAB39" s="224"/>
      <c r="SAC39" s="224"/>
      <c r="SAD39" s="225"/>
      <c r="SAE39" s="223"/>
      <c r="SAF39" s="224"/>
      <c r="SAG39" s="224"/>
      <c r="SAH39" s="224"/>
      <c r="SAI39" s="224"/>
      <c r="SAJ39" s="224"/>
      <c r="SAK39" s="224"/>
      <c r="SAL39" s="225"/>
      <c r="SAM39" s="223"/>
      <c r="SAN39" s="224"/>
      <c r="SAO39" s="224"/>
      <c r="SAP39" s="224"/>
      <c r="SAQ39" s="224"/>
      <c r="SAR39" s="224"/>
      <c r="SAS39" s="224"/>
      <c r="SAT39" s="225"/>
      <c r="SAU39" s="223"/>
      <c r="SAV39" s="224"/>
      <c r="SAW39" s="224"/>
      <c r="SAX39" s="224"/>
      <c r="SAY39" s="224"/>
      <c r="SAZ39" s="224"/>
      <c r="SBA39" s="224"/>
      <c r="SBB39" s="225"/>
      <c r="SBC39" s="223"/>
      <c r="SBD39" s="224"/>
      <c r="SBE39" s="224"/>
      <c r="SBF39" s="224"/>
      <c r="SBG39" s="224"/>
      <c r="SBH39" s="224"/>
      <c r="SBI39" s="224"/>
      <c r="SBJ39" s="225"/>
      <c r="SBK39" s="223"/>
      <c r="SBL39" s="224"/>
      <c r="SBM39" s="224"/>
      <c r="SBN39" s="224"/>
      <c r="SBO39" s="224"/>
      <c r="SBP39" s="224"/>
      <c r="SBQ39" s="224"/>
      <c r="SBR39" s="225"/>
      <c r="SBS39" s="223"/>
      <c r="SBT39" s="224"/>
      <c r="SBU39" s="224"/>
      <c r="SBV39" s="224"/>
      <c r="SBW39" s="224"/>
      <c r="SBX39" s="224"/>
      <c r="SBY39" s="224"/>
      <c r="SBZ39" s="225"/>
      <c r="SCA39" s="223"/>
      <c r="SCB39" s="224"/>
      <c r="SCC39" s="224"/>
      <c r="SCD39" s="224"/>
      <c r="SCE39" s="224"/>
      <c r="SCF39" s="224"/>
      <c r="SCG39" s="224"/>
      <c r="SCH39" s="225"/>
      <c r="SCI39" s="223"/>
      <c r="SCJ39" s="224"/>
      <c r="SCK39" s="224"/>
      <c r="SCL39" s="224"/>
      <c r="SCM39" s="224"/>
      <c r="SCN39" s="224"/>
      <c r="SCO39" s="224"/>
      <c r="SCP39" s="225"/>
      <c r="SCQ39" s="223"/>
      <c r="SCR39" s="224"/>
      <c r="SCS39" s="224"/>
      <c r="SCT39" s="224"/>
      <c r="SCU39" s="224"/>
      <c r="SCV39" s="224"/>
      <c r="SCW39" s="224"/>
      <c r="SCX39" s="225"/>
      <c r="SCY39" s="223"/>
      <c r="SCZ39" s="224"/>
      <c r="SDA39" s="224"/>
      <c r="SDB39" s="224"/>
      <c r="SDC39" s="224"/>
      <c r="SDD39" s="224"/>
      <c r="SDE39" s="224"/>
      <c r="SDF39" s="225"/>
      <c r="SDG39" s="223"/>
      <c r="SDH39" s="224"/>
      <c r="SDI39" s="224"/>
      <c r="SDJ39" s="224"/>
      <c r="SDK39" s="224"/>
      <c r="SDL39" s="224"/>
      <c r="SDM39" s="224"/>
      <c r="SDN39" s="225"/>
      <c r="SDO39" s="223"/>
      <c r="SDP39" s="224"/>
      <c r="SDQ39" s="224"/>
      <c r="SDR39" s="224"/>
      <c r="SDS39" s="224"/>
      <c r="SDT39" s="224"/>
      <c r="SDU39" s="224"/>
      <c r="SDV39" s="225"/>
      <c r="SDW39" s="223"/>
      <c r="SDX39" s="224"/>
      <c r="SDY39" s="224"/>
      <c r="SDZ39" s="224"/>
      <c r="SEA39" s="224"/>
      <c r="SEB39" s="224"/>
      <c r="SEC39" s="224"/>
      <c r="SED39" s="225"/>
      <c r="SEE39" s="223"/>
      <c r="SEF39" s="224"/>
      <c r="SEG39" s="224"/>
      <c r="SEH39" s="224"/>
      <c r="SEI39" s="224"/>
      <c r="SEJ39" s="224"/>
      <c r="SEK39" s="224"/>
      <c r="SEL39" s="225"/>
      <c r="SEM39" s="223"/>
      <c r="SEN39" s="224"/>
      <c r="SEO39" s="224"/>
      <c r="SEP39" s="224"/>
      <c r="SEQ39" s="224"/>
      <c r="SER39" s="224"/>
      <c r="SES39" s="224"/>
      <c r="SET39" s="225"/>
      <c r="SEU39" s="223"/>
      <c r="SEV39" s="224"/>
      <c r="SEW39" s="224"/>
      <c r="SEX39" s="224"/>
      <c r="SEY39" s="224"/>
      <c r="SEZ39" s="224"/>
      <c r="SFA39" s="224"/>
      <c r="SFB39" s="225"/>
      <c r="SFC39" s="223"/>
      <c r="SFD39" s="224"/>
      <c r="SFE39" s="224"/>
      <c r="SFF39" s="224"/>
      <c r="SFG39" s="224"/>
      <c r="SFH39" s="224"/>
      <c r="SFI39" s="224"/>
      <c r="SFJ39" s="225"/>
      <c r="SFK39" s="223"/>
      <c r="SFL39" s="224"/>
      <c r="SFM39" s="224"/>
      <c r="SFN39" s="224"/>
      <c r="SFO39" s="224"/>
      <c r="SFP39" s="224"/>
      <c r="SFQ39" s="224"/>
      <c r="SFR39" s="225"/>
      <c r="SFS39" s="223"/>
      <c r="SFT39" s="224"/>
      <c r="SFU39" s="224"/>
      <c r="SFV39" s="224"/>
      <c r="SFW39" s="224"/>
      <c r="SFX39" s="224"/>
      <c r="SFY39" s="224"/>
      <c r="SFZ39" s="225"/>
      <c r="SGA39" s="223"/>
      <c r="SGB39" s="224"/>
      <c r="SGC39" s="224"/>
      <c r="SGD39" s="224"/>
      <c r="SGE39" s="224"/>
      <c r="SGF39" s="224"/>
      <c r="SGG39" s="224"/>
      <c r="SGH39" s="225"/>
      <c r="SGI39" s="223"/>
      <c r="SGJ39" s="224"/>
      <c r="SGK39" s="224"/>
      <c r="SGL39" s="224"/>
      <c r="SGM39" s="224"/>
      <c r="SGN39" s="224"/>
      <c r="SGO39" s="224"/>
      <c r="SGP39" s="225"/>
      <c r="SGQ39" s="223"/>
      <c r="SGR39" s="224"/>
      <c r="SGS39" s="224"/>
      <c r="SGT39" s="224"/>
      <c r="SGU39" s="224"/>
      <c r="SGV39" s="224"/>
      <c r="SGW39" s="224"/>
      <c r="SGX39" s="225"/>
      <c r="SGY39" s="223"/>
      <c r="SGZ39" s="224"/>
      <c r="SHA39" s="224"/>
      <c r="SHB39" s="224"/>
      <c r="SHC39" s="224"/>
      <c r="SHD39" s="224"/>
      <c r="SHE39" s="224"/>
      <c r="SHF39" s="225"/>
      <c r="SHG39" s="223"/>
      <c r="SHH39" s="224"/>
      <c r="SHI39" s="224"/>
      <c r="SHJ39" s="224"/>
      <c r="SHK39" s="224"/>
      <c r="SHL39" s="224"/>
      <c r="SHM39" s="224"/>
      <c r="SHN39" s="225"/>
      <c r="SHO39" s="223"/>
      <c r="SHP39" s="224"/>
      <c r="SHQ39" s="224"/>
      <c r="SHR39" s="224"/>
      <c r="SHS39" s="224"/>
      <c r="SHT39" s="224"/>
      <c r="SHU39" s="224"/>
      <c r="SHV39" s="225"/>
      <c r="SHW39" s="223"/>
      <c r="SHX39" s="224"/>
      <c r="SHY39" s="224"/>
      <c r="SHZ39" s="224"/>
      <c r="SIA39" s="224"/>
      <c r="SIB39" s="224"/>
      <c r="SIC39" s="224"/>
      <c r="SID39" s="225"/>
      <c r="SIE39" s="223"/>
      <c r="SIF39" s="224"/>
      <c r="SIG39" s="224"/>
      <c r="SIH39" s="224"/>
      <c r="SII39" s="224"/>
      <c r="SIJ39" s="224"/>
      <c r="SIK39" s="224"/>
      <c r="SIL39" s="225"/>
      <c r="SIM39" s="223"/>
      <c r="SIN39" s="224"/>
      <c r="SIO39" s="224"/>
      <c r="SIP39" s="224"/>
      <c r="SIQ39" s="224"/>
      <c r="SIR39" s="224"/>
      <c r="SIS39" s="224"/>
      <c r="SIT39" s="225"/>
      <c r="SIU39" s="223"/>
      <c r="SIV39" s="224"/>
      <c r="SIW39" s="224"/>
      <c r="SIX39" s="224"/>
      <c r="SIY39" s="224"/>
      <c r="SIZ39" s="224"/>
      <c r="SJA39" s="224"/>
      <c r="SJB39" s="225"/>
      <c r="SJC39" s="223"/>
      <c r="SJD39" s="224"/>
      <c r="SJE39" s="224"/>
      <c r="SJF39" s="224"/>
      <c r="SJG39" s="224"/>
      <c r="SJH39" s="224"/>
      <c r="SJI39" s="224"/>
      <c r="SJJ39" s="225"/>
      <c r="SJK39" s="223"/>
      <c r="SJL39" s="224"/>
      <c r="SJM39" s="224"/>
      <c r="SJN39" s="224"/>
      <c r="SJO39" s="224"/>
      <c r="SJP39" s="224"/>
      <c r="SJQ39" s="224"/>
      <c r="SJR39" s="225"/>
      <c r="SJS39" s="223"/>
      <c r="SJT39" s="224"/>
      <c r="SJU39" s="224"/>
      <c r="SJV39" s="224"/>
      <c r="SJW39" s="224"/>
      <c r="SJX39" s="224"/>
      <c r="SJY39" s="224"/>
      <c r="SJZ39" s="225"/>
      <c r="SKA39" s="223"/>
      <c r="SKB39" s="224"/>
      <c r="SKC39" s="224"/>
      <c r="SKD39" s="224"/>
      <c r="SKE39" s="224"/>
      <c r="SKF39" s="224"/>
      <c r="SKG39" s="224"/>
      <c r="SKH39" s="225"/>
      <c r="SKI39" s="223"/>
      <c r="SKJ39" s="224"/>
      <c r="SKK39" s="224"/>
      <c r="SKL39" s="224"/>
      <c r="SKM39" s="224"/>
      <c r="SKN39" s="224"/>
      <c r="SKO39" s="224"/>
      <c r="SKP39" s="225"/>
      <c r="SKQ39" s="223"/>
      <c r="SKR39" s="224"/>
      <c r="SKS39" s="224"/>
      <c r="SKT39" s="224"/>
      <c r="SKU39" s="224"/>
      <c r="SKV39" s="224"/>
      <c r="SKW39" s="224"/>
      <c r="SKX39" s="225"/>
      <c r="SKY39" s="223"/>
      <c r="SKZ39" s="224"/>
      <c r="SLA39" s="224"/>
      <c r="SLB39" s="224"/>
      <c r="SLC39" s="224"/>
      <c r="SLD39" s="224"/>
      <c r="SLE39" s="224"/>
      <c r="SLF39" s="225"/>
      <c r="SLG39" s="223"/>
      <c r="SLH39" s="224"/>
      <c r="SLI39" s="224"/>
      <c r="SLJ39" s="224"/>
      <c r="SLK39" s="224"/>
      <c r="SLL39" s="224"/>
      <c r="SLM39" s="224"/>
      <c r="SLN39" s="225"/>
      <c r="SLO39" s="223"/>
      <c r="SLP39" s="224"/>
      <c r="SLQ39" s="224"/>
      <c r="SLR39" s="224"/>
      <c r="SLS39" s="224"/>
      <c r="SLT39" s="224"/>
      <c r="SLU39" s="224"/>
      <c r="SLV39" s="225"/>
      <c r="SLW39" s="223"/>
      <c r="SLX39" s="224"/>
      <c r="SLY39" s="224"/>
      <c r="SLZ39" s="224"/>
      <c r="SMA39" s="224"/>
      <c r="SMB39" s="224"/>
      <c r="SMC39" s="224"/>
      <c r="SMD39" s="225"/>
      <c r="SME39" s="223"/>
      <c r="SMF39" s="224"/>
      <c r="SMG39" s="224"/>
      <c r="SMH39" s="224"/>
      <c r="SMI39" s="224"/>
      <c r="SMJ39" s="224"/>
      <c r="SMK39" s="224"/>
      <c r="SML39" s="225"/>
      <c r="SMM39" s="223"/>
      <c r="SMN39" s="224"/>
      <c r="SMO39" s="224"/>
      <c r="SMP39" s="224"/>
      <c r="SMQ39" s="224"/>
      <c r="SMR39" s="224"/>
      <c r="SMS39" s="224"/>
      <c r="SMT39" s="225"/>
      <c r="SMU39" s="223"/>
      <c r="SMV39" s="224"/>
      <c r="SMW39" s="224"/>
      <c r="SMX39" s="224"/>
      <c r="SMY39" s="224"/>
      <c r="SMZ39" s="224"/>
      <c r="SNA39" s="224"/>
      <c r="SNB39" s="225"/>
      <c r="SNC39" s="223"/>
      <c r="SND39" s="224"/>
      <c r="SNE39" s="224"/>
      <c r="SNF39" s="224"/>
      <c r="SNG39" s="224"/>
      <c r="SNH39" s="224"/>
      <c r="SNI39" s="224"/>
      <c r="SNJ39" s="225"/>
      <c r="SNK39" s="223"/>
      <c r="SNL39" s="224"/>
      <c r="SNM39" s="224"/>
      <c r="SNN39" s="224"/>
      <c r="SNO39" s="224"/>
      <c r="SNP39" s="224"/>
      <c r="SNQ39" s="224"/>
      <c r="SNR39" s="225"/>
      <c r="SNS39" s="223"/>
      <c r="SNT39" s="224"/>
      <c r="SNU39" s="224"/>
      <c r="SNV39" s="224"/>
      <c r="SNW39" s="224"/>
      <c r="SNX39" s="224"/>
      <c r="SNY39" s="224"/>
      <c r="SNZ39" s="225"/>
      <c r="SOA39" s="223"/>
      <c r="SOB39" s="224"/>
      <c r="SOC39" s="224"/>
      <c r="SOD39" s="224"/>
      <c r="SOE39" s="224"/>
      <c r="SOF39" s="224"/>
      <c r="SOG39" s="224"/>
      <c r="SOH39" s="225"/>
      <c r="SOI39" s="223"/>
      <c r="SOJ39" s="224"/>
      <c r="SOK39" s="224"/>
      <c r="SOL39" s="224"/>
      <c r="SOM39" s="224"/>
      <c r="SON39" s="224"/>
      <c r="SOO39" s="224"/>
      <c r="SOP39" s="225"/>
      <c r="SOQ39" s="223"/>
      <c r="SOR39" s="224"/>
      <c r="SOS39" s="224"/>
      <c r="SOT39" s="224"/>
      <c r="SOU39" s="224"/>
      <c r="SOV39" s="224"/>
      <c r="SOW39" s="224"/>
      <c r="SOX39" s="225"/>
      <c r="SOY39" s="223"/>
      <c r="SOZ39" s="224"/>
      <c r="SPA39" s="224"/>
      <c r="SPB39" s="224"/>
      <c r="SPC39" s="224"/>
      <c r="SPD39" s="224"/>
      <c r="SPE39" s="224"/>
      <c r="SPF39" s="225"/>
      <c r="SPG39" s="223"/>
      <c r="SPH39" s="224"/>
      <c r="SPI39" s="224"/>
      <c r="SPJ39" s="224"/>
      <c r="SPK39" s="224"/>
      <c r="SPL39" s="224"/>
      <c r="SPM39" s="224"/>
      <c r="SPN39" s="225"/>
      <c r="SPO39" s="223"/>
      <c r="SPP39" s="224"/>
      <c r="SPQ39" s="224"/>
      <c r="SPR39" s="224"/>
      <c r="SPS39" s="224"/>
      <c r="SPT39" s="224"/>
      <c r="SPU39" s="224"/>
      <c r="SPV39" s="225"/>
      <c r="SPW39" s="223"/>
      <c r="SPX39" s="224"/>
      <c r="SPY39" s="224"/>
      <c r="SPZ39" s="224"/>
      <c r="SQA39" s="224"/>
      <c r="SQB39" s="224"/>
      <c r="SQC39" s="224"/>
      <c r="SQD39" s="225"/>
      <c r="SQE39" s="223"/>
      <c r="SQF39" s="224"/>
      <c r="SQG39" s="224"/>
      <c r="SQH39" s="224"/>
      <c r="SQI39" s="224"/>
      <c r="SQJ39" s="224"/>
      <c r="SQK39" s="224"/>
      <c r="SQL39" s="225"/>
      <c r="SQM39" s="223"/>
      <c r="SQN39" s="224"/>
      <c r="SQO39" s="224"/>
      <c r="SQP39" s="224"/>
      <c r="SQQ39" s="224"/>
      <c r="SQR39" s="224"/>
      <c r="SQS39" s="224"/>
      <c r="SQT39" s="225"/>
      <c r="SQU39" s="223"/>
      <c r="SQV39" s="224"/>
      <c r="SQW39" s="224"/>
      <c r="SQX39" s="224"/>
      <c r="SQY39" s="224"/>
      <c r="SQZ39" s="224"/>
      <c r="SRA39" s="224"/>
      <c r="SRB39" s="225"/>
      <c r="SRC39" s="223"/>
      <c r="SRD39" s="224"/>
      <c r="SRE39" s="224"/>
      <c r="SRF39" s="224"/>
      <c r="SRG39" s="224"/>
      <c r="SRH39" s="224"/>
      <c r="SRI39" s="224"/>
      <c r="SRJ39" s="225"/>
      <c r="SRK39" s="223"/>
      <c r="SRL39" s="224"/>
      <c r="SRM39" s="224"/>
      <c r="SRN39" s="224"/>
      <c r="SRO39" s="224"/>
      <c r="SRP39" s="224"/>
      <c r="SRQ39" s="224"/>
      <c r="SRR39" s="225"/>
      <c r="SRS39" s="223"/>
      <c r="SRT39" s="224"/>
      <c r="SRU39" s="224"/>
      <c r="SRV39" s="224"/>
      <c r="SRW39" s="224"/>
      <c r="SRX39" s="224"/>
      <c r="SRY39" s="224"/>
      <c r="SRZ39" s="225"/>
      <c r="SSA39" s="223"/>
      <c r="SSB39" s="224"/>
      <c r="SSC39" s="224"/>
      <c r="SSD39" s="224"/>
      <c r="SSE39" s="224"/>
      <c r="SSF39" s="224"/>
      <c r="SSG39" s="224"/>
      <c r="SSH39" s="225"/>
      <c r="SSI39" s="223"/>
      <c r="SSJ39" s="224"/>
      <c r="SSK39" s="224"/>
      <c r="SSL39" s="224"/>
      <c r="SSM39" s="224"/>
      <c r="SSN39" s="224"/>
      <c r="SSO39" s="224"/>
      <c r="SSP39" s="225"/>
      <c r="SSQ39" s="223"/>
      <c r="SSR39" s="224"/>
      <c r="SSS39" s="224"/>
      <c r="SST39" s="224"/>
      <c r="SSU39" s="224"/>
      <c r="SSV39" s="224"/>
      <c r="SSW39" s="224"/>
      <c r="SSX39" s="225"/>
      <c r="SSY39" s="223"/>
      <c r="SSZ39" s="224"/>
      <c r="STA39" s="224"/>
      <c r="STB39" s="224"/>
      <c r="STC39" s="224"/>
      <c r="STD39" s="224"/>
      <c r="STE39" s="224"/>
      <c r="STF39" s="225"/>
      <c r="STG39" s="223"/>
      <c r="STH39" s="224"/>
      <c r="STI39" s="224"/>
      <c r="STJ39" s="224"/>
      <c r="STK39" s="224"/>
      <c r="STL39" s="224"/>
      <c r="STM39" s="224"/>
      <c r="STN39" s="225"/>
      <c r="STO39" s="223"/>
      <c r="STP39" s="224"/>
      <c r="STQ39" s="224"/>
      <c r="STR39" s="224"/>
      <c r="STS39" s="224"/>
      <c r="STT39" s="224"/>
      <c r="STU39" s="224"/>
      <c r="STV39" s="225"/>
      <c r="STW39" s="223"/>
      <c r="STX39" s="224"/>
      <c r="STY39" s="224"/>
      <c r="STZ39" s="224"/>
      <c r="SUA39" s="224"/>
      <c r="SUB39" s="224"/>
      <c r="SUC39" s="224"/>
      <c r="SUD39" s="225"/>
      <c r="SUE39" s="223"/>
      <c r="SUF39" s="224"/>
      <c r="SUG39" s="224"/>
      <c r="SUH39" s="224"/>
      <c r="SUI39" s="224"/>
      <c r="SUJ39" s="224"/>
      <c r="SUK39" s="224"/>
      <c r="SUL39" s="225"/>
      <c r="SUM39" s="223"/>
      <c r="SUN39" s="224"/>
      <c r="SUO39" s="224"/>
      <c r="SUP39" s="224"/>
      <c r="SUQ39" s="224"/>
      <c r="SUR39" s="224"/>
      <c r="SUS39" s="224"/>
      <c r="SUT39" s="225"/>
      <c r="SUU39" s="223"/>
      <c r="SUV39" s="224"/>
      <c r="SUW39" s="224"/>
      <c r="SUX39" s="224"/>
      <c r="SUY39" s="224"/>
      <c r="SUZ39" s="224"/>
      <c r="SVA39" s="224"/>
      <c r="SVB39" s="225"/>
      <c r="SVC39" s="223"/>
      <c r="SVD39" s="224"/>
      <c r="SVE39" s="224"/>
      <c r="SVF39" s="224"/>
      <c r="SVG39" s="224"/>
      <c r="SVH39" s="224"/>
      <c r="SVI39" s="224"/>
      <c r="SVJ39" s="225"/>
      <c r="SVK39" s="223"/>
      <c r="SVL39" s="224"/>
      <c r="SVM39" s="224"/>
      <c r="SVN39" s="224"/>
      <c r="SVO39" s="224"/>
      <c r="SVP39" s="224"/>
      <c r="SVQ39" s="224"/>
      <c r="SVR39" s="225"/>
      <c r="SVS39" s="223"/>
      <c r="SVT39" s="224"/>
      <c r="SVU39" s="224"/>
      <c r="SVV39" s="224"/>
      <c r="SVW39" s="224"/>
      <c r="SVX39" s="224"/>
      <c r="SVY39" s="224"/>
      <c r="SVZ39" s="225"/>
      <c r="SWA39" s="223"/>
      <c r="SWB39" s="224"/>
      <c r="SWC39" s="224"/>
      <c r="SWD39" s="224"/>
      <c r="SWE39" s="224"/>
      <c r="SWF39" s="224"/>
      <c r="SWG39" s="224"/>
      <c r="SWH39" s="225"/>
      <c r="SWI39" s="223"/>
      <c r="SWJ39" s="224"/>
      <c r="SWK39" s="224"/>
      <c r="SWL39" s="224"/>
      <c r="SWM39" s="224"/>
      <c r="SWN39" s="224"/>
      <c r="SWO39" s="224"/>
      <c r="SWP39" s="225"/>
      <c r="SWQ39" s="223"/>
      <c r="SWR39" s="224"/>
      <c r="SWS39" s="224"/>
      <c r="SWT39" s="224"/>
      <c r="SWU39" s="224"/>
      <c r="SWV39" s="224"/>
      <c r="SWW39" s="224"/>
      <c r="SWX39" s="225"/>
      <c r="SWY39" s="223"/>
      <c r="SWZ39" s="224"/>
      <c r="SXA39" s="224"/>
      <c r="SXB39" s="224"/>
      <c r="SXC39" s="224"/>
      <c r="SXD39" s="224"/>
      <c r="SXE39" s="224"/>
      <c r="SXF39" s="225"/>
      <c r="SXG39" s="223"/>
      <c r="SXH39" s="224"/>
      <c r="SXI39" s="224"/>
      <c r="SXJ39" s="224"/>
      <c r="SXK39" s="224"/>
      <c r="SXL39" s="224"/>
      <c r="SXM39" s="224"/>
      <c r="SXN39" s="225"/>
      <c r="SXO39" s="223"/>
      <c r="SXP39" s="224"/>
      <c r="SXQ39" s="224"/>
      <c r="SXR39" s="224"/>
      <c r="SXS39" s="224"/>
      <c r="SXT39" s="224"/>
      <c r="SXU39" s="224"/>
      <c r="SXV39" s="225"/>
      <c r="SXW39" s="223"/>
      <c r="SXX39" s="224"/>
      <c r="SXY39" s="224"/>
      <c r="SXZ39" s="224"/>
      <c r="SYA39" s="224"/>
      <c r="SYB39" s="224"/>
      <c r="SYC39" s="224"/>
      <c r="SYD39" s="225"/>
      <c r="SYE39" s="223"/>
      <c r="SYF39" s="224"/>
      <c r="SYG39" s="224"/>
      <c r="SYH39" s="224"/>
      <c r="SYI39" s="224"/>
      <c r="SYJ39" s="224"/>
      <c r="SYK39" s="224"/>
      <c r="SYL39" s="225"/>
      <c r="SYM39" s="223"/>
      <c r="SYN39" s="224"/>
      <c r="SYO39" s="224"/>
      <c r="SYP39" s="224"/>
      <c r="SYQ39" s="224"/>
      <c r="SYR39" s="224"/>
      <c r="SYS39" s="224"/>
      <c r="SYT39" s="225"/>
      <c r="SYU39" s="223"/>
      <c r="SYV39" s="224"/>
      <c r="SYW39" s="224"/>
      <c r="SYX39" s="224"/>
      <c r="SYY39" s="224"/>
      <c r="SYZ39" s="224"/>
      <c r="SZA39" s="224"/>
      <c r="SZB39" s="225"/>
      <c r="SZC39" s="223"/>
      <c r="SZD39" s="224"/>
      <c r="SZE39" s="224"/>
      <c r="SZF39" s="224"/>
      <c r="SZG39" s="224"/>
      <c r="SZH39" s="224"/>
      <c r="SZI39" s="224"/>
      <c r="SZJ39" s="225"/>
      <c r="SZK39" s="223"/>
      <c r="SZL39" s="224"/>
      <c r="SZM39" s="224"/>
      <c r="SZN39" s="224"/>
      <c r="SZO39" s="224"/>
      <c r="SZP39" s="224"/>
      <c r="SZQ39" s="224"/>
      <c r="SZR39" s="225"/>
      <c r="SZS39" s="223"/>
      <c r="SZT39" s="224"/>
      <c r="SZU39" s="224"/>
      <c r="SZV39" s="224"/>
      <c r="SZW39" s="224"/>
      <c r="SZX39" s="224"/>
      <c r="SZY39" s="224"/>
      <c r="SZZ39" s="225"/>
      <c r="TAA39" s="223"/>
      <c r="TAB39" s="224"/>
      <c r="TAC39" s="224"/>
      <c r="TAD39" s="224"/>
      <c r="TAE39" s="224"/>
      <c r="TAF39" s="224"/>
      <c r="TAG39" s="224"/>
      <c r="TAH39" s="225"/>
      <c r="TAI39" s="223"/>
      <c r="TAJ39" s="224"/>
      <c r="TAK39" s="224"/>
      <c r="TAL39" s="224"/>
      <c r="TAM39" s="224"/>
      <c r="TAN39" s="224"/>
      <c r="TAO39" s="224"/>
      <c r="TAP39" s="225"/>
      <c r="TAQ39" s="223"/>
      <c r="TAR39" s="224"/>
      <c r="TAS39" s="224"/>
      <c r="TAT39" s="224"/>
      <c r="TAU39" s="224"/>
      <c r="TAV39" s="224"/>
      <c r="TAW39" s="224"/>
      <c r="TAX39" s="225"/>
      <c r="TAY39" s="223"/>
      <c r="TAZ39" s="224"/>
      <c r="TBA39" s="224"/>
      <c r="TBB39" s="224"/>
      <c r="TBC39" s="224"/>
      <c r="TBD39" s="224"/>
      <c r="TBE39" s="224"/>
      <c r="TBF39" s="225"/>
      <c r="TBG39" s="223"/>
      <c r="TBH39" s="224"/>
      <c r="TBI39" s="224"/>
      <c r="TBJ39" s="224"/>
      <c r="TBK39" s="224"/>
      <c r="TBL39" s="224"/>
      <c r="TBM39" s="224"/>
      <c r="TBN39" s="225"/>
      <c r="TBO39" s="223"/>
      <c r="TBP39" s="224"/>
      <c r="TBQ39" s="224"/>
      <c r="TBR39" s="224"/>
      <c r="TBS39" s="224"/>
      <c r="TBT39" s="224"/>
      <c r="TBU39" s="224"/>
      <c r="TBV39" s="225"/>
      <c r="TBW39" s="223"/>
      <c r="TBX39" s="224"/>
      <c r="TBY39" s="224"/>
      <c r="TBZ39" s="224"/>
      <c r="TCA39" s="224"/>
      <c r="TCB39" s="224"/>
      <c r="TCC39" s="224"/>
      <c r="TCD39" s="225"/>
      <c r="TCE39" s="223"/>
      <c r="TCF39" s="224"/>
      <c r="TCG39" s="224"/>
      <c r="TCH39" s="224"/>
      <c r="TCI39" s="224"/>
      <c r="TCJ39" s="224"/>
      <c r="TCK39" s="224"/>
      <c r="TCL39" s="225"/>
      <c r="TCM39" s="223"/>
      <c r="TCN39" s="224"/>
      <c r="TCO39" s="224"/>
      <c r="TCP39" s="224"/>
      <c r="TCQ39" s="224"/>
      <c r="TCR39" s="224"/>
      <c r="TCS39" s="224"/>
      <c r="TCT39" s="225"/>
      <c r="TCU39" s="223"/>
      <c r="TCV39" s="224"/>
      <c r="TCW39" s="224"/>
      <c r="TCX39" s="224"/>
      <c r="TCY39" s="224"/>
      <c r="TCZ39" s="224"/>
      <c r="TDA39" s="224"/>
      <c r="TDB39" s="225"/>
      <c r="TDC39" s="223"/>
      <c r="TDD39" s="224"/>
      <c r="TDE39" s="224"/>
      <c r="TDF39" s="224"/>
      <c r="TDG39" s="224"/>
      <c r="TDH39" s="224"/>
      <c r="TDI39" s="224"/>
      <c r="TDJ39" s="225"/>
      <c r="TDK39" s="223"/>
      <c r="TDL39" s="224"/>
      <c r="TDM39" s="224"/>
      <c r="TDN39" s="224"/>
      <c r="TDO39" s="224"/>
      <c r="TDP39" s="224"/>
      <c r="TDQ39" s="224"/>
      <c r="TDR39" s="225"/>
      <c r="TDS39" s="223"/>
      <c r="TDT39" s="224"/>
      <c r="TDU39" s="224"/>
      <c r="TDV39" s="224"/>
      <c r="TDW39" s="224"/>
      <c r="TDX39" s="224"/>
      <c r="TDY39" s="224"/>
      <c r="TDZ39" s="225"/>
      <c r="TEA39" s="223"/>
      <c r="TEB39" s="224"/>
      <c r="TEC39" s="224"/>
      <c r="TED39" s="224"/>
      <c r="TEE39" s="224"/>
      <c r="TEF39" s="224"/>
      <c r="TEG39" s="224"/>
      <c r="TEH39" s="225"/>
      <c r="TEI39" s="223"/>
      <c r="TEJ39" s="224"/>
      <c r="TEK39" s="224"/>
      <c r="TEL39" s="224"/>
      <c r="TEM39" s="224"/>
      <c r="TEN39" s="224"/>
      <c r="TEO39" s="224"/>
      <c r="TEP39" s="225"/>
      <c r="TEQ39" s="223"/>
      <c r="TER39" s="224"/>
      <c r="TES39" s="224"/>
      <c r="TET39" s="224"/>
      <c r="TEU39" s="224"/>
      <c r="TEV39" s="224"/>
      <c r="TEW39" s="224"/>
      <c r="TEX39" s="225"/>
      <c r="TEY39" s="223"/>
      <c r="TEZ39" s="224"/>
      <c r="TFA39" s="224"/>
      <c r="TFB39" s="224"/>
      <c r="TFC39" s="224"/>
      <c r="TFD39" s="224"/>
      <c r="TFE39" s="224"/>
      <c r="TFF39" s="225"/>
      <c r="TFG39" s="223"/>
      <c r="TFH39" s="224"/>
      <c r="TFI39" s="224"/>
      <c r="TFJ39" s="224"/>
      <c r="TFK39" s="224"/>
      <c r="TFL39" s="224"/>
      <c r="TFM39" s="224"/>
      <c r="TFN39" s="225"/>
      <c r="TFO39" s="223"/>
      <c r="TFP39" s="224"/>
      <c r="TFQ39" s="224"/>
      <c r="TFR39" s="224"/>
      <c r="TFS39" s="224"/>
      <c r="TFT39" s="224"/>
      <c r="TFU39" s="224"/>
      <c r="TFV39" s="225"/>
      <c r="TFW39" s="223"/>
      <c r="TFX39" s="224"/>
      <c r="TFY39" s="224"/>
      <c r="TFZ39" s="224"/>
      <c r="TGA39" s="224"/>
      <c r="TGB39" s="224"/>
      <c r="TGC39" s="224"/>
      <c r="TGD39" s="225"/>
      <c r="TGE39" s="223"/>
      <c r="TGF39" s="224"/>
      <c r="TGG39" s="224"/>
      <c r="TGH39" s="224"/>
      <c r="TGI39" s="224"/>
      <c r="TGJ39" s="224"/>
      <c r="TGK39" s="224"/>
      <c r="TGL39" s="225"/>
      <c r="TGM39" s="223"/>
      <c r="TGN39" s="224"/>
      <c r="TGO39" s="224"/>
      <c r="TGP39" s="224"/>
      <c r="TGQ39" s="224"/>
      <c r="TGR39" s="224"/>
      <c r="TGS39" s="224"/>
      <c r="TGT39" s="225"/>
      <c r="TGU39" s="223"/>
      <c r="TGV39" s="224"/>
      <c r="TGW39" s="224"/>
      <c r="TGX39" s="224"/>
      <c r="TGY39" s="224"/>
      <c r="TGZ39" s="224"/>
      <c r="THA39" s="224"/>
      <c r="THB39" s="225"/>
      <c r="THC39" s="223"/>
      <c r="THD39" s="224"/>
      <c r="THE39" s="224"/>
      <c r="THF39" s="224"/>
      <c r="THG39" s="224"/>
      <c r="THH39" s="224"/>
      <c r="THI39" s="224"/>
      <c r="THJ39" s="225"/>
      <c r="THK39" s="223"/>
      <c r="THL39" s="224"/>
      <c r="THM39" s="224"/>
      <c r="THN39" s="224"/>
      <c r="THO39" s="224"/>
      <c r="THP39" s="224"/>
      <c r="THQ39" s="224"/>
      <c r="THR39" s="225"/>
      <c r="THS39" s="223"/>
      <c r="THT39" s="224"/>
      <c r="THU39" s="224"/>
      <c r="THV39" s="224"/>
      <c r="THW39" s="224"/>
      <c r="THX39" s="224"/>
      <c r="THY39" s="224"/>
      <c r="THZ39" s="225"/>
      <c r="TIA39" s="223"/>
      <c r="TIB39" s="224"/>
      <c r="TIC39" s="224"/>
      <c r="TID39" s="224"/>
      <c r="TIE39" s="224"/>
      <c r="TIF39" s="224"/>
      <c r="TIG39" s="224"/>
      <c r="TIH39" s="225"/>
      <c r="TII39" s="223"/>
      <c r="TIJ39" s="224"/>
      <c r="TIK39" s="224"/>
      <c r="TIL39" s="224"/>
      <c r="TIM39" s="224"/>
      <c r="TIN39" s="224"/>
      <c r="TIO39" s="224"/>
      <c r="TIP39" s="225"/>
      <c r="TIQ39" s="223"/>
      <c r="TIR39" s="224"/>
      <c r="TIS39" s="224"/>
      <c r="TIT39" s="224"/>
      <c r="TIU39" s="224"/>
      <c r="TIV39" s="224"/>
      <c r="TIW39" s="224"/>
      <c r="TIX39" s="225"/>
      <c r="TIY39" s="223"/>
      <c r="TIZ39" s="224"/>
      <c r="TJA39" s="224"/>
      <c r="TJB39" s="224"/>
      <c r="TJC39" s="224"/>
      <c r="TJD39" s="224"/>
      <c r="TJE39" s="224"/>
      <c r="TJF39" s="225"/>
      <c r="TJG39" s="223"/>
      <c r="TJH39" s="224"/>
      <c r="TJI39" s="224"/>
      <c r="TJJ39" s="224"/>
      <c r="TJK39" s="224"/>
      <c r="TJL39" s="224"/>
      <c r="TJM39" s="224"/>
      <c r="TJN39" s="225"/>
      <c r="TJO39" s="223"/>
      <c r="TJP39" s="224"/>
      <c r="TJQ39" s="224"/>
      <c r="TJR39" s="224"/>
      <c r="TJS39" s="224"/>
      <c r="TJT39" s="224"/>
      <c r="TJU39" s="224"/>
      <c r="TJV39" s="225"/>
      <c r="TJW39" s="223"/>
      <c r="TJX39" s="224"/>
      <c r="TJY39" s="224"/>
      <c r="TJZ39" s="224"/>
      <c r="TKA39" s="224"/>
      <c r="TKB39" s="224"/>
      <c r="TKC39" s="224"/>
      <c r="TKD39" s="225"/>
      <c r="TKE39" s="223"/>
      <c r="TKF39" s="224"/>
      <c r="TKG39" s="224"/>
      <c r="TKH39" s="224"/>
      <c r="TKI39" s="224"/>
      <c r="TKJ39" s="224"/>
      <c r="TKK39" s="224"/>
      <c r="TKL39" s="225"/>
      <c r="TKM39" s="223"/>
      <c r="TKN39" s="224"/>
      <c r="TKO39" s="224"/>
      <c r="TKP39" s="224"/>
      <c r="TKQ39" s="224"/>
      <c r="TKR39" s="224"/>
      <c r="TKS39" s="224"/>
      <c r="TKT39" s="225"/>
      <c r="TKU39" s="223"/>
      <c r="TKV39" s="224"/>
      <c r="TKW39" s="224"/>
      <c r="TKX39" s="224"/>
      <c r="TKY39" s="224"/>
      <c r="TKZ39" s="224"/>
      <c r="TLA39" s="224"/>
      <c r="TLB39" s="225"/>
      <c r="TLC39" s="223"/>
      <c r="TLD39" s="224"/>
      <c r="TLE39" s="224"/>
      <c r="TLF39" s="224"/>
      <c r="TLG39" s="224"/>
      <c r="TLH39" s="224"/>
      <c r="TLI39" s="224"/>
      <c r="TLJ39" s="225"/>
      <c r="TLK39" s="223"/>
      <c r="TLL39" s="224"/>
      <c r="TLM39" s="224"/>
      <c r="TLN39" s="224"/>
      <c r="TLO39" s="224"/>
      <c r="TLP39" s="224"/>
      <c r="TLQ39" s="224"/>
      <c r="TLR39" s="225"/>
      <c r="TLS39" s="223"/>
      <c r="TLT39" s="224"/>
      <c r="TLU39" s="224"/>
      <c r="TLV39" s="224"/>
      <c r="TLW39" s="224"/>
      <c r="TLX39" s="224"/>
      <c r="TLY39" s="224"/>
      <c r="TLZ39" s="225"/>
      <c r="TMA39" s="223"/>
      <c r="TMB39" s="224"/>
      <c r="TMC39" s="224"/>
      <c r="TMD39" s="224"/>
      <c r="TME39" s="224"/>
      <c r="TMF39" s="224"/>
      <c r="TMG39" s="224"/>
      <c r="TMH39" s="225"/>
      <c r="TMI39" s="223"/>
      <c r="TMJ39" s="224"/>
      <c r="TMK39" s="224"/>
      <c r="TML39" s="224"/>
      <c r="TMM39" s="224"/>
      <c r="TMN39" s="224"/>
      <c r="TMO39" s="224"/>
      <c r="TMP39" s="225"/>
      <c r="TMQ39" s="223"/>
      <c r="TMR39" s="224"/>
      <c r="TMS39" s="224"/>
      <c r="TMT39" s="224"/>
      <c r="TMU39" s="224"/>
      <c r="TMV39" s="224"/>
      <c r="TMW39" s="224"/>
      <c r="TMX39" s="225"/>
      <c r="TMY39" s="223"/>
      <c r="TMZ39" s="224"/>
      <c r="TNA39" s="224"/>
      <c r="TNB39" s="224"/>
      <c r="TNC39" s="224"/>
      <c r="TND39" s="224"/>
      <c r="TNE39" s="224"/>
      <c r="TNF39" s="225"/>
      <c r="TNG39" s="223"/>
      <c r="TNH39" s="224"/>
      <c r="TNI39" s="224"/>
      <c r="TNJ39" s="224"/>
      <c r="TNK39" s="224"/>
      <c r="TNL39" s="224"/>
      <c r="TNM39" s="224"/>
      <c r="TNN39" s="225"/>
      <c r="TNO39" s="223"/>
      <c r="TNP39" s="224"/>
      <c r="TNQ39" s="224"/>
      <c r="TNR39" s="224"/>
      <c r="TNS39" s="224"/>
      <c r="TNT39" s="224"/>
      <c r="TNU39" s="224"/>
      <c r="TNV39" s="225"/>
      <c r="TNW39" s="223"/>
      <c r="TNX39" s="224"/>
      <c r="TNY39" s="224"/>
      <c r="TNZ39" s="224"/>
      <c r="TOA39" s="224"/>
      <c r="TOB39" s="224"/>
      <c r="TOC39" s="224"/>
      <c r="TOD39" s="225"/>
      <c r="TOE39" s="223"/>
      <c r="TOF39" s="224"/>
      <c r="TOG39" s="224"/>
      <c r="TOH39" s="224"/>
      <c r="TOI39" s="224"/>
      <c r="TOJ39" s="224"/>
      <c r="TOK39" s="224"/>
      <c r="TOL39" s="225"/>
      <c r="TOM39" s="223"/>
      <c r="TON39" s="224"/>
      <c r="TOO39" s="224"/>
      <c r="TOP39" s="224"/>
      <c r="TOQ39" s="224"/>
      <c r="TOR39" s="224"/>
      <c r="TOS39" s="224"/>
      <c r="TOT39" s="225"/>
      <c r="TOU39" s="223"/>
      <c r="TOV39" s="224"/>
      <c r="TOW39" s="224"/>
      <c r="TOX39" s="224"/>
      <c r="TOY39" s="224"/>
      <c r="TOZ39" s="224"/>
      <c r="TPA39" s="224"/>
      <c r="TPB39" s="225"/>
      <c r="TPC39" s="223"/>
      <c r="TPD39" s="224"/>
      <c r="TPE39" s="224"/>
      <c r="TPF39" s="224"/>
      <c r="TPG39" s="224"/>
      <c r="TPH39" s="224"/>
      <c r="TPI39" s="224"/>
      <c r="TPJ39" s="225"/>
      <c r="TPK39" s="223"/>
      <c r="TPL39" s="224"/>
      <c r="TPM39" s="224"/>
      <c r="TPN39" s="224"/>
      <c r="TPO39" s="224"/>
      <c r="TPP39" s="224"/>
      <c r="TPQ39" s="224"/>
      <c r="TPR39" s="225"/>
      <c r="TPS39" s="223"/>
      <c r="TPT39" s="224"/>
      <c r="TPU39" s="224"/>
      <c r="TPV39" s="224"/>
      <c r="TPW39" s="224"/>
      <c r="TPX39" s="224"/>
      <c r="TPY39" s="224"/>
      <c r="TPZ39" s="225"/>
      <c r="TQA39" s="223"/>
      <c r="TQB39" s="224"/>
      <c r="TQC39" s="224"/>
      <c r="TQD39" s="224"/>
      <c r="TQE39" s="224"/>
      <c r="TQF39" s="224"/>
      <c r="TQG39" s="224"/>
      <c r="TQH39" s="225"/>
      <c r="TQI39" s="223"/>
      <c r="TQJ39" s="224"/>
      <c r="TQK39" s="224"/>
      <c r="TQL39" s="224"/>
      <c r="TQM39" s="224"/>
      <c r="TQN39" s="224"/>
      <c r="TQO39" s="224"/>
      <c r="TQP39" s="225"/>
      <c r="TQQ39" s="223"/>
      <c r="TQR39" s="224"/>
      <c r="TQS39" s="224"/>
      <c r="TQT39" s="224"/>
      <c r="TQU39" s="224"/>
      <c r="TQV39" s="224"/>
      <c r="TQW39" s="224"/>
      <c r="TQX39" s="225"/>
      <c r="TQY39" s="223"/>
      <c r="TQZ39" s="224"/>
      <c r="TRA39" s="224"/>
      <c r="TRB39" s="224"/>
      <c r="TRC39" s="224"/>
      <c r="TRD39" s="224"/>
      <c r="TRE39" s="224"/>
      <c r="TRF39" s="225"/>
      <c r="TRG39" s="223"/>
      <c r="TRH39" s="224"/>
      <c r="TRI39" s="224"/>
      <c r="TRJ39" s="224"/>
      <c r="TRK39" s="224"/>
      <c r="TRL39" s="224"/>
      <c r="TRM39" s="224"/>
      <c r="TRN39" s="225"/>
      <c r="TRO39" s="223"/>
      <c r="TRP39" s="224"/>
      <c r="TRQ39" s="224"/>
      <c r="TRR39" s="224"/>
      <c r="TRS39" s="224"/>
      <c r="TRT39" s="224"/>
      <c r="TRU39" s="224"/>
      <c r="TRV39" s="225"/>
      <c r="TRW39" s="223"/>
      <c r="TRX39" s="224"/>
      <c r="TRY39" s="224"/>
      <c r="TRZ39" s="224"/>
      <c r="TSA39" s="224"/>
      <c r="TSB39" s="224"/>
      <c r="TSC39" s="224"/>
      <c r="TSD39" s="225"/>
      <c r="TSE39" s="223"/>
      <c r="TSF39" s="224"/>
      <c r="TSG39" s="224"/>
      <c r="TSH39" s="224"/>
      <c r="TSI39" s="224"/>
      <c r="TSJ39" s="224"/>
      <c r="TSK39" s="224"/>
      <c r="TSL39" s="225"/>
      <c r="TSM39" s="223"/>
      <c r="TSN39" s="224"/>
      <c r="TSO39" s="224"/>
      <c r="TSP39" s="224"/>
      <c r="TSQ39" s="224"/>
      <c r="TSR39" s="224"/>
      <c r="TSS39" s="224"/>
      <c r="TST39" s="225"/>
      <c r="TSU39" s="223"/>
      <c r="TSV39" s="224"/>
      <c r="TSW39" s="224"/>
      <c r="TSX39" s="224"/>
      <c r="TSY39" s="224"/>
      <c r="TSZ39" s="224"/>
      <c r="TTA39" s="224"/>
      <c r="TTB39" s="225"/>
      <c r="TTC39" s="223"/>
      <c r="TTD39" s="224"/>
      <c r="TTE39" s="224"/>
      <c r="TTF39" s="224"/>
      <c r="TTG39" s="224"/>
      <c r="TTH39" s="224"/>
      <c r="TTI39" s="224"/>
      <c r="TTJ39" s="225"/>
      <c r="TTK39" s="223"/>
      <c r="TTL39" s="224"/>
      <c r="TTM39" s="224"/>
      <c r="TTN39" s="224"/>
      <c r="TTO39" s="224"/>
      <c r="TTP39" s="224"/>
      <c r="TTQ39" s="224"/>
      <c r="TTR39" s="225"/>
      <c r="TTS39" s="223"/>
      <c r="TTT39" s="224"/>
      <c r="TTU39" s="224"/>
      <c r="TTV39" s="224"/>
      <c r="TTW39" s="224"/>
      <c r="TTX39" s="224"/>
      <c r="TTY39" s="224"/>
      <c r="TTZ39" s="225"/>
      <c r="TUA39" s="223"/>
      <c r="TUB39" s="224"/>
      <c r="TUC39" s="224"/>
      <c r="TUD39" s="224"/>
      <c r="TUE39" s="224"/>
      <c r="TUF39" s="224"/>
      <c r="TUG39" s="224"/>
      <c r="TUH39" s="225"/>
      <c r="TUI39" s="223"/>
      <c r="TUJ39" s="224"/>
      <c r="TUK39" s="224"/>
      <c r="TUL39" s="224"/>
      <c r="TUM39" s="224"/>
      <c r="TUN39" s="224"/>
      <c r="TUO39" s="224"/>
      <c r="TUP39" s="225"/>
      <c r="TUQ39" s="223"/>
      <c r="TUR39" s="224"/>
      <c r="TUS39" s="224"/>
      <c r="TUT39" s="224"/>
      <c r="TUU39" s="224"/>
      <c r="TUV39" s="224"/>
      <c r="TUW39" s="224"/>
      <c r="TUX39" s="225"/>
      <c r="TUY39" s="223"/>
      <c r="TUZ39" s="224"/>
      <c r="TVA39" s="224"/>
      <c r="TVB39" s="224"/>
      <c r="TVC39" s="224"/>
      <c r="TVD39" s="224"/>
      <c r="TVE39" s="224"/>
      <c r="TVF39" s="225"/>
      <c r="TVG39" s="223"/>
      <c r="TVH39" s="224"/>
      <c r="TVI39" s="224"/>
      <c r="TVJ39" s="224"/>
      <c r="TVK39" s="224"/>
      <c r="TVL39" s="224"/>
      <c r="TVM39" s="224"/>
      <c r="TVN39" s="225"/>
      <c r="TVO39" s="223"/>
      <c r="TVP39" s="224"/>
      <c r="TVQ39" s="224"/>
      <c r="TVR39" s="224"/>
      <c r="TVS39" s="224"/>
      <c r="TVT39" s="224"/>
      <c r="TVU39" s="224"/>
      <c r="TVV39" s="225"/>
      <c r="TVW39" s="223"/>
      <c r="TVX39" s="224"/>
      <c r="TVY39" s="224"/>
      <c r="TVZ39" s="224"/>
      <c r="TWA39" s="224"/>
      <c r="TWB39" s="224"/>
      <c r="TWC39" s="224"/>
      <c r="TWD39" s="225"/>
      <c r="TWE39" s="223"/>
      <c r="TWF39" s="224"/>
      <c r="TWG39" s="224"/>
      <c r="TWH39" s="224"/>
      <c r="TWI39" s="224"/>
      <c r="TWJ39" s="224"/>
      <c r="TWK39" s="224"/>
      <c r="TWL39" s="225"/>
      <c r="TWM39" s="223"/>
      <c r="TWN39" s="224"/>
      <c r="TWO39" s="224"/>
      <c r="TWP39" s="224"/>
      <c r="TWQ39" s="224"/>
      <c r="TWR39" s="224"/>
      <c r="TWS39" s="224"/>
      <c r="TWT39" s="225"/>
      <c r="TWU39" s="223"/>
      <c r="TWV39" s="224"/>
      <c r="TWW39" s="224"/>
      <c r="TWX39" s="224"/>
      <c r="TWY39" s="224"/>
      <c r="TWZ39" s="224"/>
      <c r="TXA39" s="224"/>
      <c r="TXB39" s="225"/>
      <c r="TXC39" s="223"/>
      <c r="TXD39" s="224"/>
      <c r="TXE39" s="224"/>
      <c r="TXF39" s="224"/>
      <c r="TXG39" s="224"/>
      <c r="TXH39" s="224"/>
      <c r="TXI39" s="224"/>
      <c r="TXJ39" s="225"/>
      <c r="TXK39" s="223"/>
      <c r="TXL39" s="224"/>
      <c r="TXM39" s="224"/>
      <c r="TXN39" s="224"/>
      <c r="TXO39" s="224"/>
      <c r="TXP39" s="224"/>
      <c r="TXQ39" s="224"/>
      <c r="TXR39" s="225"/>
      <c r="TXS39" s="223"/>
      <c r="TXT39" s="224"/>
      <c r="TXU39" s="224"/>
      <c r="TXV39" s="224"/>
      <c r="TXW39" s="224"/>
      <c r="TXX39" s="224"/>
      <c r="TXY39" s="224"/>
      <c r="TXZ39" s="225"/>
      <c r="TYA39" s="223"/>
      <c r="TYB39" s="224"/>
      <c r="TYC39" s="224"/>
      <c r="TYD39" s="224"/>
      <c r="TYE39" s="224"/>
      <c r="TYF39" s="224"/>
      <c r="TYG39" s="224"/>
      <c r="TYH39" s="225"/>
      <c r="TYI39" s="223"/>
      <c r="TYJ39" s="224"/>
      <c r="TYK39" s="224"/>
      <c r="TYL39" s="224"/>
      <c r="TYM39" s="224"/>
      <c r="TYN39" s="224"/>
      <c r="TYO39" s="224"/>
      <c r="TYP39" s="225"/>
      <c r="TYQ39" s="223"/>
      <c r="TYR39" s="224"/>
      <c r="TYS39" s="224"/>
      <c r="TYT39" s="224"/>
      <c r="TYU39" s="224"/>
      <c r="TYV39" s="224"/>
      <c r="TYW39" s="224"/>
      <c r="TYX39" s="225"/>
      <c r="TYY39" s="223"/>
      <c r="TYZ39" s="224"/>
      <c r="TZA39" s="224"/>
      <c r="TZB39" s="224"/>
      <c r="TZC39" s="224"/>
      <c r="TZD39" s="224"/>
      <c r="TZE39" s="224"/>
      <c r="TZF39" s="225"/>
      <c r="TZG39" s="223"/>
      <c r="TZH39" s="224"/>
      <c r="TZI39" s="224"/>
      <c r="TZJ39" s="224"/>
      <c r="TZK39" s="224"/>
      <c r="TZL39" s="224"/>
      <c r="TZM39" s="224"/>
      <c r="TZN39" s="225"/>
      <c r="TZO39" s="223"/>
      <c r="TZP39" s="224"/>
      <c r="TZQ39" s="224"/>
      <c r="TZR39" s="224"/>
      <c r="TZS39" s="224"/>
      <c r="TZT39" s="224"/>
      <c r="TZU39" s="224"/>
      <c r="TZV39" s="225"/>
      <c r="TZW39" s="223"/>
      <c r="TZX39" s="224"/>
      <c r="TZY39" s="224"/>
      <c r="TZZ39" s="224"/>
      <c r="UAA39" s="224"/>
      <c r="UAB39" s="224"/>
      <c r="UAC39" s="224"/>
      <c r="UAD39" s="225"/>
      <c r="UAE39" s="223"/>
      <c r="UAF39" s="224"/>
      <c r="UAG39" s="224"/>
      <c r="UAH39" s="224"/>
      <c r="UAI39" s="224"/>
      <c r="UAJ39" s="224"/>
      <c r="UAK39" s="224"/>
      <c r="UAL39" s="225"/>
      <c r="UAM39" s="223"/>
      <c r="UAN39" s="224"/>
      <c r="UAO39" s="224"/>
      <c r="UAP39" s="224"/>
      <c r="UAQ39" s="224"/>
      <c r="UAR39" s="224"/>
      <c r="UAS39" s="224"/>
      <c r="UAT39" s="225"/>
      <c r="UAU39" s="223"/>
      <c r="UAV39" s="224"/>
      <c r="UAW39" s="224"/>
      <c r="UAX39" s="224"/>
      <c r="UAY39" s="224"/>
      <c r="UAZ39" s="224"/>
      <c r="UBA39" s="224"/>
      <c r="UBB39" s="225"/>
      <c r="UBC39" s="223"/>
      <c r="UBD39" s="224"/>
      <c r="UBE39" s="224"/>
      <c r="UBF39" s="224"/>
      <c r="UBG39" s="224"/>
      <c r="UBH39" s="224"/>
      <c r="UBI39" s="224"/>
      <c r="UBJ39" s="225"/>
      <c r="UBK39" s="223"/>
      <c r="UBL39" s="224"/>
      <c r="UBM39" s="224"/>
      <c r="UBN39" s="224"/>
      <c r="UBO39" s="224"/>
      <c r="UBP39" s="224"/>
      <c r="UBQ39" s="224"/>
      <c r="UBR39" s="225"/>
      <c r="UBS39" s="223"/>
      <c r="UBT39" s="224"/>
      <c r="UBU39" s="224"/>
      <c r="UBV39" s="224"/>
      <c r="UBW39" s="224"/>
      <c r="UBX39" s="224"/>
      <c r="UBY39" s="224"/>
      <c r="UBZ39" s="225"/>
      <c r="UCA39" s="223"/>
      <c r="UCB39" s="224"/>
      <c r="UCC39" s="224"/>
      <c r="UCD39" s="224"/>
      <c r="UCE39" s="224"/>
      <c r="UCF39" s="224"/>
      <c r="UCG39" s="224"/>
      <c r="UCH39" s="225"/>
      <c r="UCI39" s="223"/>
      <c r="UCJ39" s="224"/>
      <c r="UCK39" s="224"/>
      <c r="UCL39" s="224"/>
      <c r="UCM39" s="224"/>
      <c r="UCN39" s="224"/>
      <c r="UCO39" s="224"/>
      <c r="UCP39" s="225"/>
      <c r="UCQ39" s="223"/>
      <c r="UCR39" s="224"/>
      <c r="UCS39" s="224"/>
      <c r="UCT39" s="224"/>
      <c r="UCU39" s="224"/>
      <c r="UCV39" s="224"/>
      <c r="UCW39" s="224"/>
      <c r="UCX39" s="225"/>
      <c r="UCY39" s="223"/>
      <c r="UCZ39" s="224"/>
      <c r="UDA39" s="224"/>
      <c r="UDB39" s="224"/>
      <c r="UDC39" s="224"/>
      <c r="UDD39" s="224"/>
      <c r="UDE39" s="224"/>
      <c r="UDF39" s="225"/>
      <c r="UDG39" s="223"/>
      <c r="UDH39" s="224"/>
      <c r="UDI39" s="224"/>
      <c r="UDJ39" s="224"/>
      <c r="UDK39" s="224"/>
      <c r="UDL39" s="224"/>
      <c r="UDM39" s="224"/>
      <c r="UDN39" s="225"/>
      <c r="UDO39" s="223"/>
      <c r="UDP39" s="224"/>
      <c r="UDQ39" s="224"/>
      <c r="UDR39" s="224"/>
      <c r="UDS39" s="224"/>
      <c r="UDT39" s="224"/>
      <c r="UDU39" s="224"/>
      <c r="UDV39" s="225"/>
      <c r="UDW39" s="223"/>
      <c r="UDX39" s="224"/>
      <c r="UDY39" s="224"/>
      <c r="UDZ39" s="224"/>
      <c r="UEA39" s="224"/>
      <c r="UEB39" s="224"/>
      <c r="UEC39" s="224"/>
      <c r="UED39" s="225"/>
      <c r="UEE39" s="223"/>
      <c r="UEF39" s="224"/>
      <c r="UEG39" s="224"/>
      <c r="UEH39" s="224"/>
      <c r="UEI39" s="224"/>
      <c r="UEJ39" s="224"/>
      <c r="UEK39" s="224"/>
      <c r="UEL39" s="225"/>
      <c r="UEM39" s="223"/>
      <c r="UEN39" s="224"/>
      <c r="UEO39" s="224"/>
      <c r="UEP39" s="224"/>
      <c r="UEQ39" s="224"/>
      <c r="UER39" s="224"/>
      <c r="UES39" s="224"/>
      <c r="UET39" s="225"/>
      <c r="UEU39" s="223"/>
      <c r="UEV39" s="224"/>
      <c r="UEW39" s="224"/>
      <c r="UEX39" s="224"/>
      <c r="UEY39" s="224"/>
      <c r="UEZ39" s="224"/>
      <c r="UFA39" s="224"/>
      <c r="UFB39" s="225"/>
      <c r="UFC39" s="223"/>
      <c r="UFD39" s="224"/>
      <c r="UFE39" s="224"/>
      <c r="UFF39" s="224"/>
      <c r="UFG39" s="224"/>
      <c r="UFH39" s="224"/>
      <c r="UFI39" s="224"/>
      <c r="UFJ39" s="225"/>
      <c r="UFK39" s="223"/>
      <c r="UFL39" s="224"/>
      <c r="UFM39" s="224"/>
      <c r="UFN39" s="224"/>
      <c r="UFO39" s="224"/>
      <c r="UFP39" s="224"/>
      <c r="UFQ39" s="224"/>
      <c r="UFR39" s="225"/>
      <c r="UFS39" s="223"/>
      <c r="UFT39" s="224"/>
      <c r="UFU39" s="224"/>
      <c r="UFV39" s="224"/>
      <c r="UFW39" s="224"/>
      <c r="UFX39" s="224"/>
      <c r="UFY39" s="224"/>
      <c r="UFZ39" s="225"/>
      <c r="UGA39" s="223"/>
      <c r="UGB39" s="224"/>
      <c r="UGC39" s="224"/>
      <c r="UGD39" s="224"/>
      <c r="UGE39" s="224"/>
      <c r="UGF39" s="224"/>
      <c r="UGG39" s="224"/>
      <c r="UGH39" s="225"/>
      <c r="UGI39" s="223"/>
      <c r="UGJ39" s="224"/>
      <c r="UGK39" s="224"/>
      <c r="UGL39" s="224"/>
      <c r="UGM39" s="224"/>
      <c r="UGN39" s="224"/>
      <c r="UGO39" s="224"/>
      <c r="UGP39" s="225"/>
      <c r="UGQ39" s="223"/>
      <c r="UGR39" s="224"/>
      <c r="UGS39" s="224"/>
      <c r="UGT39" s="224"/>
      <c r="UGU39" s="224"/>
      <c r="UGV39" s="224"/>
      <c r="UGW39" s="224"/>
      <c r="UGX39" s="225"/>
      <c r="UGY39" s="223"/>
      <c r="UGZ39" s="224"/>
      <c r="UHA39" s="224"/>
      <c r="UHB39" s="224"/>
      <c r="UHC39" s="224"/>
      <c r="UHD39" s="224"/>
      <c r="UHE39" s="224"/>
      <c r="UHF39" s="225"/>
      <c r="UHG39" s="223"/>
      <c r="UHH39" s="224"/>
      <c r="UHI39" s="224"/>
      <c r="UHJ39" s="224"/>
      <c r="UHK39" s="224"/>
      <c r="UHL39" s="224"/>
      <c r="UHM39" s="224"/>
      <c r="UHN39" s="225"/>
      <c r="UHO39" s="223"/>
      <c r="UHP39" s="224"/>
      <c r="UHQ39" s="224"/>
      <c r="UHR39" s="224"/>
      <c r="UHS39" s="224"/>
      <c r="UHT39" s="224"/>
      <c r="UHU39" s="224"/>
      <c r="UHV39" s="225"/>
      <c r="UHW39" s="223"/>
      <c r="UHX39" s="224"/>
      <c r="UHY39" s="224"/>
      <c r="UHZ39" s="224"/>
      <c r="UIA39" s="224"/>
      <c r="UIB39" s="224"/>
      <c r="UIC39" s="224"/>
      <c r="UID39" s="225"/>
      <c r="UIE39" s="223"/>
      <c r="UIF39" s="224"/>
      <c r="UIG39" s="224"/>
      <c r="UIH39" s="224"/>
      <c r="UII39" s="224"/>
      <c r="UIJ39" s="224"/>
      <c r="UIK39" s="224"/>
      <c r="UIL39" s="225"/>
      <c r="UIM39" s="223"/>
      <c r="UIN39" s="224"/>
      <c r="UIO39" s="224"/>
      <c r="UIP39" s="224"/>
      <c r="UIQ39" s="224"/>
      <c r="UIR39" s="224"/>
      <c r="UIS39" s="224"/>
      <c r="UIT39" s="225"/>
      <c r="UIU39" s="223"/>
      <c r="UIV39" s="224"/>
      <c r="UIW39" s="224"/>
      <c r="UIX39" s="224"/>
      <c r="UIY39" s="224"/>
      <c r="UIZ39" s="224"/>
      <c r="UJA39" s="224"/>
      <c r="UJB39" s="225"/>
      <c r="UJC39" s="223"/>
      <c r="UJD39" s="224"/>
      <c r="UJE39" s="224"/>
      <c r="UJF39" s="224"/>
      <c r="UJG39" s="224"/>
      <c r="UJH39" s="224"/>
      <c r="UJI39" s="224"/>
      <c r="UJJ39" s="225"/>
      <c r="UJK39" s="223"/>
      <c r="UJL39" s="224"/>
      <c r="UJM39" s="224"/>
      <c r="UJN39" s="224"/>
      <c r="UJO39" s="224"/>
      <c r="UJP39" s="224"/>
      <c r="UJQ39" s="224"/>
      <c r="UJR39" s="225"/>
      <c r="UJS39" s="223"/>
      <c r="UJT39" s="224"/>
      <c r="UJU39" s="224"/>
      <c r="UJV39" s="224"/>
      <c r="UJW39" s="224"/>
      <c r="UJX39" s="224"/>
      <c r="UJY39" s="224"/>
      <c r="UJZ39" s="225"/>
      <c r="UKA39" s="223"/>
      <c r="UKB39" s="224"/>
      <c r="UKC39" s="224"/>
      <c r="UKD39" s="224"/>
      <c r="UKE39" s="224"/>
      <c r="UKF39" s="224"/>
      <c r="UKG39" s="224"/>
      <c r="UKH39" s="225"/>
      <c r="UKI39" s="223"/>
      <c r="UKJ39" s="224"/>
      <c r="UKK39" s="224"/>
      <c r="UKL39" s="224"/>
      <c r="UKM39" s="224"/>
      <c r="UKN39" s="224"/>
      <c r="UKO39" s="224"/>
      <c r="UKP39" s="225"/>
      <c r="UKQ39" s="223"/>
      <c r="UKR39" s="224"/>
      <c r="UKS39" s="224"/>
      <c r="UKT39" s="224"/>
      <c r="UKU39" s="224"/>
      <c r="UKV39" s="224"/>
      <c r="UKW39" s="224"/>
      <c r="UKX39" s="225"/>
      <c r="UKY39" s="223"/>
      <c r="UKZ39" s="224"/>
      <c r="ULA39" s="224"/>
      <c r="ULB39" s="224"/>
      <c r="ULC39" s="224"/>
      <c r="ULD39" s="224"/>
      <c r="ULE39" s="224"/>
      <c r="ULF39" s="225"/>
      <c r="ULG39" s="223"/>
      <c r="ULH39" s="224"/>
      <c r="ULI39" s="224"/>
      <c r="ULJ39" s="224"/>
      <c r="ULK39" s="224"/>
      <c r="ULL39" s="224"/>
      <c r="ULM39" s="224"/>
      <c r="ULN39" s="225"/>
      <c r="ULO39" s="223"/>
      <c r="ULP39" s="224"/>
      <c r="ULQ39" s="224"/>
      <c r="ULR39" s="224"/>
      <c r="ULS39" s="224"/>
      <c r="ULT39" s="224"/>
      <c r="ULU39" s="224"/>
      <c r="ULV39" s="225"/>
      <c r="ULW39" s="223"/>
      <c r="ULX39" s="224"/>
      <c r="ULY39" s="224"/>
      <c r="ULZ39" s="224"/>
      <c r="UMA39" s="224"/>
      <c r="UMB39" s="224"/>
      <c r="UMC39" s="224"/>
      <c r="UMD39" s="225"/>
      <c r="UME39" s="223"/>
      <c r="UMF39" s="224"/>
      <c r="UMG39" s="224"/>
      <c r="UMH39" s="224"/>
      <c r="UMI39" s="224"/>
      <c r="UMJ39" s="224"/>
      <c r="UMK39" s="224"/>
      <c r="UML39" s="225"/>
      <c r="UMM39" s="223"/>
      <c r="UMN39" s="224"/>
      <c r="UMO39" s="224"/>
      <c r="UMP39" s="224"/>
      <c r="UMQ39" s="224"/>
      <c r="UMR39" s="224"/>
      <c r="UMS39" s="224"/>
      <c r="UMT39" s="225"/>
      <c r="UMU39" s="223"/>
      <c r="UMV39" s="224"/>
      <c r="UMW39" s="224"/>
      <c r="UMX39" s="224"/>
      <c r="UMY39" s="224"/>
      <c r="UMZ39" s="224"/>
      <c r="UNA39" s="224"/>
      <c r="UNB39" s="225"/>
      <c r="UNC39" s="223"/>
      <c r="UND39" s="224"/>
      <c r="UNE39" s="224"/>
      <c r="UNF39" s="224"/>
      <c r="UNG39" s="224"/>
      <c r="UNH39" s="224"/>
      <c r="UNI39" s="224"/>
      <c r="UNJ39" s="225"/>
      <c r="UNK39" s="223"/>
      <c r="UNL39" s="224"/>
      <c r="UNM39" s="224"/>
      <c r="UNN39" s="224"/>
      <c r="UNO39" s="224"/>
      <c r="UNP39" s="224"/>
      <c r="UNQ39" s="224"/>
      <c r="UNR39" s="225"/>
      <c r="UNS39" s="223"/>
      <c r="UNT39" s="224"/>
      <c r="UNU39" s="224"/>
      <c r="UNV39" s="224"/>
      <c r="UNW39" s="224"/>
      <c r="UNX39" s="224"/>
      <c r="UNY39" s="224"/>
      <c r="UNZ39" s="225"/>
      <c r="UOA39" s="223"/>
      <c r="UOB39" s="224"/>
      <c r="UOC39" s="224"/>
      <c r="UOD39" s="224"/>
      <c r="UOE39" s="224"/>
      <c r="UOF39" s="224"/>
      <c r="UOG39" s="224"/>
      <c r="UOH39" s="225"/>
      <c r="UOI39" s="223"/>
      <c r="UOJ39" s="224"/>
      <c r="UOK39" s="224"/>
      <c r="UOL39" s="224"/>
      <c r="UOM39" s="224"/>
      <c r="UON39" s="224"/>
      <c r="UOO39" s="224"/>
      <c r="UOP39" s="225"/>
      <c r="UOQ39" s="223"/>
      <c r="UOR39" s="224"/>
      <c r="UOS39" s="224"/>
      <c r="UOT39" s="224"/>
      <c r="UOU39" s="224"/>
      <c r="UOV39" s="224"/>
      <c r="UOW39" s="224"/>
      <c r="UOX39" s="225"/>
      <c r="UOY39" s="223"/>
      <c r="UOZ39" s="224"/>
      <c r="UPA39" s="224"/>
      <c r="UPB39" s="224"/>
      <c r="UPC39" s="224"/>
      <c r="UPD39" s="224"/>
      <c r="UPE39" s="224"/>
      <c r="UPF39" s="225"/>
      <c r="UPG39" s="223"/>
      <c r="UPH39" s="224"/>
      <c r="UPI39" s="224"/>
      <c r="UPJ39" s="224"/>
      <c r="UPK39" s="224"/>
      <c r="UPL39" s="224"/>
      <c r="UPM39" s="224"/>
      <c r="UPN39" s="225"/>
      <c r="UPO39" s="223"/>
      <c r="UPP39" s="224"/>
      <c r="UPQ39" s="224"/>
      <c r="UPR39" s="224"/>
      <c r="UPS39" s="224"/>
      <c r="UPT39" s="224"/>
      <c r="UPU39" s="224"/>
      <c r="UPV39" s="225"/>
      <c r="UPW39" s="223"/>
      <c r="UPX39" s="224"/>
      <c r="UPY39" s="224"/>
      <c r="UPZ39" s="224"/>
      <c r="UQA39" s="224"/>
      <c r="UQB39" s="224"/>
      <c r="UQC39" s="224"/>
      <c r="UQD39" s="225"/>
      <c r="UQE39" s="223"/>
      <c r="UQF39" s="224"/>
      <c r="UQG39" s="224"/>
      <c r="UQH39" s="224"/>
      <c r="UQI39" s="224"/>
      <c r="UQJ39" s="224"/>
      <c r="UQK39" s="224"/>
      <c r="UQL39" s="225"/>
      <c r="UQM39" s="223"/>
      <c r="UQN39" s="224"/>
      <c r="UQO39" s="224"/>
      <c r="UQP39" s="224"/>
      <c r="UQQ39" s="224"/>
      <c r="UQR39" s="224"/>
      <c r="UQS39" s="224"/>
      <c r="UQT39" s="225"/>
      <c r="UQU39" s="223"/>
      <c r="UQV39" s="224"/>
      <c r="UQW39" s="224"/>
      <c r="UQX39" s="224"/>
      <c r="UQY39" s="224"/>
      <c r="UQZ39" s="224"/>
      <c r="URA39" s="224"/>
      <c r="URB39" s="225"/>
      <c r="URC39" s="223"/>
      <c r="URD39" s="224"/>
      <c r="URE39" s="224"/>
      <c r="URF39" s="224"/>
      <c r="URG39" s="224"/>
      <c r="URH39" s="224"/>
      <c r="URI39" s="224"/>
      <c r="URJ39" s="225"/>
      <c r="URK39" s="223"/>
      <c r="URL39" s="224"/>
      <c r="URM39" s="224"/>
      <c r="URN39" s="224"/>
      <c r="URO39" s="224"/>
      <c r="URP39" s="224"/>
      <c r="URQ39" s="224"/>
      <c r="URR39" s="225"/>
      <c r="URS39" s="223"/>
      <c r="URT39" s="224"/>
      <c r="URU39" s="224"/>
      <c r="URV39" s="224"/>
      <c r="URW39" s="224"/>
      <c r="URX39" s="224"/>
      <c r="URY39" s="224"/>
      <c r="URZ39" s="225"/>
      <c r="USA39" s="223"/>
      <c r="USB39" s="224"/>
      <c r="USC39" s="224"/>
      <c r="USD39" s="224"/>
      <c r="USE39" s="224"/>
      <c r="USF39" s="224"/>
      <c r="USG39" s="224"/>
      <c r="USH39" s="225"/>
      <c r="USI39" s="223"/>
      <c r="USJ39" s="224"/>
      <c r="USK39" s="224"/>
      <c r="USL39" s="224"/>
      <c r="USM39" s="224"/>
      <c r="USN39" s="224"/>
      <c r="USO39" s="224"/>
      <c r="USP39" s="225"/>
      <c r="USQ39" s="223"/>
      <c r="USR39" s="224"/>
      <c r="USS39" s="224"/>
      <c r="UST39" s="224"/>
      <c r="USU39" s="224"/>
      <c r="USV39" s="224"/>
      <c r="USW39" s="224"/>
      <c r="USX39" s="225"/>
      <c r="USY39" s="223"/>
      <c r="USZ39" s="224"/>
      <c r="UTA39" s="224"/>
      <c r="UTB39" s="224"/>
      <c r="UTC39" s="224"/>
      <c r="UTD39" s="224"/>
      <c r="UTE39" s="224"/>
      <c r="UTF39" s="225"/>
      <c r="UTG39" s="223"/>
      <c r="UTH39" s="224"/>
      <c r="UTI39" s="224"/>
      <c r="UTJ39" s="224"/>
      <c r="UTK39" s="224"/>
      <c r="UTL39" s="224"/>
      <c r="UTM39" s="224"/>
      <c r="UTN39" s="225"/>
      <c r="UTO39" s="223"/>
      <c r="UTP39" s="224"/>
      <c r="UTQ39" s="224"/>
      <c r="UTR39" s="224"/>
      <c r="UTS39" s="224"/>
      <c r="UTT39" s="224"/>
      <c r="UTU39" s="224"/>
      <c r="UTV39" s="225"/>
      <c r="UTW39" s="223"/>
      <c r="UTX39" s="224"/>
      <c r="UTY39" s="224"/>
      <c r="UTZ39" s="224"/>
      <c r="UUA39" s="224"/>
      <c r="UUB39" s="224"/>
      <c r="UUC39" s="224"/>
      <c r="UUD39" s="225"/>
      <c r="UUE39" s="223"/>
      <c r="UUF39" s="224"/>
      <c r="UUG39" s="224"/>
      <c r="UUH39" s="224"/>
      <c r="UUI39" s="224"/>
      <c r="UUJ39" s="224"/>
      <c r="UUK39" s="224"/>
      <c r="UUL39" s="225"/>
      <c r="UUM39" s="223"/>
      <c r="UUN39" s="224"/>
      <c r="UUO39" s="224"/>
      <c r="UUP39" s="224"/>
      <c r="UUQ39" s="224"/>
      <c r="UUR39" s="224"/>
      <c r="UUS39" s="224"/>
      <c r="UUT39" s="225"/>
      <c r="UUU39" s="223"/>
      <c r="UUV39" s="224"/>
      <c r="UUW39" s="224"/>
      <c r="UUX39" s="224"/>
      <c r="UUY39" s="224"/>
      <c r="UUZ39" s="224"/>
      <c r="UVA39" s="224"/>
      <c r="UVB39" s="225"/>
      <c r="UVC39" s="223"/>
      <c r="UVD39" s="224"/>
      <c r="UVE39" s="224"/>
      <c r="UVF39" s="224"/>
      <c r="UVG39" s="224"/>
      <c r="UVH39" s="224"/>
      <c r="UVI39" s="224"/>
      <c r="UVJ39" s="225"/>
      <c r="UVK39" s="223"/>
      <c r="UVL39" s="224"/>
      <c r="UVM39" s="224"/>
      <c r="UVN39" s="224"/>
      <c r="UVO39" s="224"/>
      <c r="UVP39" s="224"/>
      <c r="UVQ39" s="224"/>
      <c r="UVR39" s="225"/>
      <c r="UVS39" s="223"/>
      <c r="UVT39" s="224"/>
      <c r="UVU39" s="224"/>
      <c r="UVV39" s="224"/>
      <c r="UVW39" s="224"/>
      <c r="UVX39" s="224"/>
      <c r="UVY39" s="224"/>
      <c r="UVZ39" s="225"/>
      <c r="UWA39" s="223"/>
      <c r="UWB39" s="224"/>
      <c r="UWC39" s="224"/>
      <c r="UWD39" s="224"/>
      <c r="UWE39" s="224"/>
      <c r="UWF39" s="224"/>
      <c r="UWG39" s="224"/>
      <c r="UWH39" s="225"/>
      <c r="UWI39" s="223"/>
      <c r="UWJ39" s="224"/>
      <c r="UWK39" s="224"/>
      <c r="UWL39" s="224"/>
      <c r="UWM39" s="224"/>
      <c r="UWN39" s="224"/>
      <c r="UWO39" s="224"/>
      <c r="UWP39" s="225"/>
      <c r="UWQ39" s="223"/>
      <c r="UWR39" s="224"/>
      <c r="UWS39" s="224"/>
      <c r="UWT39" s="224"/>
      <c r="UWU39" s="224"/>
      <c r="UWV39" s="224"/>
      <c r="UWW39" s="224"/>
      <c r="UWX39" s="225"/>
      <c r="UWY39" s="223"/>
      <c r="UWZ39" s="224"/>
      <c r="UXA39" s="224"/>
      <c r="UXB39" s="224"/>
      <c r="UXC39" s="224"/>
      <c r="UXD39" s="224"/>
      <c r="UXE39" s="224"/>
      <c r="UXF39" s="225"/>
      <c r="UXG39" s="223"/>
      <c r="UXH39" s="224"/>
      <c r="UXI39" s="224"/>
      <c r="UXJ39" s="224"/>
      <c r="UXK39" s="224"/>
      <c r="UXL39" s="224"/>
      <c r="UXM39" s="224"/>
      <c r="UXN39" s="225"/>
      <c r="UXO39" s="223"/>
      <c r="UXP39" s="224"/>
      <c r="UXQ39" s="224"/>
      <c r="UXR39" s="224"/>
      <c r="UXS39" s="224"/>
      <c r="UXT39" s="224"/>
      <c r="UXU39" s="224"/>
      <c r="UXV39" s="225"/>
      <c r="UXW39" s="223"/>
      <c r="UXX39" s="224"/>
      <c r="UXY39" s="224"/>
      <c r="UXZ39" s="224"/>
      <c r="UYA39" s="224"/>
      <c r="UYB39" s="224"/>
      <c r="UYC39" s="224"/>
      <c r="UYD39" s="225"/>
      <c r="UYE39" s="223"/>
      <c r="UYF39" s="224"/>
      <c r="UYG39" s="224"/>
      <c r="UYH39" s="224"/>
      <c r="UYI39" s="224"/>
      <c r="UYJ39" s="224"/>
      <c r="UYK39" s="224"/>
      <c r="UYL39" s="225"/>
      <c r="UYM39" s="223"/>
      <c r="UYN39" s="224"/>
      <c r="UYO39" s="224"/>
      <c r="UYP39" s="224"/>
      <c r="UYQ39" s="224"/>
      <c r="UYR39" s="224"/>
      <c r="UYS39" s="224"/>
      <c r="UYT39" s="225"/>
      <c r="UYU39" s="223"/>
      <c r="UYV39" s="224"/>
      <c r="UYW39" s="224"/>
      <c r="UYX39" s="224"/>
      <c r="UYY39" s="224"/>
      <c r="UYZ39" s="224"/>
      <c r="UZA39" s="224"/>
      <c r="UZB39" s="225"/>
      <c r="UZC39" s="223"/>
      <c r="UZD39" s="224"/>
      <c r="UZE39" s="224"/>
      <c r="UZF39" s="224"/>
      <c r="UZG39" s="224"/>
      <c r="UZH39" s="224"/>
      <c r="UZI39" s="224"/>
      <c r="UZJ39" s="225"/>
      <c r="UZK39" s="223"/>
      <c r="UZL39" s="224"/>
      <c r="UZM39" s="224"/>
      <c r="UZN39" s="224"/>
      <c r="UZO39" s="224"/>
      <c r="UZP39" s="224"/>
      <c r="UZQ39" s="224"/>
      <c r="UZR39" s="225"/>
      <c r="UZS39" s="223"/>
      <c r="UZT39" s="224"/>
      <c r="UZU39" s="224"/>
      <c r="UZV39" s="224"/>
      <c r="UZW39" s="224"/>
      <c r="UZX39" s="224"/>
      <c r="UZY39" s="224"/>
      <c r="UZZ39" s="225"/>
      <c r="VAA39" s="223"/>
      <c r="VAB39" s="224"/>
      <c r="VAC39" s="224"/>
      <c r="VAD39" s="224"/>
      <c r="VAE39" s="224"/>
      <c r="VAF39" s="224"/>
      <c r="VAG39" s="224"/>
      <c r="VAH39" s="225"/>
      <c r="VAI39" s="223"/>
      <c r="VAJ39" s="224"/>
      <c r="VAK39" s="224"/>
      <c r="VAL39" s="224"/>
      <c r="VAM39" s="224"/>
      <c r="VAN39" s="224"/>
      <c r="VAO39" s="224"/>
      <c r="VAP39" s="225"/>
      <c r="VAQ39" s="223"/>
      <c r="VAR39" s="224"/>
      <c r="VAS39" s="224"/>
      <c r="VAT39" s="224"/>
      <c r="VAU39" s="224"/>
      <c r="VAV39" s="224"/>
      <c r="VAW39" s="224"/>
      <c r="VAX39" s="225"/>
      <c r="VAY39" s="223"/>
      <c r="VAZ39" s="224"/>
      <c r="VBA39" s="224"/>
      <c r="VBB39" s="224"/>
      <c r="VBC39" s="224"/>
      <c r="VBD39" s="224"/>
      <c r="VBE39" s="224"/>
      <c r="VBF39" s="225"/>
      <c r="VBG39" s="223"/>
      <c r="VBH39" s="224"/>
      <c r="VBI39" s="224"/>
      <c r="VBJ39" s="224"/>
      <c r="VBK39" s="224"/>
      <c r="VBL39" s="224"/>
      <c r="VBM39" s="224"/>
      <c r="VBN39" s="225"/>
      <c r="VBO39" s="223"/>
      <c r="VBP39" s="224"/>
      <c r="VBQ39" s="224"/>
      <c r="VBR39" s="224"/>
      <c r="VBS39" s="224"/>
      <c r="VBT39" s="224"/>
      <c r="VBU39" s="224"/>
      <c r="VBV39" s="225"/>
      <c r="VBW39" s="223"/>
      <c r="VBX39" s="224"/>
      <c r="VBY39" s="224"/>
      <c r="VBZ39" s="224"/>
      <c r="VCA39" s="224"/>
      <c r="VCB39" s="224"/>
      <c r="VCC39" s="224"/>
      <c r="VCD39" s="225"/>
      <c r="VCE39" s="223"/>
      <c r="VCF39" s="224"/>
      <c r="VCG39" s="224"/>
      <c r="VCH39" s="224"/>
      <c r="VCI39" s="224"/>
      <c r="VCJ39" s="224"/>
      <c r="VCK39" s="224"/>
      <c r="VCL39" s="225"/>
      <c r="VCM39" s="223"/>
      <c r="VCN39" s="224"/>
      <c r="VCO39" s="224"/>
      <c r="VCP39" s="224"/>
      <c r="VCQ39" s="224"/>
      <c r="VCR39" s="224"/>
      <c r="VCS39" s="224"/>
      <c r="VCT39" s="225"/>
      <c r="VCU39" s="223"/>
      <c r="VCV39" s="224"/>
      <c r="VCW39" s="224"/>
      <c r="VCX39" s="224"/>
      <c r="VCY39" s="224"/>
      <c r="VCZ39" s="224"/>
      <c r="VDA39" s="224"/>
      <c r="VDB39" s="225"/>
      <c r="VDC39" s="223"/>
      <c r="VDD39" s="224"/>
      <c r="VDE39" s="224"/>
      <c r="VDF39" s="224"/>
      <c r="VDG39" s="224"/>
      <c r="VDH39" s="224"/>
      <c r="VDI39" s="224"/>
      <c r="VDJ39" s="225"/>
      <c r="VDK39" s="223"/>
      <c r="VDL39" s="224"/>
      <c r="VDM39" s="224"/>
      <c r="VDN39" s="224"/>
      <c r="VDO39" s="224"/>
      <c r="VDP39" s="224"/>
      <c r="VDQ39" s="224"/>
      <c r="VDR39" s="225"/>
      <c r="VDS39" s="223"/>
      <c r="VDT39" s="224"/>
      <c r="VDU39" s="224"/>
      <c r="VDV39" s="224"/>
      <c r="VDW39" s="224"/>
      <c r="VDX39" s="224"/>
      <c r="VDY39" s="224"/>
      <c r="VDZ39" s="225"/>
      <c r="VEA39" s="223"/>
      <c r="VEB39" s="224"/>
      <c r="VEC39" s="224"/>
      <c r="VED39" s="224"/>
      <c r="VEE39" s="224"/>
      <c r="VEF39" s="224"/>
      <c r="VEG39" s="224"/>
      <c r="VEH39" s="225"/>
      <c r="VEI39" s="223"/>
      <c r="VEJ39" s="224"/>
      <c r="VEK39" s="224"/>
      <c r="VEL39" s="224"/>
      <c r="VEM39" s="224"/>
      <c r="VEN39" s="224"/>
      <c r="VEO39" s="224"/>
      <c r="VEP39" s="225"/>
      <c r="VEQ39" s="223"/>
      <c r="VER39" s="224"/>
      <c r="VES39" s="224"/>
      <c r="VET39" s="224"/>
      <c r="VEU39" s="224"/>
      <c r="VEV39" s="224"/>
      <c r="VEW39" s="224"/>
      <c r="VEX39" s="225"/>
      <c r="VEY39" s="223"/>
      <c r="VEZ39" s="224"/>
      <c r="VFA39" s="224"/>
      <c r="VFB39" s="224"/>
      <c r="VFC39" s="224"/>
      <c r="VFD39" s="224"/>
      <c r="VFE39" s="224"/>
      <c r="VFF39" s="225"/>
      <c r="VFG39" s="223"/>
      <c r="VFH39" s="224"/>
      <c r="VFI39" s="224"/>
      <c r="VFJ39" s="224"/>
      <c r="VFK39" s="224"/>
      <c r="VFL39" s="224"/>
      <c r="VFM39" s="224"/>
      <c r="VFN39" s="225"/>
      <c r="VFO39" s="223"/>
      <c r="VFP39" s="224"/>
      <c r="VFQ39" s="224"/>
      <c r="VFR39" s="224"/>
      <c r="VFS39" s="224"/>
      <c r="VFT39" s="224"/>
      <c r="VFU39" s="224"/>
      <c r="VFV39" s="225"/>
      <c r="VFW39" s="223"/>
      <c r="VFX39" s="224"/>
      <c r="VFY39" s="224"/>
      <c r="VFZ39" s="224"/>
      <c r="VGA39" s="224"/>
      <c r="VGB39" s="224"/>
      <c r="VGC39" s="224"/>
      <c r="VGD39" s="225"/>
      <c r="VGE39" s="223"/>
      <c r="VGF39" s="224"/>
      <c r="VGG39" s="224"/>
      <c r="VGH39" s="224"/>
      <c r="VGI39" s="224"/>
      <c r="VGJ39" s="224"/>
      <c r="VGK39" s="224"/>
      <c r="VGL39" s="225"/>
      <c r="VGM39" s="223"/>
      <c r="VGN39" s="224"/>
      <c r="VGO39" s="224"/>
      <c r="VGP39" s="224"/>
      <c r="VGQ39" s="224"/>
      <c r="VGR39" s="224"/>
      <c r="VGS39" s="224"/>
      <c r="VGT39" s="225"/>
      <c r="VGU39" s="223"/>
      <c r="VGV39" s="224"/>
      <c r="VGW39" s="224"/>
      <c r="VGX39" s="224"/>
      <c r="VGY39" s="224"/>
      <c r="VGZ39" s="224"/>
      <c r="VHA39" s="224"/>
      <c r="VHB39" s="225"/>
      <c r="VHC39" s="223"/>
      <c r="VHD39" s="224"/>
      <c r="VHE39" s="224"/>
      <c r="VHF39" s="224"/>
      <c r="VHG39" s="224"/>
      <c r="VHH39" s="224"/>
      <c r="VHI39" s="224"/>
      <c r="VHJ39" s="225"/>
      <c r="VHK39" s="223"/>
      <c r="VHL39" s="224"/>
      <c r="VHM39" s="224"/>
      <c r="VHN39" s="224"/>
      <c r="VHO39" s="224"/>
      <c r="VHP39" s="224"/>
      <c r="VHQ39" s="224"/>
      <c r="VHR39" s="225"/>
      <c r="VHS39" s="223"/>
      <c r="VHT39" s="224"/>
      <c r="VHU39" s="224"/>
      <c r="VHV39" s="224"/>
      <c r="VHW39" s="224"/>
      <c r="VHX39" s="224"/>
      <c r="VHY39" s="224"/>
      <c r="VHZ39" s="225"/>
      <c r="VIA39" s="223"/>
      <c r="VIB39" s="224"/>
      <c r="VIC39" s="224"/>
      <c r="VID39" s="224"/>
      <c r="VIE39" s="224"/>
      <c r="VIF39" s="224"/>
      <c r="VIG39" s="224"/>
      <c r="VIH39" s="225"/>
      <c r="VII39" s="223"/>
      <c r="VIJ39" s="224"/>
      <c r="VIK39" s="224"/>
      <c r="VIL39" s="224"/>
      <c r="VIM39" s="224"/>
      <c r="VIN39" s="224"/>
      <c r="VIO39" s="224"/>
      <c r="VIP39" s="225"/>
      <c r="VIQ39" s="223"/>
      <c r="VIR39" s="224"/>
      <c r="VIS39" s="224"/>
      <c r="VIT39" s="224"/>
      <c r="VIU39" s="224"/>
      <c r="VIV39" s="224"/>
      <c r="VIW39" s="224"/>
      <c r="VIX39" s="225"/>
      <c r="VIY39" s="223"/>
      <c r="VIZ39" s="224"/>
      <c r="VJA39" s="224"/>
      <c r="VJB39" s="224"/>
      <c r="VJC39" s="224"/>
      <c r="VJD39" s="224"/>
      <c r="VJE39" s="224"/>
      <c r="VJF39" s="225"/>
      <c r="VJG39" s="223"/>
      <c r="VJH39" s="224"/>
      <c r="VJI39" s="224"/>
      <c r="VJJ39" s="224"/>
      <c r="VJK39" s="224"/>
      <c r="VJL39" s="224"/>
      <c r="VJM39" s="224"/>
      <c r="VJN39" s="225"/>
      <c r="VJO39" s="223"/>
      <c r="VJP39" s="224"/>
      <c r="VJQ39" s="224"/>
      <c r="VJR39" s="224"/>
      <c r="VJS39" s="224"/>
      <c r="VJT39" s="224"/>
      <c r="VJU39" s="224"/>
      <c r="VJV39" s="225"/>
      <c r="VJW39" s="223"/>
      <c r="VJX39" s="224"/>
      <c r="VJY39" s="224"/>
      <c r="VJZ39" s="224"/>
      <c r="VKA39" s="224"/>
      <c r="VKB39" s="224"/>
      <c r="VKC39" s="224"/>
      <c r="VKD39" s="225"/>
      <c r="VKE39" s="223"/>
      <c r="VKF39" s="224"/>
      <c r="VKG39" s="224"/>
      <c r="VKH39" s="224"/>
      <c r="VKI39" s="224"/>
      <c r="VKJ39" s="224"/>
      <c r="VKK39" s="224"/>
      <c r="VKL39" s="225"/>
      <c r="VKM39" s="223"/>
      <c r="VKN39" s="224"/>
      <c r="VKO39" s="224"/>
      <c r="VKP39" s="224"/>
      <c r="VKQ39" s="224"/>
      <c r="VKR39" s="224"/>
      <c r="VKS39" s="224"/>
      <c r="VKT39" s="225"/>
      <c r="VKU39" s="223"/>
      <c r="VKV39" s="224"/>
      <c r="VKW39" s="224"/>
      <c r="VKX39" s="224"/>
      <c r="VKY39" s="224"/>
      <c r="VKZ39" s="224"/>
      <c r="VLA39" s="224"/>
      <c r="VLB39" s="225"/>
      <c r="VLC39" s="223"/>
      <c r="VLD39" s="224"/>
      <c r="VLE39" s="224"/>
      <c r="VLF39" s="224"/>
      <c r="VLG39" s="224"/>
      <c r="VLH39" s="224"/>
      <c r="VLI39" s="224"/>
      <c r="VLJ39" s="225"/>
      <c r="VLK39" s="223"/>
      <c r="VLL39" s="224"/>
      <c r="VLM39" s="224"/>
      <c r="VLN39" s="224"/>
      <c r="VLO39" s="224"/>
      <c r="VLP39" s="224"/>
      <c r="VLQ39" s="224"/>
      <c r="VLR39" s="225"/>
      <c r="VLS39" s="223"/>
      <c r="VLT39" s="224"/>
      <c r="VLU39" s="224"/>
      <c r="VLV39" s="224"/>
      <c r="VLW39" s="224"/>
      <c r="VLX39" s="224"/>
      <c r="VLY39" s="224"/>
      <c r="VLZ39" s="225"/>
      <c r="VMA39" s="223"/>
      <c r="VMB39" s="224"/>
      <c r="VMC39" s="224"/>
      <c r="VMD39" s="224"/>
      <c r="VME39" s="224"/>
      <c r="VMF39" s="224"/>
      <c r="VMG39" s="224"/>
      <c r="VMH39" s="225"/>
      <c r="VMI39" s="223"/>
      <c r="VMJ39" s="224"/>
      <c r="VMK39" s="224"/>
      <c r="VML39" s="224"/>
      <c r="VMM39" s="224"/>
      <c r="VMN39" s="224"/>
      <c r="VMO39" s="224"/>
      <c r="VMP39" s="225"/>
      <c r="VMQ39" s="223"/>
      <c r="VMR39" s="224"/>
      <c r="VMS39" s="224"/>
      <c r="VMT39" s="224"/>
      <c r="VMU39" s="224"/>
      <c r="VMV39" s="224"/>
      <c r="VMW39" s="224"/>
      <c r="VMX39" s="225"/>
      <c r="VMY39" s="223"/>
      <c r="VMZ39" s="224"/>
      <c r="VNA39" s="224"/>
      <c r="VNB39" s="224"/>
      <c r="VNC39" s="224"/>
      <c r="VND39" s="224"/>
      <c r="VNE39" s="224"/>
      <c r="VNF39" s="225"/>
      <c r="VNG39" s="223"/>
      <c r="VNH39" s="224"/>
      <c r="VNI39" s="224"/>
      <c r="VNJ39" s="224"/>
      <c r="VNK39" s="224"/>
      <c r="VNL39" s="224"/>
      <c r="VNM39" s="224"/>
      <c r="VNN39" s="225"/>
      <c r="VNO39" s="223"/>
      <c r="VNP39" s="224"/>
      <c r="VNQ39" s="224"/>
      <c r="VNR39" s="224"/>
      <c r="VNS39" s="224"/>
      <c r="VNT39" s="224"/>
      <c r="VNU39" s="224"/>
      <c r="VNV39" s="225"/>
      <c r="VNW39" s="223"/>
      <c r="VNX39" s="224"/>
      <c r="VNY39" s="224"/>
      <c r="VNZ39" s="224"/>
      <c r="VOA39" s="224"/>
      <c r="VOB39" s="224"/>
      <c r="VOC39" s="224"/>
      <c r="VOD39" s="225"/>
      <c r="VOE39" s="223"/>
      <c r="VOF39" s="224"/>
      <c r="VOG39" s="224"/>
      <c r="VOH39" s="224"/>
      <c r="VOI39" s="224"/>
      <c r="VOJ39" s="224"/>
      <c r="VOK39" s="224"/>
      <c r="VOL39" s="225"/>
      <c r="VOM39" s="223"/>
      <c r="VON39" s="224"/>
      <c r="VOO39" s="224"/>
      <c r="VOP39" s="224"/>
      <c r="VOQ39" s="224"/>
      <c r="VOR39" s="224"/>
      <c r="VOS39" s="224"/>
      <c r="VOT39" s="225"/>
      <c r="VOU39" s="223"/>
      <c r="VOV39" s="224"/>
      <c r="VOW39" s="224"/>
      <c r="VOX39" s="224"/>
      <c r="VOY39" s="224"/>
      <c r="VOZ39" s="224"/>
      <c r="VPA39" s="224"/>
      <c r="VPB39" s="225"/>
      <c r="VPC39" s="223"/>
      <c r="VPD39" s="224"/>
      <c r="VPE39" s="224"/>
      <c r="VPF39" s="224"/>
      <c r="VPG39" s="224"/>
      <c r="VPH39" s="224"/>
      <c r="VPI39" s="224"/>
      <c r="VPJ39" s="225"/>
      <c r="VPK39" s="223"/>
      <c r="VPL39" s="224"/>
      <c r="VPM39" s="224"/>
      <c r="VPN39" s="224"/>
      <c r="VPO39" s="224"/>
      <c r="VPP39" s="224"/>
      <c r="VPQ39" s="224"/>
      <c r="VPR39" s="225"/>
      <c r="VPS39" s="223"/>
      <c r="VPT39" s="224"/>
      <c r="VPU39" s="224"/>
      <c r="VPV39" s="224"/>
      <c r="VPW39" s="224"/>
      <c r="VPX39" s="224"/>
      <c r="VPY39" s="224"/>
      <c r="VPZ39" s="225"/>
      <c r="VQA39" s="223"/>
      <c r="VQB39" s="224"/>
      <c r="VQC39" s="224"/>
      <c r="VQD39" s="224"/>
      <c r="VQE39" s="224"/>
      <c r="VQF39" s="224"/>
      <c r="VQG39" s="224"/>
      <c r="VQH39" s="225"/>
      <c r="VQI39" s="223"/>
      <c r="VQJ39" s="224"/>
      <c r="VQK39" s="224"/>
      <c r="VQL39" s="224"/>
      <c r="VQM39" s="224"/>
      <c r="VQN39" s="224"/>
      <c r="VQO39" s="224"/>
      <c r="VQP39" s="225"/>
      <c r="VQQ39" s="223"/>
      <c r="VQR39" s="224"/>
      <c r="VQS39" s="224"/>
      <c r="VQT39" s="224"/>
      <c r="VQU39" s="224"/>
      <c r="VQV39" s="224"/>
      <c r="VQW39" s="224"/>
      <c r="VQX39" s="225"/>
      <c r="VQY39" s="223"/>
      <c r="VQZ39" s="224"/>
      <c r="VRA39" s="224"/>
      <c r="VRB39" s="224"/>
      <c r="VRC39" s="224"/>
      <c r="VRD39" s="224"/>
      <c r="VRE39" s="224"/>
      <c r="VRF39" s="225"/>
      <c r="VRG39" s="223"/>
      <c r="VRH39" s="224"/>
      <c r="VRI39" s="224"/>
      <c r="VRJ39" s="224"/>
      <c r="VRK39" s="224"/>
      <c r="VRL39" s="224"/>
      <c r="VRM39" s="224"/>
      <c r="VRN39" s="225"/>
      <c r="VRO39" s="223"/>
      <c r="VRP39" s="224"/>
      <c r="VRQ39" s="224"/>
      <c r="VRR39" s="224"/>
      <c r="VRS39" s="224"/>
      <c r="VRT39" s="224"/>
      <c r="VRU39" s="224"/>
      <c r="VRV39" s="225"/>
      <c r="VRW39" s="223"/>
      <c r="VRX39" s="224"/>
      <c r="VRY39" s="224"/>
      <c r="VRZ39" s="224"/>
      <c r="VSA39" s="224"/>
      <c r="VSB39" s="224"/>
      <c r="VSC39" s="224"/>
      <c r="VSD39" s="225"/>
      <c r="VSE39" s="223"/>
      <c r="VSF39" s="224"/>
      <c r="VSG39" s="224"/>
      <c r="VSH39" s="224"/>
      <c r="VSI39" s="224"/>
      <c r="VSJ39" s="224"/>
      <c r="VSK39" s="224"/>
      <c r="VSL39" s="225"/>
      <c r="VSM39" s="223"/>
      <c r="VSN39" s="224"/>
      <c r="VSO39" s="224"/>
      <c r="VSP39" s="224"/>
      <c r="VSQ39" s="224"/>
      <c r="VSR39" s="224"/>
      <c r="VSS39" s="224"/>
      <c r="VST39" s="225"/>
      <c r="VSU39" s="223"/>
      <c r="VSV39" s="224"/>
      <c r="VSW39" s="224"/>
      <c r="VSX39" s="224"/>
      <c r="VSY39" s="224"/>
      <c r="VSZ39" s="224"/>
      <c r="VTA39" s="224"/>
      <c r="VTB39" s="225"/>
      <c r="VTC39" s="223"/>
      <c r="VTD39" s="224"/>
      <c r="VTE39" s="224"/>
      <c r="VTF39" s="224"/>
      <c r="VTG39" s="224"/>
      <c r="VTH39" s="224"/>
      <c r="VTI39" s="224"/>
      <c r="VTJ39" s="225"/>
      <c r="VTK39" s="223"/>
      <c r="VTL39" s="224"/>
      <c r="VTM39" s="224"/>
      <c r="VTN39" s="224"/>
      <c r="VTO39" s="224"/>
      <c r="VTP39" s="224"/>
      <c r="VTQ39" s="224"/>
      <c r="VTR39" s="225"/>
      <c r="VTS39" s="223"/>
      <c r="VTT39" s="224"/>
      <c r="VTU39" s="224"/>
      <c r="VTV39" s="224"/>
      <c r="VTW39" s="224"/>
      <c r="VTX39" s="224"/>
      <c r="VTY39" s="224"/>
      <c r="VTZ39" s="225"/>
      <c r="VUA39" s="223"/>
      <c r="VUB39" s="224"/>
      <c r="VUC39" s="224"/>
      <c r="VUD39" s="224"/>
      <c r="VUE39" s="224"/>
      <c r="VUF39" s="224"/>
      <c r="VUG39" s="224"/>
      <c r="VUH39" s="225"/>
      <c r="VUI39" s="223"/>
      <c r="VUJ39" s="224"/>
      <c r="VUK39" s="224"/>
      <c r="VUL39" s="224"/>
      <c r="VUM39" s="224"/>
      <c r="VUN39" s="224"/>
      <c r="VUO39" s="224"/>
      <c r="VUP39" s="225"/>
      <c r="VUQ39" s="223"/>
      <c r="VUR39" s="224"/>
      <c r="VUS39" s="224"/>
      <c r="VUT39" s="224"/>
      <c r="VUU39" s="224"/>
      <c r="VUV39" s="224"/>
      <c r="VUW39" s="224"/>
      <c r="VUX39" s="225"/>
      <c r="VUY39" s="223"/>
      <c r="VUZ39" s="224"/>
      <c r="VVA39" s="224"/>
      <c r="VVB39" s="224"/>
      <c r="VVC39" s="224"/>
      <c r="VVD39" s="224"/>
      <c r="VVE39" s="224"/>
      <c r="VVF39" s="225"/>
      <c r="VVG39" s="223"/>
      <c r="VVH39" s="224"/>
      <c r="VVI39" s="224"/>
      <c r="VVJ39" s="224"/>
      <c r="VVK39" s="224"/>
      <c r="VVL39" s="224"/>
      <c r="VVM39" s="224"/>
      <c r="VVN39" s="225"/>
      <c r="VVO39" s="223"/>
      <c r="VVP39" s="224"/>
      <c r="VVQ39" s="224"/>
      <c r="VVR39" s="224"/>
      <c r="VVS39" s="224"/>
      <c r="VVT39" s="224"/>
      <c r="VVU39" s="224"/>
      <c r="VVV39" s="225"/>
      <c r="VVW39" s="223"/>
      <c r="VVX39" s="224"/>
      <c r="VVY39" s="224"/>
      <c r="VVZ39" s="224"/>
      <c r="VWA39" s="224"/>
      <c r="VWB39" s="224"/>
      <c r="VWC39" s="224"/>
      <c r="VWD39" s="225"/>
      <c r="VWE39" s="223"/>
      <c r="VWF39" s="224"/>
      <c r="VWG39" s="224"/>
      <c r="VWH39" s="224"/>
      <c r="VWI39" s="224"/>
      <c r="VWJ39" s="224"/>
      <c r="VWK39" s="224"/>
      <c r="VWL39" s="225"/>
      <c r="VWM39" s="223"/>
      <c r="VWN39" s="224"/>
      <c r="VWO39" s="224"/>
      <c r="VWP39" s="224"/>
      <c r="VWQ39" s="224"/>
      <c r="VWR39" s="224"/>
      <c r="VWS39" s="224"/>
      <c r="VWT39" s="225"/>
      <c r="VWU39" s="223"/>
      <c r="VWV39" s="224"/>
      <c r="VWW39" s="224"/>
      <c r="VWX39" s="224"/>
      <c r="VWY39" s="224"/>
      <c r="VWZ39" s="224"/>
      <c r="VXA39" s="224"/>
      <c r="VXB39" s="225"/>
      <c r="VXC39" s="223"/>
      <c r="VXD39" s="224"/>
      <c r="VXE39" s="224"/>
      <c r="VXF39" s="224"/>
      <c r="VXG39" s="224"/>
      <c r="VXH39" s="224"/>
      <c r="VXI39" s="224"/>
      <c r="VXJ39" s="225"/>
    </row>
    <row r="40" spans="1:15506" ht="31.5" customHeight="1">
      <c r="A40" s="93" t="s">
        <v>150</v>
      </c>
      <c r="B40" s="2" t="s">
        <v>61</v>
      </c>
      <c r="C40" s="3" t="s">
        <v>60</v>
      </c>
      <c r="D40" s="22" t="s">
        <v>20</v>
      </c>
      <c r="E40" s="95">
        <v>498.12</v>
      </c>
      <c r="F40" s="220" t="s">
        <v>438</v>
      </c>
      <c r="G40" s="221"/>
      <c r="H40" s="222"/>
    </row>
    <row r="41" spans="1:15506" ht="28.5" customHeight="1">
      <c r="A41" s="93" t="s">
        <v>151</v>
      </c>
      <c r="B41" s="2" t="s">
        <v>344</v>
      </c>
      <c r="C41" s="3" t="s">
        <v>345</v>
      </c>
      <c r="D41" s="22" t="s">
        <v>20</v>
      </c>
      <c r="E41" s="95">
        <v>10.44</v>
      </c>
      <c r="F41" s="220" t="s">
        <v>346</v>
      </c>
      <c r="G41" s="221"/>
      <c r="H41" s="222"/>
    </row>
    <row r="42" spans="1:15506" ht="40.5" customHeight="1">
      <c r="A42" s="93" t="s">
        <v>152</v>
      </c>
      <c r="B42" s="2" t="s">
        <v>63</v>
      </c>
      <c r="C42" s="3" t="s">
        <v>199</v>
      </c>
      <c r="D42" s="22" t="s">
        <v>21</v>
      </c>
      <c r="E42" s="95">
        <v>1.05</v>
      </c>
      <c r="F42" s="220" t="s">
        <v>439</v>
      </c>
      <c r="G42" s="221"/>
      <c r="H42" s="222"/>
    </row>
    <row r="43" spans="1:15506" ht="18" customHeight="1">
      <c r="A43" s="223" t="s">
        <v>393</v>
      </c>
      <c r="B43" s="224"/>
      <c r="C43" s="224"/>
      <c r="D43" s="224"/>
      <c r="E43" s="224"/>
      <c r="F43" s="224"/>
      <c r="G43" s="224"/>
      <c r="H43" s="225"/>
    </row>
    <row r="44" spans="1:15506" ht="30" customHeight="1">
      <c r="A44" s="93" t="s">
        <v>137</v>
      </c>
      <c r="B44" s="200" t="s">
        <v>139</v>
      </c>
      <c r="C44" s="3" t="s">
        <v>140</v>
      </c>
      <c r="D44" s="22" t="s">
        <v>20</v>
      </c>
      <c r="E44" s="95">
        <v>142</v>
      </c>
      <c r="F44" s="220" t="s">
        <v>440</v>
      </c>
      <c r="G44" s="221"/>
      <c r="H44" s="222"/>
    </row>
    <row r="45" spans="1:15506" ht="30.75" customHeight="1">
      <c r="A45" s="93" t="s">
        <v>138</v>
      </c>
      <c r="B45" s="2" t="s">
        <v>142</v>
      </c>
      <c r="C45" s="91" t="s">
        <v>143</v>
      </c>
      <c r="D45" s="22" t="s">
        <v>20</v>
      </c>
      <c r="E45" s="95">
        <v>142</v>
      </c>
      <c r="F45" s="220" t="s">
        <v>440</v>
      </c>
      <c r="G45" s="221"/>
      <c r="H45" s="222"/>
    </row>
    <row r="46" spans="1:15506" ht="36" customHeight="1">
      <c r="A46" s="93" t="s">
        <v>343</v>
      </c>
      <c r="B46" s="200" t="s">
        <v>328</v>
      </c>
      <c r="C46" s="3" t="s">
        <v>329</v>
      </c>
      <c r="D46" s="22" t="s">
        <v>22</v>
      </c>
      <c r="E46" s="95">
        <v>48</v>
      </c>
      <c r="F46" s="220" t="s">
        <v>441</v>
      </c>
      <c r="G46" s="221"/>
      <c r="H46" s="222"/>
      <c r="I46" s="92"/>
    </row>
    <row r="47" spans="1:15506" ht="40.5" customHeight="1">
      <c r="A47" s="93" t="s">
        <v>394</v>
      </c>
      <c r="B47" s="200" t="s">
        <v>293</v>
      </c>
      <c r="C47" s="3" t="s">
        <v>294</v>
      </c>
      <c r="D47" s="22" t="s">
        <v>22</v>
      </c>
      <c r="E47" s="95">
        <v>63.3</v>
      </c>
      <c r="F47" s="220" t="s">
        <v>442</v>
      </c>
      <c r="G47" s="221"/>
      <c r="H47" s="222"/>
      <c r="I47" s="92"/>
    </row>
    <row r="48" spans="1:15506">
      <c r="A48" s="223" t="s">
        <v>395</v>
      </c>
      <c r="B48" s="224"/>
      <c r="C48" s="224"/>
      <c r="D48" s="224"/>
      <c r="E48" s="224"/>
      <c r="F48" s="224"/>
      <c r="G48" s="224"/>
      <c r="H48" s="225"/>
    </row>
    <row r="49" spans="1:8" ht="71.25" customHeight="1">
      <c r="A49" s="93" t="s">
        <v>71</v>
      </c>
      <c r="B49" s="2" t="s">
        <v>65</v>
      </c>
      <c r="C49" s="3" t="s">
        <v>64</v>
      </c>
      <c r="D49" s="22" t="s">
        <v>20</v>
      </c>
      <c r="E49" s="11">
        <v>948.12</v>
      </c>
      <c r="F49" s="220" t="s">
        <v>443</v>
      </c>
      <c r="G49" s="221"/>
      <c r="H49" s="222"/>
    </row>
    <row r="50" spans="1:8" ht="73.5" customHeight="1">
      <c r="A50" s="93" t="s">
        <v>72</v>
      </c>
      <c r="B50" s="2" t="s">
        <v>67</v>
      </c>
      <c r="C50" s="3" t="s">
        <v>66</v>
      </c>
      <c r="D50" s="22" t="s">
        <v>20</v>
      </c>
      <c r="E50" s="11">
        <v>146.4</v>
      </c>
      <c r="F50" s="220" t="s">
        <v>444</v>
      </c>
      <c r="G50" s="221"/>
      <c r="H50" s="222"/>
    </row>
    <row r="51" spans="1:8" ht="75" customHeight="1">
      <c r="A51" s="93" t="s">
        <v>73</v>
      </c>
      <c r="B51" s="2" t="s">
        <v>70</v>
      </c>
      <c r="C51" s="3" t="s">
        <v>69</v>
      </c>
      <c r="D51" s="22" t="s">
        <v>20</v>
      </c>
      <c r="E51" s="11">
        <v>801.72</v>
      </c>
      <c r="F51" s="220" t="s">
        <v>445</v>
      </c>
      <c r="G51" s="221"/>
      <c r="H51" s="222"/>
    </row>
    <row r="52" spans="1:8" ht="75" customHeight="1">
      <c r="A52" s="93" t="s">
        <v>141</v>
      </c>
      <c r="B52" s="200" t="s">
        <v>110</v>
      </c>
      <c r="C52" s="3" t="s">
        <v>109</v>
      </c>
      <c r="D52" s="22" t="s">
        <v>20</v>
      </c>
      <c r="E52" s="11">
        <v>146.4</v>
      </c>
      <c r="F52" s="220" t="s">
        <v>444</v>
      </c>
      <c r="G52" s="221"/>
      <c r="H52" s="222"/>
    </row>
    <row r="53" spans="1:8">
      <c r="A53" s="223" t="s">
        <v>396</v>
      </c>
      <c r="B53" s="224"/>
      <c r="C53" s="224"/>
      <c r="D53" s="224"/>
      <c r="E53" s="224"/>
      <c r="F53" s="224"/>
      <c r="G53" s="224"/>
      <c r="H53" s="225"/>
    </row>
    <row r="54" spans="1:8" ht="22.5" hidden="1">
      <c r="A54" s="21" t="s">
        <v>72</v>
      </c>
      <c r="B54" s="2" t="s">
        <v>75</v>
      </c>
      <c r="C54" s="3" t="s">
        <v>74</v>
      </c>
      <c r="D54" s="22" t="s">
        <v>17</v>
      </c>
      <c r="E54" s="11"/>
      <c r="F54" s="220"/>
      <c r="G54" s="221"/>
      <c r="H54" s="222"/>
    </row>
    <row r="55" spans="1:8" ht="51.75" customHeight="1">
      <c r="A55" s="93" t="s">
        <v>76</v>
      </c>
      <c r="B55" s="200" t="s">
        <v>360</v>
      </c>
      <c r="C55" s="3" t="s">
        <v>363</v>
      </c>
      <c r="D55" s="22" t="s">
        <v>17</v>
      </c>
      <c r="E55" s="11">
        <v>15</v>
      </c>
      <c r="F55" s="220" t="s">
        <v>446</v>
      </c>
      <c r="G55" s="221"/>
      <c r="H55" s="222"/>
    </row>
    <row r="56" spans="1:8" ht="51.75" customHeight="1">
      <c r="A56" s="93" t="s">
        <v>77</v>
      </c>
      <c r="B56" s="200" t="s">
        <v>361</v>
      </c>
      <c r="C56" s="3" t="s">
        <v>362</v>
      </c>
      <c r="D56" s="22" t="s">
        <v>17</v>
      </c>
      <c r="E56" s="11">
        <v>15</v>
      </c>
      <c r="F56" s="220" t="s">
        <v>446</v>
      </c>
      <c r="G56" s="221"/>
      <c r="H56" s="222"/>
    </row>
    <row r="57" spans="1:8" ht="57" customHeight="1">
      <c r="A57" s="93" t="s">
        <v>78</v>
      </c>
      <c r="B57" s="200" t="s">
        <v>364</v>
      </c>
      <c r="C57" s="3" t="s">
        <v>365</v>
      </c>
      <c r="D57" s="22" t="s">
        <v>17</v>
      </c>
      <c r="E57" s="11">
        <v>15</v>
      </c>
      <c r="F57" s="220" t="s">
        <v>446</v>
      </c>
      <c r="G57" s="221"/>
      <c r="H57" s="222"/>
    </row>
    <row r="58" spans="1:8" ht="48" customHeight="1">
      <c r="A58" s="93" t="s">
        <v>262</v>
      </c>
      <c r="B58" s="200" t="s">
        <v>357</v>
      </c>
      <c r="C58" s="3" t="s">
        <v>359</v>
      </c>
      <c r="D58" s="22" t="s">
        <v>17</v>
      </c>
      <c r="E58" s="11">
        <v>15</v>
      </c>
      <c r="F58" s="220" t="s">
        <v>446</v>
      </c>
      <c r="G58" s="221"/>
      <c r="H58" s="222"/>
    </row>
    <row r="59" spans="1:8" ht="104.25" customHeight="1">
      <c r="A59" s="93" t="s">
        <v>397</v>
      </c>
      <c r="B59" s="200" t="s">
        <v>367</v>
      </c>
      <c r="C59" s="3" t="s">
        <v>368</v>
      </c>
      <c r="D59" s="22" t="s">
        <v>20</v>
      </c>
      <c r="E59" s="11">
        <v>16.8</v>
      </c>
      <c r="F59" s="220" t="s">
        <v>355</v>
      </c>
      <c r="G59" s="221"/>
      <c r="H59" s="222"/>
    </row>
    <row r="60" spans="1:8" ht="30" customHeight="1">
      <c r="A60" s="93" t="s">
        <v>398</v>
      </c>
      <c r="B60" s="2" t="s">
        <v>324</v>
      </c>
      <c r="C60" s="3" t="s">
        <v>325</v>
      </c>
      <c r="D60" s="22" t="s">
        <v>20</v>
      </c>
      <c r="E60" s="11">
        <v>8.4600000000000009</v>
      </c>
      <c r="F60" s="220" t="s">
        <v>447</v>
      </c>
      <c r="G60" s="221"/>
      <c r="H60" s="222"/>
    </row>
    <row r="61" spans="1:8" ht="64.5" customHeight="1">
      <c r="A61" s="93" t="s">
        <v>399</v>
      </c>
      <c r="B61" s="2" t="s">
        <v>318</v>
      </c>
      <c r="C61" s="3" t="s">
        <v>319</v>
      </c>
      <c r="D61" s="22" t="s">
        <v>22</v>
      </c>
      <c r="E61" s="11">
        <v>39.15</v>
      </c>
      <c r="F61" s="220" t="s">
        <v>448</v>
      </c>
      <c r="G61" s="221"/>
      <c r="H61" s="222"/>
    </row>
    <row r="62" spans="1:8" ht="54.75" customHeight="1">
      <c r="A62" s="93" t="s">
        <v>400</v>
      </c>
      <c r="B62" s="2" t="s">
        <v>320</v>
      </c>
      <c r="C62" s="3" t="s">
        <v>321</v>
      </c>
      <c r="D62" s="22" t="s">
        <v>22</v>
      </c>
      <c r="E62" s="11">
        <v>7.2</v>
      </c>
      <c r="F62" s="220" t="s">
        <v>369</v>
      </c>
      <c r="G62" s="221"/>
      <c r="H62" s="222"/>
    </row>
    <row r="63" spans="1:8" ht="15.75" customHeight="1">
      <c r="A63" s="223" t="s">
        <v>401</v>
      </c>
      <c r="B63" s="224"/>
      <c r="C63" s="224"/>
      <c r="D63" s="224"/>
      <c r="E63" s="224"/>
      <c r="F63" s="224"/>
      <c r="G63" s="224"/>
      <c r="H63" s="225"/>
    </row>
    <row r="64" spans="1:8" ht="81.75" customHeight="1">
      <c r="A64" s="93" t="s">
        <v>81</v>
      </c>
      <c r="B64" s="2" t="s">
        <v>79</v>
      </c>
      <c r="C64" s="3" t="s">
        <v>82</v>
      </c>
      <c r="D64" s="22" t="s">
        <v>17</v>
      </c>
      <c r="E64" s="11">
        <v>5</v>
      </c>
      <c r="F64" s="220" t="s">
        <v>449</v>
      </c>
      <c r="G64" s="221"/>
      <c r="H64" s="222"/>
    </row>
    <row r="65" spans="1:8" ht="60.75" customHeight="1">
      <c r="A65" s="21" t="s">
        <v>180</v>
      </c>
      <c r="B65" s="2" t="s">
        <v>84</v>
      </c>
      <c r="C65" s="3" t="s">
        <v>83</v>
      </c>
      <c r="D65" s="22" t="s">
        <v>17</v>
      </c>
      <c r="E65" s="11">
        <v>4</v>
      </c>
      <c r="F65" s="220" t="s">
        <v>303</v>
      </c>
      <c r="G65" s="221"/>
      <c r="H65" s="222"/>
    </row>
    <row r="66" spans="1:8" ht="61.5" customHeight="1">
      <c r="A66" s="93" t="s">
        <v>181</v>
      </c>
      <c r="B66" s="2" t="s">
        <v>86</v>
      </c>
      <c r="C66" s="3" t="s">
        <v>85</v>
      </c>
      <c r="D66" s="22" t="s">
        <v>17</v>
      </c>
      <c r="E66" s="11">
        <v>5</v>
      </c>
      <c r="F66" s="220" t="s">
        <v>449</v>
      </c>
      <c r="G66" s="221"/>
      <c r="H66" s="222"/>
    </row>
    <row r="67" spans="1:8" ht="42.75" customHeight="1">
      <c r="A67" s="93" t="s">
        <v>182</v>
      </c>
      <c r="B67" s="2" t="s">
        <v>291</v>
      </c>
      <c r="C67" s="3" t="s">
        <v>292</v>
      </c>
      <c r="D67" s="22" t="s">
        <v>17</v>
      </c>
      <c r="E67" s="11">
        <v>2</v>
      </c>
      <c r="F67" s="220" t="s">
        <v>450</v>
      </c>
      <c r="G67" s="221"/>
      <c r="H67" s="222"/>
    </row>
    <row r="68" spans="1:8" ht="35.25" customHeight="1">
      <c r="A68" s="21" t="s">
        <v>263</v>
      </c>
      <c r="B68" s="2" t="s">
        <v>94</v>
      </c>
      <c r="C68" s="3" t="s">
        <v>93</v>
      </c>
      <c r="D68" s="22" t="s">
        <v>17</v>
      </c>
      <c r="E68" s="11">
        <v>2</v>
      </c>
      <c r="F68" s="220" t="s">
        <v>304</v>
      </c>
      <c r="G68" s="221"/>
      <c r="H68" s="222"/>
    </row>
    <row r="69" spans="1:8" ht="36.75" customHeight="1">
      <c r="A69" s="93" t="s">
        <v>322</v>
      </c>
      <c r="B69" s="2" t="s">
        <v>88</v>
      </c>
      <c r="C69" s="3" t="s">
        <v>87</v>
      </c>
      <c r="D69" s="22" t="s">
        <v>17</v>
      </c>
      <c r="E69" s="11">
        <v>2</v>
      </c>
      <c r="F69" s="220" t="s">
        <v>304</v>
      </c>
      <c r="G69" s="221"/>
      <c r="H69" s="222"/>
    </row>
    <row r="70" spans="1:8" ht="42" customHeight="1">
      <c r="A70" s="93" t="s">
        <v>323</v>
      </c>
      <c r="B70" s="2" t="s">
        <v>90</v>
      </c>
      <c r="C70" s="3" t="s">
        <v>89</v>
      </c>
      <c r="D70" s="22" t="s">
        <v>22</v>
      </c>
      <c r="E70" s="11">
        <v>50</v>
      </c>
      <c r="F70" s="220" t="s">
        <v>306</v>
      </c>
      <c r="G70" s="221"/>
      <c r="H70" s="222"/>
    </row>
    <row r="71" spans="1:8" ht="33.75" customHeight="1">
      <c r="A71" s="93" t="s">
        <v>366</v>
      </c>
      <c r="B71" s="2" t="s">
        <v>92</v>
      </c>
      <c r="C71" s="3" t="s">
        <v>91</v>
      </c>
      <c r="D71" s="22" t="s">
        <v>22</v>
      </c>
      <c r="E71" s="11">
        <v>40</v>
      </c>
      <c r="F71" s="220" t="s">
        <v>305</v>
      </c>
      <c r="G71" s="221"/>
      <c r="H71" s="222"/>
    </row>
    <row r="72" spans="1:8" ht="39.75" customHeight="1">
      <c r="A72" s="21" t="s">
        <v>402</v>
      </c>
      <c r="B72" s="2" t="s">
        <v>281</v>
      </c>
      <c r="C72" s="3" t="s">
        <v>282</v>
      </c>
      <c r="D72" s="22" t="s">
        <v>17</v>
      </c>
      <c r="E72" s="11">
        <v>1</v>
      </c>
      <c r="F72" s="220" t="s">
        <v>307</v>
      </c>
      <c r="G72" s="221"/>
      <c r="H72" s="222"/>
    </row>
    <row r="73" spans="1:8" ht="46.5" customHeight="1">
      <c r="A73" s="93" t="s">
        <v>403</v>
      </c>
      <c r="B73" s="104" t="s">
        <v>251</v>
      </c>
      <c r="C73" s="3" t="s">
        <v>283</v>
      </c>
      <c r="D73" s="22" t="s">
        <v>17</v>
      </c>
      <c r="E73" s="11">
        <v>1</v>
      </c>
      <c r="F73" s="220" t="s">
        <v>419</v>
      </c>
      <c r="G73" s="221"/>
      <c r="H73" s="222"/>
    </row>
    <row r="74" spans="1:8" ht="63" customHeight="1">
      <c r="A74" s="93" t="s">
        <v>404</v>
      </c>
      <c r="B74" s="200" t="s">
        <v>284</v>
      </c>
      <c r="C74" s="3" t="s">
        <v>285</v>
      </c>
      <c r="D74" s="22" t="s">
        <v>22</v>
      </c>
      <c r="E74" s="11">
        <v>16</v>
      </c>
      <c r="F74" s="220" t="s">
        <v>483</v>
      </c>
      <c r="G74" s="221"/>
      <c r="H74" s="222"/>
    </row>
    <row r="75" spans="1:8" ht="12.75" customHeight="1">
      <c r="A75" s="223" t="s">
        <v>405</v>
      </c>
      <c r="B75" s="224"/>
      <c r="C75" s="224"/>
      <c r="D75" s="224"/>
      <c r="E75" s="224"/>
      <c r="F75" s="224"/>
      <c r="G75" s="224"/>
      <c r="H75" s="225"/>
    </row>
    <row r="76" spans="1:8" ht="43.5" customHeight="1">
      <c r="A76" s="93" t="s">
        <v>270</v>
      </c>
      <c r="B76" s="2" t="s">
        <v>377</v>
      </c>
      <c r="C76" s="3" t="s">
        <v>378</v>
      </c>
      <c r="D76" s="22" t="s">
        <v>17</v>
      </c>
      <c r="E76" s="95">
        <v>1</v>
      </c>
      <c r="F76" s="220" t="s">
        <v>308</v>
      </c>
      <c r="G76" s="221"/>
      <c r="H76" s="222"/>
    </row>
    <row r="77" spans="1:8" ht="27" customHeight="1">
      <c r="A77" s="21" t="s">
        <v>271</v>
      </c>
      <c r="B77" s="2" t="s">
        <v>451</v>
      </c>
      <c r="C77" s="3" t="s">
        <v>452</v>
      </c>
      <c r="D77" s="22" t="s">
        <v>17</v>
      </c>
      <c r="E77" s="95">
        <v>3</v>
      </c>
      <c r="F77" s="96">
        <v>3</v>
      </c>
      <c r="G77" s="97"/>
      <c r="H77" s="98"/>
    </row>
    <row r="78" spans="1:8" ht="30.75" customHeight="1">
      <c r="A78" s="21" t="s">
        <v>272</v>
      </c>
      <c r="B78" s="2" t="s">
        <v>453</v>
      </c>
      <c r="C78" s="3" t="s">
        <v>454</v>
      </c>
      <c r="D78" s="22" t="s">
        <v>17</v>
      </c>
      <c r="E78" s="95">
        <v>4</v>
      </c>
      <c r="F78" s="96">
        <v>4</v>
      </c>
      <c r="G78" s="97"/>
      <c r="H78" s="98"/>
    </row>
    <row r="79" spans="1:8" ht="51" customHeight="1">
      <c r="A79" s="21" t="s">
        <v>273</v>
      </c>
      <c r="B79" s="2" t="s">
        <v>183</v>
      </c>
      <c r="C79" s="3" t="s">
        <v>379</v>
      </c>
      <c r="D79" s="22" t="s">
        <v>17</v>
      </c>
      <c r="E79" s="95">
        <v>1</v>
      </c>
      <c r="F79" s="96">
        <v>1</v>
      </c>
      <c r="G79" s="97"/>
      <c r="H79" s="98"/>
    </row>
    <row r="80" spans="1:8" ht="114" customHeight="1">
      <c r="A80" s="21" t="s">
        <v>274</v>
      </c>
      <c r="B80" s="2" t="s">
        <v>100</v>
      </c>
      <c r="C80" s="3" t="s">
        <v>97</v>
      </c>
      <c r="D80" s="22" t="s">
        <v>17</v>
      </c>
      <c r="E80" s="95">
        <v>20</v>
      </c>
      <c r="F80" s="220" t="s">
        <v>309</v>
      </c>
      <c r="G80" s="221"/>
      <c r="H80" s="222"/>
    </row>
    <row r="81" spans="1:8" ht="90" customHeight="1">
      <c r="A81" s="93" t="s">
        <v>275</v>
      </c>
      <c r="B81" s="2" t="s">
        <v>184</v>
      </c>
      <c r="C81" s="3" t="s">
        <v>185</v>
      </c>
      <c r="D81" s="22" t="s">
        <v>17</v>
      </c>
      <c r="E81" s="95">
        <v>18</v>
      </c>
      <c r="F81" s="220" t="s">
        <v>456</v>
      </c>
      <c r="G81" s="221"/>
      <c r="H81" s="222"/>
    </row>
    <row r="82" spans="1:8" ht="121.5" customHeight="1">
      <c r="A82" s="21" t="s">
        <v>276</v>
      </c>
      <c r="B82" s="2" t="s">
        <v>99</v>
      </c>
      <c r="C82" s="3" t="s">
        <v>98</v>
      </c>
      <c r="D82" s="22" t="s">
        <v>17</v>
      </c>
      <c r="E82" s="95">
        <v>18</v>
      </c>
      <c r="F82" s="220" t="s">
        <v>455</v>
      </c>
      <c r="G82" s="221"/>
      <c r="H82" s="222"/>
    </row>
    <row r="83" spans="1:8" ht="51" customHeight="1">
      <c r="A83" s="21" t="s">
        <v>277</v>
      </c>
      <c r="B83" s="2" t="s">
        <v>186</v>
      </c>
      <c r="C83" s="3" t="s">
        <v>187</v>
      </c>
      <c r="D83" s="22" t="s">
        <v>17</v>
      </c>
      <c r="E83" s="95">
        <v>20</v>
      </c>
      <c r="F83" s="220" t="s">
        <v>310</v>
      </c>
      <c r="G83" s="221"/>
      <c r="H83" s="222"/>
    </row>
    <row r="84" spans="1:8" ht="51" customHeight="1">
      <c r="A84" s="93" t="s">
        <v>278</v>
      </c>
      <c r="B84" s="2" t="s">
        <v>96</v>
      </c>
      <c r="C84" s="3" t="s">
        <v>192</v>
      </c>
      <c r="D84" s="22" t="s">
        <v>17</v>
      </c>
      <c r="E84" s="95">
        <v>18</v>
      </c>
      <c r="F84" s="220" t="s">
        <v>455</v>
      </c>
      <c r="G84" s="221"/>
      <c r="H84" s="222"/>
    </row>
    <row r="85" spans="1:8" ht="40.5" customHeight="1">
      <c r="A85" s="21" t="s">
        <v>279</v>
      </c>
      <c r="B85" s="2" t="s">
        <v>102</v>
      </c>
      <c r="C85" s="3" t="s">
        <v>101</v>
      </c>
      <c r="D85" s="22" t="s">
        <v>22</v>
      </c>
      <c r="E85" s="95">
        <v>40</v>
      </c>
      <c r="F85" s="198" t="s">
        <v>252</v>
      </c>
      <c r="G85" s="97"/>
      <c r="H85" s="98"/>
    </row>
    <row r="86" spans="1:8" ht="40.5" customHeight="1">
      <c r="A86" s="21" t="s">
        <v>280</v>
      </c>
      <c r="B86" s="2" t="s">
        <v>104</v>
      </c>
      <c r="C86" s="3" t="s">
        <v>103</v>
      </c>
      <c r="D86" s="22" t="s">
        <v>22</v>
      </c>
      <c r="E86" s="95">
        <v>40</v>
      </c>
      <c r="F86" s="198" t="s">
        <v>252</v>
      </c>
      <c r="G86" s="97"/>
      <c r="H86" s="98"/>
    </row>
    <row r="87" spans="1:8" ht="40.5" customHeight="1">
      <c r="A87" s="21" t="s">
        <v>406</v>
      </c>
      <c r="B87" s="2" t="s">
        <v>106</v>
      </c>
      <c r="C87" s="3" t="s">
        <v>105</v>
      </c>
      <c r="D87" s="22" t="s">
        <v>22</v>
      </c>
      <c r="E87" s="95">
        <v>40</v>
      </c>
      <c r="F87" s="198" t="s">
        <v>252</v>
      </c>
      <c r="G87" s="97"/>
      <c r="H87" s="98"/>
    </row>
    <row r="88" spans="1:8" ht="39.75" customHeight="1">
      <c r="A88" s="21" t="s">
        <v>407</v>
      </c>
      <c r="B88" s="2" t="s">
        <v>108</v>
      </c>
      <c r="C88" s="3" t="s">
        <v>107</v>
      </c>
      <c r="D88" s="22" t="s">
        <v>22</v>
      </c>
      <c r="E88" s="95">
        <v>20</v>
      </c>
      <c r="F88" s="198" t="s">
        <v>252</v>
      </c>
      <c r="G88" s="97"/>
      <c r="H88" s="98"/>
    </row>
    <row r="89" spans="1:8" ht="53.25" customHeight="1">
      <c r="A89" s="93" t="s">
        <v>408</v>
      </c>
      <c r="B89" s="2" t="s">
        <v>490</v>
      </c>
      <c r="C89" s="3" t="s">
        <v>491</v>
      </c>
      <c r="D89" s="22" t="s">
        <v>17</v>
      </c>
      <c r="E89" s="95">
        <v>18</v>
      </c>
      <c r="F89" s="220" t="s">
        <v>457</v>
      </c>
      <c r="G89" s="221"/>
      <c r="H89" s="222"/>
    </row>
    <row r="90" spans="1:8" ht="39" customHeight="1">
      <c r="A90" s="21" t="s">
        <v>409</v>
      </c>
      <c r="B90" s="200" t="s">
        <v>488</v>
      </c>
      <c r="C90" s="3" t="s">
        <v>489</v>
      </c>
      <c r="D90" s="22" t="s">
        <v>17</v>
      </c>
      <c r="E90" s="95">
        <v>12</v>
      </c>
      <c r="F90" s="220" t="s">
        <v>311</v>
      </c>
      <c r="G90" s="221"/>
      <c r="H90" s="222"/>
    </row>
    <row r="91" spans="1:8" ht="45" customHeight="1">
      <c r="A91" s="93" t="s">
        <v>410</v>
      </c>
      <c r="B91" s="218" t="s">
        <v>484</v>
      </c>
      <c r="C91" s="197" t="s">
        <v>485</v>
      </c>
      <c r="D91" s="22" t="s">
        <v>17</v>
      </c>
      <c r="E91" s="95">
        <v>4</v>
      </c>
      <c r="F91" s="220" t="s">
        <v>312</v>
      </c>
      <c r="G91" s="221"/>
      <c r="H91" s="222"/>
    </row>
    <row r="92" spans="1:8" ht="45" customHeight="1">
      <c r="A92" s="93" t="s">
        <v>411</v>
      </c>
      <c r="B92" s="218" t="s">
        <v>486</v>
      </c>
      <c r="C92" s="197" t="s">
        <v>487</v>
      </c>
      <c r="D92" s="22" t="s">
        <v>17</v>
      </c>
      <c r="E92" s="95">
        <v>4</v>
      </c>
      <c r="F92" s="220" t="s">
        <v>312</v>
      </c>
      <c r="G92" s="221"/>
      <c r="H92" s="222"/>
    </row>
    <row r="93" spans="1:8" ht="48" customHeight="1">
      <c r="A93" s="93" t="s">
        <v>492</v>
      </c>
      <c r="B93" s="218" t="s">
        <v>493</v>
      </c>
      <c r="C93" s="197" t="s">
        <v>494</v>
      </c>
      <c r="D93" s="22" t="s">
        <v>17</v>
      </c>
      <c r="E93" s="95">
        <v>1</v>
      </c>
      <c r="F93" s="220" t="s">
        <v>495</v>
      </c>
      <c r="G93" s="221"/>
      <c r="H93" s="222"/>
    </row>
    <row r="94" spans="1:8" ht="16.5" customHeight="1">
      <c r="A94" s="223" t="s">
        <v>412</v>
      </c>
      <c r="B94" s="224"/>
      <c r="C94" s="224"/>
      <c r="D94" s="224"/>
      <c r="E94" s="224"/>
      <c r="F94" s="224"/>
      <c r="G94" s="224"/>
      <c r="H94" s="225"/>
    </row>
    <row r="95" spans="1:8" ht="63.75" customHeight="1">
      <c r="A95" s="93" t="s">
        <v>111</v>
      </c>
      <c r="B95" s="2" t="s">
        <v>347</v>
      </c>
      <c r="C95" s="3" t="s">
        <v>348</v>
      </c>
      <c r="D95" s="22" t="s">
        <v>20</v>
      </c>
      <c r="E95" s="11">
        <v>172.21</v>
      </c>
      <c r="F95" s="220" t="s">
        <v>458</v>
      </c>
      <c r="G95" s="221"/>
      <c r="H95" s="222"/>
    </row>
    <row r="96" spans="1:8" ht="45" customHeight="1">
      <c r="A96" s="93" t="s">
        <v>112</v>
      </c>
      <c r="B96" s="2" t="s">
        <v>289</v>
      </c>
      <c r="C96" s="3" t="s">
        <v>290</v>
      </c>
      <c r="D96" s="22" t="s">
        <v>20</v>
      </c>
      <c r="E96" s="11">
        <v>164.64</v>
      </c>
      <c r="F96" s="220" t="s">
        <v>459</v>
      </c>
      <c r="G96" s="221"/>
      <c r="H96" s="222"/>
    </row>
    <row r="97" spans="1:8" s="203" customFormat="1" ht="62.25" customHeight="1">
      <c r="A97" s="93" t="s">
        <v>113</v>
      </c>
      <c r="B97" s="200" t="s">
        <v>145</v>
      </c>
      <c r="C97" s="201" t="s">
        <v>146</v>
      </c>
      <c r="D97" s="202" t="s">
        <v>20</v>
      </c>
      <c r="E97" s="11">
        <v>172.47</v>
      </c>
      <c r="F97" s="220" t="s">
        <v>461</v>
      </c>
      <c r="G97" s="221"/>
      <c r="H97" s="222"/>
    </row>
    <row r="98" spans="1:8" s="203" customFormat="1" ht="73.5" customHeight="1">
      <c r="A98" s="93" t="s">
        <v>147</v>
      </c>
      <c r="B98" s="200" t="s">
        <v>349</v>
      </c>
      <c r="C98" s="201" t="s">
        <v>350</v>
      </c>
      <c r="D98" s="202" t="s">
        <v>20</v>
      </c>
      <c r="E98" s="11">
        <v>187</v>
      </c>
      <c r="F98" s="220" t="s">
        <v>460</v>
      </c>
      <c r="G98" s="221"/>
      <c r="H98" s="222"/>
    </row>
    <row r="99" spans="1:8" ht="18" customHeight="1">
      <c r="A99" s="223" t="s">
        <v>413</v>
      </c>
      <c r="B99" s="224"/>
      <c r="C99" s="224"/>
      <c r="D99" s="224"/>
      <c r="E99" s="224"/>
      <c r="F99" s="224"/>
      <c r="G99" s="224"/>
      <c r="H99" s="225"/>
    </row>
    <row r="100" spans="1:8" ht="47.25" customHeight="1">
      <c r="A100" s="93" t="s">
        <v>115</v>
      </c>
      <c r="B100" s="2" t="s">
        <v>462</v>
      </c>
      <c r="C100" s="3" t="s">
        <v>463</v>
      </c>
      <c r="D100" s="22" t="s">
        <v>17</v>
      </c>
      <c r="E100" s="11">
        <v>2</v>
      </c>
      <c r="F100" s="220" t="s">
        <v>314</v>
      </c>
      <c r="G100" s="221"/>
      <c r="H100" s="222"/>
    </row>
    <row r="101" spans="1:8" ht="24.75" customHeight="1">
      <c r="A101" s="93" t="s">
        <v>116</v>
      </c>
      <c r="B101" s="2" t="s">
        <v>125</v>
      </c>
      <c r="C101" s="3" t="s">
        <v>124</v>
      </c>
      <c r="D101" s="22" t="s">
        <v>17</v>
      </c>
      <c r="E101" s="11">
        <v>2</v>
      </c>
      <c r="F101" s="220" t="s">
        <v>314</v>
      </c>
      <c r="G101" s="221"/>
      <c r="H101" s="222"/>
    </row>
    <row r="102" spans="1:8" ht="72.75" customHeight="1">
      <c r="A102" s="93" t="s">
        <v>119</v>
      </c>
      <c r="B102" s="2" t="s">
        <v>118</v>
      </c>
      <c r="C102" s="3" t="s">
        <v>117</v>
      </c>
      <c r="D102" s="22" t="s">
        <v>17</v>
      </c>
      <c r="E102" s="11">
        <v>2</v>
      </c>
      <c r="F102" s="220" t="s">
        <v>314</v>
      </c>
      <c r="G102" s="221"/>
      <c r="H102" s="222"/>
    </row>
    <row r="103" spans="1:8" ht="22.5" hidden="1" customHeight="1">
      <c r="A103" s="93" t="s">
        <v>153</v>
      </c>
      <c r="B103" s="2" t="s">
        <v>121</v>
      </c>
      <c r="C103" s="3" t="s">
        <v>120</v>
      </c>
      <c r="D103" s="22" t="s">
        <v>17</v>
      </c>
      <c r="E103" s="11"/>
      <c r="F103" s="85"/>
      <c r="G103" s="86"/>
      <c r="H103" s="87"/>
    </row>
    <row r="104" spans="1:8" ht="33.75" customHeight="1">
      <c r="A104" s="93" t="s">
        <v>313</v>
      </c>
      <c r="B104" s="2" t="s">
        <v>466</v>
      </c>
      <c r="C104" s="3" t="s">
        <v>467</v>
      </c>
      <c r="D104" s="22" t="s">
        <v>17</v>
      </c>
      <c r="E104" s="11">
        <v>2</v>
      </c>
      <c r="F104" s="220" t="s">
        <v>468</v>
      </c>
      <c r="G104" s="221"/>
      <c r="H104" s="222"/>
    </row>
    <row r="105" spans="1:8" ht="58.5" customHeight="1">
      <c r="A105" s="93" t="s">
        <v>414</v>
      </c>
      <c r="B105" s="2" t="s">
        <v>469</v>
      </c>
      <c r="C105" s="3" t="s">
        <v>470</v>
      </c>
      <c r="D105" s="22" t="s">
        <v>17</v>
      </c>
      <c r="E105" s="11">
        <v>1</v>
      </c>
      <c r="F105" s="220" t="s">
        <v>471</v>
      </c>
      <c r="G105" s="221"/>
      <c r="H105" s="222"/>
    </row>
    <row r="106" spans="1:8" ht="49.5" customHeight="1">
      <c r="A106" s="93" t="s">
        <v>464</v>
      </c>
      <c r="B106" s="2" t="s">
        <v>247</v>
      </c>
      <c r="C106" s="3" t="s">
        <v>248</v>
      </c>
      <c r="D106" s="22" t="s">
        <v>17</v>
      </c>
      <c r="E106" s="11">
        <v>4</v>
      </c>
      <c r="F106" s="220" t="s">
        <v>472</v>
      </c>
      <c r="G106" s="221"/>
      <c r="H106" s="222"/>
    </row>
    <row r="107" spans="1:8" ht="33.75" hidden="1">
      <c r="A107" s="21" t="s">
        <v>154</v>
      </c>
      <c r="B107" s="2" t="s">
        <v>123</v>
      </c>
      <c r="C107" s="3" t="s">
        <v>122</v>
      </c>
      <c r="D107" s="22" t="s">
        <v>17</v>
      </c>
      <c r="E107" s="11"/>
      <c r="F107" s="85"/>
      <c r="G107" s="86"/>
      <c r="H107" s="87"/>
    </row>
    <row r="108" spans="1:8" ht="32.25" customHeight="1">
      <c r="A108" s="93" t="s">
        <v>465</v>
      </c>
      <c r="B108" s="2" t="s">
        <v>123</v>
      </c>
      <c r="C108" s="3" t="s">
        <v>351</v>
      </c>
      <c r="D108" s="22" t="s">
        <v>17</v>
      </c>
      <c r="E108" s="11">
        <v>1</v>
      </c>
      <c r="F108" s="220" t="s">
        <v>352</v>
      </c>
      <c r="G108" s="221"/>
      <c r="H108" s="222"/>
    </row>
    <row r="109" spans="1:8" ht="32.25" customHeight="1">
      <c r="A109" s="93" t="s">
        <v>475</v>
      </c>
      <c r="B109" s="2" t="s">
        <v>473</v>
      </c>
      <c r="C109" s="3" t="s">
        <v>474</v>
      </c>
      <c r="D109" s="22" t="s">
        <v>17</v>
      </c>
      <c r="E109" s="11">
        <v>1</v>
      </c>
      <c r="F109" s="220" t="s">
        <v>352</v>
      </c>
      <c r="G109" s="221"/>
      <c r="H109" s="222"/>
    </row>
    <row r="110" spans="1:8" ht="18" customHeight="1">
      <c r="A110" s="223" t="s">
        <v>415</v>
      </c>
      <c r="B110" s="224"/>
      <c r="C110" s="224"/>
      <c r="D110" s="224"/>
      <c r="E110" s="224"/>
      <c r="F110" s="224"/>
      <c r="G110" s="224"/>
      <c r="H110" s="225"/>
    </row>
    <row r="111" spans="1:8" ht="52.5" customHeight="1">
      <c r="A111" s="93" t="s">
        <v>127</v>
      </c>
      <c r="B111" s="2" t="s">
        <v>381</v>
      </c>
      <c r="C111" s="3" t="s">
        <v>380</v>
      </c>
      <c r="D111" s="22" t="s">
        <v>17</v>
      </c>
      <c r="E111" s="11">
        <v>4</v>
      </c>
      <c r="F111" s="220" t="s">
        <v>342</v>
      </c>
      <c r="G111" s="221"/>
      <c r="H111" s="222"/>
    </row>
    <row r="112" spans="1:8" ht="30.75" customHeight="1">
      <c r="A112" s="93" t="s">
        <v>128</v>
      </c>
      <c r="B112" s="2" t="s">
        <v>338</v>
      </c>
      <c r="C112" s="3" t="s">
        <v>339</v>
      </c>
      <c r="D112" s="22" t="s">
        <v>17</v>
      </c>
      <c r="E112" s="11">
        <v>3</v>
      </c>
      <c r="F112" s="220" t="s">
        <v>476</v>
      </c>
      <c r="G112" s="221"/>
      <c r="H112" s="222"/>
    </row>
    <row r="113" spans="1:8" ht="33.75" customHeight="1">
      <c r="A113" s="93" t="s">
        <v>188</v>
      </c>
      <c r="B113" s="2" t="s">
        <v>340</v>
      </c>
      <c r="C113" s="3" t="s">
        <v>341</v>
      </c>
      <c r="D113" s="22" t="s">
        <v>17</v>
      </c>
      <c r="E113" s="11">
        <v>4</v>
      </c>
      <c r="F113" s="220" t="s">
        <v>342</v>
      </c>
      <c r="G113" s="221"/>
      <c r="H113" s="222"/>
    </row>
    <row r="114" spans="1:8" ht="16.5" customHeight="1">
      <c r="A114" s="223" t="s">
        <v>416</v>
      </c>
      <c r="B114" s="224"/>
      <c r="C114" s="224"/>
      <c r="D114" s="224"/>
      <c r="E114" s="224"/>
      <c r="F114" s="224"/>
      <c r="G114" s="224"/>
      <c r="H114" s="225"/>
    </row>
    <row r="115" spans="1:8" ht="42" customHeight="1">
      <c r="A115" s="93" t="s">
        <v>132</v>
      </c>
      <c r="B115" s="2" t="s">
        <v>266</v>
      </c>
      <c r="C115" s="3" t="s">
        <v>267</v>
      </c>
      <c r="D115" s="22" t="s">
        <v>20</v>
      </c>
      <c r="E115" s="11">
        <v>801.72</v>
      </c>
      <c r="F115" s="220" t="s">
        <v>478</v>
      </c>
      <c r="G115" s="221"/>
      <c r="H115" s="222"/>
    </row>
    <row r="116" spans="1:8" ht="28.5" customHeight="1">
      <c r="A116" s="93" t="s">
        <v>189</v>
      </c>
      <c r="B116" s="2" t="s">
        <v>353</v>
      </c>
      <c r="C116" s="3" t="s">
        <v>354</v>
      </c>
      <c r="D116" s="22" t="s">
        <v>20</v>
      </c>
      <c r="E116" s="11">
        <v>169.79</v>
      </c>
      <c r="F116" s="220" t="s">
        <v>479</v>
      </c>
      <c r="G116" s="221"/>
      <c r="H116" s="222"/>
    </row>
    <row r="117" spans="1:8" ht="34.5" customHeight="1">
      <c r="A117" s="93" t="s">
        <v>190</v>
      </c>
      <c r="B117" s="2" t="s">
        <v>268</v>
      </c>
      <c r="C117" s="3" t="s">
        <v>269</v>
      </c>
      <c r="D117" s="22" t="s">
        <v>20</v>
      </c>
      <c r="E117" s="11">
        <v>169.79</v>
      </c>
      <c r="F117" s="220" t="s">
        <v>479</v>
      </c>
      <c r="G117" s="221"/>
      <c r="H117" s="222"/>
    </row>
    <row r="118" spans="1:8" ht="40.5" customHeight="1">
      <c r="A118" s="93" t="s">
        <v>335</v>
      </c>
      <c r="B118" s="2" t="s">
        <v>264</v>
      </c>
      <c r="C118" s="3" t="s">
        <v>265</v>
      </c>
      <c r="D118" s="22" t="s">
        <v>20</v>
      </c>
      <c r="E118" s="11">
        <v>33.6</v>
      </c>
      <c r="F118" s="220" t="s">
        <v>480</v>
      </c>
      <c r="G118" s="221"/>
      <c r="H118" s="222"/>
    </row>
    <row r="119" spans="1:8" ht="33.75" customHeight="1">
      <c r="A119" s="93" t="s">
        <v>336</v>
      </c>
      <c r="B119" s="2" t="s">
        <v>264</v>
      </c>
      <c r="C119" s="3" t="s">
        <v>356</v>
      </c>
      <c r="D119" s="22" t="s">
        <v>20</v>
      </c>
      <c r="E119" s="11">
        <v>13.44</v>
      </c>
      <c r="F119" s="220" t="s">
        <v>481</v>
      </c>
      <c r="G119" s="221"/>
      <c r="H119" s="222"/>
    </row>
    <row r="120" spans="1:8" ht="28.5" customHeight="1">
      <c r="A120" s="93" t="s">
        <v>337</v>
      </c>
      <c r="B120" s="2" t="s">
        <v>148</v>
      </c>
      <c r="C120" s="3" t="s">
        <v>149</v>
      </c>
      <c r="D120" s="22" t="s">
        <v>20</v>
      </c>
      <c r="E120" s="11">
        <v>8.4600000000000009</v>
      </c>
      <c r="F120" s="220" t="s">
        <v>447</v>
      </c>
      <c r="G120" s="221"/>
      <c r="H120" s="222"/>
    </row>
    <row r="121" spans="1:8" ht="32.25" customHeight="1">
      <c r="A121" s="93" t="s">
        <v>417</v>
      </c>
      <c r="B121" s="2" t="s">
        <v>130</v>
      </c>
      <c r="C121" s="3" t="s">
        <v>129</v>
      </c>
      <c r="D121" s="22" t="s">
        <v>20</v>
      </c>
      <c r="E121" s="11">
        <v>3</v>
      </c>
      <c r="F121" s="220" t="s">
        <v>482</v>
      </c>
      <c r="G121" s="221"/>
      <c r="H121" s="222"/>
    </row>
    <row r="122" spans="1:8" ht="16.5" customHeight="1">
      <c r="A122" s="223" t="s">
        <v>504</v>
      </c>
      <c r="B122" s="224"/>
      <c r="C122" s="224"/>
      <c r="D122" s="224"/>
      <c r="E122" s="224"/>
      <c r="F122" s="224"/>
      <c r="G122" s="224"/>
      <c r="H122" s="225"/>
    </row>
    <row r="123" spans="1:8" ht="31.5" customHeight="1">
      <c r="A123" s="21" t="s">
        <v>191</v>
      </c>
      <c r="B123" s="2" t="s">
        <v>497</v>
      </c>
      <c r="C123" s="3" t="s">
        <v>498</v>
      </c>
      <c r="D123" s="22" t="s">
        <v>17</v>
      </c>
      <c r="E123" s="95">
        <v>4</v>
      </c>
      <c r="F123" s="220" t="s">
        <v>495</v>
      </c>
      <c r="G123" s="221"/>
      <c r="H123" s="222"/>
    </row>
    <row r="124" spans="1:8" ht="35.25" customHeight="1">
      <c r="A124" s="21" t="s">
        <v>502</v>
      </c>
      <c r="B124" s="2" t="s">
        <v>508</v>
      </c>
      <c r="C124" s="3" t="s">
        <v>509</v>
      </c>
      <c r="D124" s="22" t="s">
        <v>17</v>
      </c>
      <c r="E124" s="95">
        <v>4</v>
      </c>
      <c r="F124" s="220" t="s">
        <v>499</v>
      </c>
      <c r="G124" s="221"/>
      <c r="H124" s="222"/>
    </row>
    <row r="125" spans="1:8" ht="27.75" customHeight="1">
      <c r="A125" s="21" t="s">
        <v>503</v>
      </c>
      <c r="B125" s="2" t="s">
        <v>500</v>
      </c>
      <c r="C125" s="3" t="s">
        <v>501</v>
      </c>
      <c r="D125" s="22" t="s">
        <v>17</v>
      </c>
      <c r="E125" s="95">
        <v>2</v>
      </c>
      <c r="F125" s="220" t="s">
        <v>499</v>
      </c>
      <c r="G125" s="221"/>
      <c r="H125" s="222"/>
    </row>
    <row r="126" spans="1:8" ht="15" customHeight="1">
      <c r="A126" s="223" t="s">
        <v>505</v>
      </c>
      <c r="B126" s="224"/>
      <c r="C126" s="224"/>
      <c r="D126" s="224"/>
      <c r="E126" s="224"/>
      <c r="F126" s="224"/>
      <c r="G126" s="224"/>
      <c r="H126" s="225"/>
    </row>
    <row r="127" spans="1:8" ht="28.5" customHeight="1">
      <c r="A127" s="93" t="s">
        <v>506</v>
      </c>
      <c r="B127" s="2" t="s">
        <v>135</v>
      </c>
      <c r="C127" s="3" t="s">
        <v>134</v>
      </c>
      <c r="D127" s="22" t="s">
        <v>131</v>
      </c>
      <c r="E127" s="11">
        <v>170.51</v>
      </c>
      <c r="F127" s="220" t="s">
        <v>477</v>
      </c>
      <c r="G127" s="221"/>
      <c r="H127" s="222"/>
    </row>
    <row r="128" spans="1:8" ht="18" customHeight="1" thickBot="1">
      <c r="A128" s="264"/>
      <c r="B128" s="265"/>
      <c r="C128" s="265"/>
      <c r="D128" s="265"/>
      <c r="E128" s="265"/>
      <c r="F128" s="265"/>
      <c r="G128" s="265"/>
      <c r="H128" s="24"/>
    </row>
    <row r="129" spans="1:8" ht="14.25" customHeight="1">
      <c r="A129" s="14"/>
      <c r="B129" s="14"/>
      <c r="C129" s="14"/>
      <c r="D129" s="14"/>
      <c r="E129" s="14"/>
      <c r="F129" s="14"/>
      <c r="G129" s="14"/>
      <c r="H129" s="15"/>
    </row>
    <row r="130" spans="1:8" ht="11.25" customHeight="1">
      <c r="A130" s="16"/>
      <c r="B130" s="16"/>
      <c r="C130" s="16"/>
      <c r="D130" s="16"/>
      <c r="E130" s="16"/>
      <c r="F130" s="16"/>
      <c r="G130" s="16"/>
      <c r="H130" s="16"/>
    </row>
    <row r="131" spans="1:8" ht="11.25" customHeight="1">
      <c r="A131" s="16"/>
      <c r="B131" s="263"/>
      <c r="C131" s="263"/>
      <c r="D131" s="16"/>
      <c r="E131" s="263"/>
      <c r="F131" s="263"/>
      <c r="G131" s="17"/>
      <c r="H131" s="16"/>
    </row>
    <row r="132" spans="1:8">
      <c r="A132" s="18"/>
      <c r="B132" s="266" t="s">
        <v>202</v>
      </c>
      <c r="C132" s="267"/>
      <c r="D132" s="18"/>
      <c r="E132" s="270"/>
      <c r="F132" s="268"/>
      <c r="G132" s="19"/>
      <c r="H132" s="18"/>
    </row>
    <row r="133" spans="1:8" hidden="1"/>
    <row r="136" spans="1:8" ht="11.25" customHeight="1">
      <c r="A136" s="16"/>
      <c r="B136" s="263"/>
      <c r="C136" s="263"/>
      <c r="D136" s="16"/>
      <c r="E136" s="269"/>
      <c r="F136" s="269"/>
      <c r="G136" s="17"/>
      <c r="H136" s="16"/>
    </row>
    <row r="137" spans="1:8">
      <c r="A137" s="18"/>
      <c r="B137" s="266" t="s">
        <v>16</v>
      </c>
      <c r="C137" s="267"/>
      <c r="D137" s="18"/>
      <c r="E137" s="268"/>
      <c r="F137" s="268"/>
      <c r="G137" s="19"/>
      <c r="H137" s="18"/>
    </row>
    <row r="138" spans="1:8" ht="12" customHeight="1"/>
    <row r="139" spans="1:8" ht="11.25" customHeight="1"/>
    <row r="140" spans="1:8" ht="12" customHeight="1"/>
    <row r="141" spans="1:8" ht="14.1" customHeight="1"/>
    <row r="142" spans="1:8" ht="7.5" customHeight="1"/>
  </sheetData>
  <mergeCells count="2066">
    <mergeCell ref="VDS39:VDZ39"/>
    <mergeCell ref="VEA39:VEH39"/>
    <mergeCell ref="VBG39:VBN39"/>
    <mergeCell ref="VBO39:VBV39"/>
    <mergeCell ref="VBW39:VCD39"/>
    <mergeCell ref="VCE39:VCL39"/>
    <mergeCell ref="VCM39:VCT39"/>
    <mergeCell ref="VIY39:VJF39"/>
    <mergeCell ref="VJG39:VJN39"/>
    <mergeCell ref="VJO39:VJV39"/>
    <mergeCell ref="VJW39:VKD39"/>
    <mergeCell ref="VKE39:VKL39"/>
    <mergeCell ref="VHK39:VHR39"/>
    <mergeCell ref="VHS39:VHZ39"/>
    <mergeCell ref="VIA39:VIH39"/>
    <mergeCell ref="VII39:VIP39"/>
    <mergeCell ref="VIQ39:VIX39"/>
    <mergeCell ref="VFW39:VGD39"/>
    <mergeCell ref="VGE39:VGL39"/>
    <mergeCell ref="VGM39:VGT39"/>
    <mergeCell ref="VGU39:VHB39"/>
    <mergeCell ref="VHC39:VHJ39"/>
    <mergeCell ref="VEI39:VEP39"/>
    <mergeCell ref="VEQ39:VEX39"/>
    <mergeCell ref="VEY39:VFF39"/>
    <mergeCell ref="VFG39:VFN39"/>
    <mergeCell ref="VFO39:VFV39"/>
    <mergeCell ref="VQA39:VQH39"/>
    <mergeCell ref="VWU39:VXB39"/>
    <mergeCell ref="VNO39:VNV39"/>
    <mergeCell ref="VNW39:VOD39"/>
    <mergeCell ref="VOE39:VOL39"/>
    <mergeCell ref="VOM39:VOT39"/>
    <mergeCell ref="VOU39:VPB39"/>
    <mergeCell ref="VMA39:VMH39"/>
    <mergeCell ref="VMI39:VMP39"/>
    <mergeCell ref="VMQ39:VMX39"/>
    <mergeCell ref="VMY39:VNF39"/>
    <mergeCell ref="VNG39:VNN39"/>
    <mergeCell ref="VKM39:VKT39"/>
    <mergeCell ref="VKU39:VLB39"/>
    <mergeCell ref="VLC39:VLJ39"/>
    <mergeCell ref="VLK39:VLR39"/>
    <mergeCell ref="VLS39:VLZ39"/>
    <mergeCell ref="VPC39:VPJ39"/>
    <mergeCell ref="VPK39:VPR39"/>
    <mergeCell ref="VPS39:VPZ39"/>
    <mergeCell ref="VXC39:VXJ39"/>
    <mergeCell ref="VVG39:VVN39"/>
    <mergeCell ref="VVO39:VVV39"/>
    <mergeCell ref="VVW39:VWD39"/>
    <mergeCell ref="VWE39:VWL39"/>
    <mergeCell ref="VWM39:VWT39"/>
    <mergeCell ref="VTS39:VTZ39"/>
    <mergeCell ref="VUA39:VUH39"/>
    <mergeCell ref="VUI39:VUP39"/>
    <mergeCell ref="VUQ39:VUX39"/>
    <mergeCell ref="VUY39:VVF39"/>
    <mergeCell ref="VSE39:VSL39"/>
    <mergeCell ref="VSM39:VST39"/>
    <mergeCell ref="VSU39:VTB39"/>
    <mergeCell ref="VTC39:VTJ39"/>
    <mergeCell ref="VTK39:VTR39"/>
    <mergeCell ref="VQI39:VQP39"/>
    <mergeCell ref="VQQ39:VQX39"/>
    <mergeCell ref="VQY39:VRF39"/>
    <mergeCell ref="VRG39:VRN39"/>
    <mergeCell ref="VRO39:VRV39"/>
    <mergeCell ref="VRW39:VSD39"/>
    <mergeCell ref="VAQ39:VAX39"/>
    <mergeCell ref="VAY39:VBF39"/>
    <mergeCell ref="UYE39:UYL39"/>
    <mergeCell ref="UYM39:UYT39"/>
    <mergeCell ref="UYU39:UZB39"/>
    <mergeCell ref="UZC39:UZJ39"/>
    <mergeCell ref="UZK39:UZR39"/>
    <mergeCell ref="VCU39:VDB39"/>
    <mergeCell ref="VDC39:VDJ39"/>
    <mergeCell ref="VDK39:VDR39"/>
    <mergeCell ref="UWQ39:UWX39"/>
    <mergeCell ref="UWY39:UXF39"/>
    <mergeCell ref="UXG39:UXN39"/>
    <mergeCell ref="UXO39:UXV39"/>
    <mergeCell ref="UXW39:UYD39"/>
    <mergeCell ref="UVC39:UVJ39"/>
    <mergeCell ref="UVK39:UVR39"/>
    <mergeCell ref="UVS39:UVZ39"/>
    <mergeCell ref="UWA39:UWH39"/>
    <mergeCell ref="UWI39:UWP39"/>
    <mergeCell ref="UZS39:UZZ39"/>
    <mergeCell ref="VAA39:VAH39"/>
    <mergeCell ref="VAI39:VAP39"/>
    <mergeCell ref="UTO39:UTV39"/>
    <mergeCell ref="UTW39:UUD39"/>
    <mergeCell ref="UUE39:UUL39"/>
    <mergeCell ref="UUM39:UUT39"/>
    <mergeCell ref="UUU39:UVB39"/>
    <mergeCell ref="USA39:USH39"/>
    <mergeCell ref="USI39:USP39"/>
    <mergeCell ref="USQ39:USX39"/>
    <mergeCell ref="USY39:UTF39"/>
    <mergeCell ref="UTG39:UTN39"/>
    <mergeCell ref="UQM39:UQT39"/>
    <mergeCell ref="UQU39:URB39"/>
    <mergeCell ref="URC39:URJ39"/>
    <mergeCell ref="URK39:URR39"/>
    <mergeCell ref="URS39:URZ39"/>
    <mergeCell ref="UOY39:UPF39"/>
    <mergeCell ref="UPG39:UPN39"/>
    <mergeCell ref="UPO39:UPV39"/>
    <mergeCell ref="UPW39:UQD39"/>
    <mergeCell ref="UQE39:UQL39"/>
    <mergeCell ref="UNK39:UNR39"/>
    <mergeCell ref="UNS39:UNZ39"/>
    <mergeCell ref="UOA39:UOH39"/>
    <mergeCell ref="UOI39:UOP39"/>
    <mergeCell ref="UOQ39:UOX39"/>
    <mergeCell ref="ULW39:UMD39"/>
    <mergeCell ref="UME39:UML39"/>
    <mergeCell ref="UMM39:UMT39"/>
    <mergeCell ref="UMU39:UNB39"/>
    <mergeCell ref="UNC39:UNJ39"/>
    <mergeCell ref="UKI39:UKP39"/>
    <mergeCell ref="UKQ39:UKX39"/>
    <mergeCell ref="UKY39:ULF39"/>
    <mergeCell ref="ULG39:ULN39"/>
    <mergeCell ref="ULO39:ULV39"/>
    <mergeCell ref="UIU39:UJB39"/>
    <mergeCell ref="UJC39:UJJ39"/>
    <mergeCell ref="UJK39:UJR39"/>
    <mergeCell ref="UJS39:UJZ39"/>
    <mergeCell ref="UKA39:UKH39"/>
    <mergeCell ref="UHG39:UHN39"/>
    <mergeCell ref="UHO39:UHV39"/>
    <mergeCell ref="UHW39:UID39"/>
    <mergeCell ref="UIE39:UIL39"/>
    <mergeCell ref="UIM39:UIT39"/>
    <mergeCell ref="UFS39:UFZ39"/>
    <mergeCell ref="UGA39:UGH39"/>
    <mergeCell ref="UGI39:UGP39"/>
    <mergeCell ref="UGQ39:UGX39"/>
    <mergeCell ref="UGY39:UHF39"/>
    <mergeCell ref="UEE39:UEL39"/>
    <mergeCell ref="UEM39:UET39"/>
    <mergeCell ref="UEU39:UFB39"/>
    <mergeCell ref="UFC39:UFJ39"/>
    <mergeCell ref="UFK39:UFR39"/>
    <mergeCell ref="UCQ39:UCX39"/>
    <mergeCell ref="UCY39:UDF39"/>
    <mergeCell ref="UDG39:UDN39"/>
    <mergeCell ref="UDO39:UDV39"/>
    <mergeCell ref="UDW39:UED39"/>
    <mergeCell ref="UBC39:UBJ39"/>
    <mergeCell ref="UBK39:UBR39"/>
    <mergeCell ref="UBS39:UBZ39"/>
    <mergeCell ref="UCA39:UCH39"/>
    <mergeCell ref="UCI39:UCP39"/>
    <mergeCell ref="TZO39:TZV39"/>
    <mergeCell ref="TZW39:UAD39"/>
    <mergeCell ref="UAE39:UAL39"/>
    <mergeCell ref="UAM39:UAT39"/>
    <mergeCell ref="UAU39:UBB39"/>
    <mergeCell ref="TYA39:TYH39"/>
    <mergeCell ref="TYI39:TYP39"/>
    <mergeCell ref="TYQ39:TYX39"/>
    <mergeCell ref="TYY39:TZF39"/>
    <mergeCell ref="TZG39:TZN39"/>
    <mergeCell ref="TWM39:TWT39"/>
    <mergeCell ref="TWU39:TXB39"/>
    <mergeCell ref="TXC39:TXJ39"/>
    <mergeCell ref="TXK39:TXR39"/>
    <mergeCell ref="TXS39:TXZ39"/>
    <mergeCell ref="TUY39:TVF39"/>
    <mergeCell ref="TVG39:TVN39"/>
    <mergeCell ref="TVO39:TVV39"/>
    <mergeCell ref="TVW39:TWD39"/>
    <mergeCell ref="TWE39:TWL39"/>
    <mergeCell ref="TTK39:TTR39"/>
    <mergeCell ref="TTS39:TTZ39"/>
    <mergeCell ref="TUA39:TUH39"/>
    <mergeCell ref="TUI39:TUP39"/>
    <mergeCell ref="TUQ39:TUX39"/>
    <mergeCell ref="TRW39:TSD39"/>
    <mergeCell ref="TSE39:TSL39"/>
    <mergeCell ref="TSM39:TST39"/>
    <mergeCell ref="TSU39:TTB39"/>
    <mergeCell ref="TTC39:TTJ39"/>
    <mergeCell ref="TQI39:TQP39"/>
    <mergeCell ref="TQQ39:TQX39"/>
    <mergeCell ref="TQY39:TRF39"/>
    <mergeCell ref="TRG39:TRN39"/>
    <mergeCell ref="TRO39:TRV39"/>
    <mergeCell ref="TOU39:TPB39"/>
    <mergeCell ref="TPC39:TPJ39"/>
    <mergeCell ref="TPK39:TPR39"/>
    <mergeCell ref="TPS39:TPZ39"/>
    <mergeCell ref="TQA39:TQH39"/>
    <mergeCell ref="TNG39:TNN39"/>
    <mergeCell ref="TNO39:TNV39"/>
    <mergeCell ref="TNW39:TOD39"/>
    <mergeCell ref="TOE39:TOL39"/>
    <mergeCell ref="TOM39:TOT39"/>
    <mergeCell ref="TLS39:TLZ39"/>
    <mergeCell ref="TMA39:TMH39"/>
    <mergeCell ref="TMI39:TMP39"/>
    <mergeCell ref="TMQ39:TMX39"/>
    <mergeCell ref="TMY39:TNF39"/>
    <mergeCell ref="TKE39:TKL39"/>
    <mergeCell ref="TKM39:TKT39"/>
    <mergeCell ref="TKU39:TLB39"/>
    <mergeCell ref="TLC39:TLJ39"/>
    <mergeCell ref="TLK39:TLR39"/>
    <mergeCell ref="TIQ39:TIX39"/>
    <mergeCell ref="TIY39:TJF39"/>
    <mergeCell ref="TJG39:TJN39"/>
    <mergeCell ref="TJO39:TJV39"/>
    <mergeCell ref="TJW39:TKD39"/>
    <mergeCell ref="THC39:THJ39"/>
    <mergeCell ref="THK39:THR39"/>
    <mergeCell ref="THS39:THZ39"/>
    <mergeCell ref="TIA39:TIH39"/>
    <mergeCell ref="TII39:TIP39"/>
    <mergeCell ref="TFO39:TFV39"/>
    <mergeCell ref="TFW39:TGD39"/>
    <mergeCell ref="TGE39:TGL39"/>
    <mergeCell ref="TGM39:TGT39"/>
    <mergeCell ref="TGU39:THB39"/>
    <mergeCell ref="TEA39:TEH39"/>
    <mergeCell ref="TEI39:TEP39"/>
    <mergeCell ref="TEQ39:TEX39"/>
    <mergeCell ref="TEY39:TFF39"/>
    <mergeCell ref="TFG39:TFN39"/>
    <mergeCell ref="TCM39:TCT39"/>
    <mergeCell ref="TCU39:TDB39"/>
    <mergeCell ref="TDC39:TDJ39"/>
    <mergeCell ref="TDK39:TDR39"/>
    <mergeCell ref="TDS39:TDZ39"/>
    <mergeCell ref="TAY39:TBF39"/>
    <mergeCell ref="TBG39:TBN39"/>
    <mergeCell ref="TBO39:TBV39"/>
    <mergeCell ref="TBW39:TCD39"/>
    <mergeCell ref="TCE39:TCL39"/>
    <mergeCell ref="SZK39:SZR39"/>
    <mergeCell ref="SZS39:SZZ39"/>
    <mergeCell ref="TAA39:TAH39"/>
    <mergeCell ref="TAI39:TAP39"/>
    <mergeCell ref="TAQ39:TAX39"/>
    <mergeCell ref="SXW39:SYD39"/>
    <mergeCell ref="SYE39:SYL39"/>
    <mergeCell ref="SYM39:SYT39"/>
    <mergeCell ref="SYU39:SZB39"/>
    <mergeCell ref="SZC39:SZJ39"/>
    <mergeCell ref="SWI39:SWP39"/>
    <mergeCell ref="SWQ39:SWX39"/>
    <mergeCell ref="SWY39:SXF39"/>
    <mergeCell ref="SXG39:SXN39"/>
    <mergeCell ref="SXO39:SXV39"/>
    <mergeCell ref="SUU39:SVB39"/>
    <mergeCell ref="SVC39:SVJ39"/>
    <mergeCell ref="SVK39:SVR39"/>
    <mergeCell ref="SVS39:SVZ39"/>
    <mergeCell ref="SWA39:SWH39"/>
    <mergeCell ref="STG39:STN39"/>
    <mergeCell ref="STO39:STV39"/>
    <mergeCell ref="STW39:SUD39"/>
    <mergeCell ref="SUE39:SUL39"/>
    <mergeCell ref="SUM39:SUT39"/>
    <mergeCell ref="SRS39:SRZ39"/>
    <mergeCell ref="SSA39:SSH39"/>
    <mergeCell ref="SSI39:SSP39"/>
    <mergeCell ref="SSQ39:SSX39"/>
    <mergeCell ref="SSY39:STF39"/>
    <mergeCell ref="SQE39:SQL39"/>
    <mergeCell ref="SQM39:SQT39"/>
    <mergeCell ref="SQU39:SRB39"/>
    <mergeCell ref="SRC39:SRJ39"/>
    <mergeCell ref="SRK39:SRR39"/>
    <mergeCell ref="SOQ39:SOX39"/>
    <mergeCell ref="SOY39:SPF39"/>
    <mergeCell ref="SPG39:SPN39"/>
    <mergeCell ref="SPO39:SPV39"/>
    <mergeCell ref="SPW39:SQD39"/>
    <mergeCell ref="SNC39:SNJ39"/>
    <mergeCell ref="SNK39:SNR39"/>
    <mergeCell ref="SNS39:SNZ39"/>
    <mergeCell ref="SOA39:SOH39"/>
    <mergeCell ref="SOI39:SOP39"/>
    <mergeCell ref="SLO39:SLV39"/>
    <mergeCell ref="SLW39:SMD39"/>
    <mergeCell ref="SME39:SML39"/>
    <mergeCell ref="SMM39:SMT39"/>
    <mergeCell ref="SMU39:SNB39"/>
    <mergeCell ref="SKA39:SKH39"/>
    <mergeCell ref="SKI39:SKP39"/>
    <mergeCell ref="SKQ39:SKX39"/>
    <mergeCell ref="SKY39:SLF39"/>
    <mergeCell ref="SLG39:SLN39"/>
    <mergeCell ref="SIM39:SIT39"/>
    <mergeCell ref="SIU39:SJB39"/>
    <mergeCell ref="SJC39:SJJ39"/>
    <mergeCell ref="SJK39:SJR39"/>
    <mergeCell ref="SJS39:SJZ39"/>
    <mergeCell ref="SGY39:SHF39"/>
    <mergeCell ref="SHG39:SHN39"/>
    <mergeCell ref="SHO39:SHV39"/>
    <mergeCell ref="SHW39:SID39"/>
    <mergeCell ref="SIE39:SIL39"/>
    <mergeCell ref="SFK39:SFR39"/>
    <mergeCell ref="SFS39:SFZ39"/>
    <mergeCell ref="SGA39:SGH39"/>
    <mergeCell ref="SGI39:SGP39"/>
    <mergeCell ref="SGQ39:SGX39"/>
    <mergeCell ref="SDW39:SED39"/>
    <mergeCell ref="SEE39:SEL39"/>
    <mergeCell ref="SEM39:SET39"/>
    <mergeCell ref="SEU39:SFB39"/>
    <mergeCell ref="SFC39:SFJ39"/>
    <mergeCell ref="SCI39:SCP39"/>
    <mergeCell ref="SCQ39:SCX39"/>
    <mergeCell ref="SCY39:SDF39"/>
    <mergeCell ref="SDG39:SDN39"/>
    <mergeCell ref="SDO39:SDV39"/>
    <mergeCell ref="SAU39:SBB39"/>
    <mergeCell ref="SBC39:SBJ39"/>
    <mergeCell ref="SBK39:SBR39"/>
    <mergeCell ref="SBS39:SBZ39"/>
    <mergeCell ref="SCA39:SCH39"/>
    <mergeCell ref="RZG39:RZN39"/>
    <mergeCell ref="RZO39:RZV39"/>
    <mergeCell ref="RZW39:SAD39"/>
    <mergeCell ref="SAE39:SAL39"/>
    <mergeCell ref="SAM39:SAT39"/>
    <mergeCell ref="RXS39:RXZ39"/>
    <mergeCell ref="RYA39:RYH39"/>
    <mergeCell ref="RYI39:RYP39"/>
    <mergeCell ref="RYQ39:RYX39"/>
    <mergeCell ref="RYY39:RZF39"/>
    <mergeCell ref="RWE39:RWL39"/>
    <mergeCell ref="RWM39:RWT39"/>
    <mergeCell ref="RWU39:RXB39"/>
    <mergeCell ref="RXC39:RXJ39"/>
    <mergeCell ref="RXK39:RXR39"/>
    <mergeCell ref="RUQ39:RUX39"/>
    <mergeCell ref="RUY39:RVF39"/>
    <mergeCell ref="RVG39:RVN39"/>
    <mergeCell ref="RVO39:RVV39"/>
    <mergeCell ref="RVW39:RWD39"/>
    <mergeCell ref="RTC39:RTJ39"/>
    <mergeCell ref="RTK39:RTR39"/>
    <mergeCell ref="RTS39:RTZ39"/>
    <mergeCell ref="RUA39:RUH39"/>
    <mergeCell ref="RUI39:RUP39"/>
    <mergeCell ref="RRO39:RRV39"/>
    <mergeCell ref="RRW39:RSD39"/>
    <mergeCell ref="RSE39:RSL39"/>
    <mergeCell ref="RSM39:RST39"/>
    <mergeCell ref="RSU39:RTB39"/>
    <mergeCell ref="RQA39:RQH39"/>
    <mergeCell ref="RQI39:RQP39"/>
    <mergeCell ref="RQQ39:RQX39"/>
    <mergeCell ref="RQY39:RRF39"/>
    <mergeCell ref="RRG39:RRN39"/>
    <mergeCell ref="ROM39:ROT39"/>
    <mergeCell ref="ROU39:RPB39"/>
    <mergeCell ref="RPC39:RPJ39"/>
    <mergeCell ref="RPK39:RPR39"/>
    <mergeCell ref="RPS39:RPZ39"/>
    <mergeCell ref="RMY39:RNF39"/>
    <mergeCell ref="RNG39:RNN39"/>
    <mergeCell ref="RNO39:RNV39"/>
    <mergeCell ref="RNW39:ROD39"/>
    <mergeCell ref="ROE39:ROL39"/>
    <mergeCell ref="RLK39:RLR39"/>
    <mergeCell ref="RLS39:RLZ39"/>
    <mergeCell ref="RMA39:RMH39"/>
    <mergeCell ref="RMI39:RMP39"/>
    <mergeCell ref="RMQ39:RMX39"/>
    <mergeCell ref="RJW39:RKD39"/>
    <mergeCell ref="RKE39:RKL39"/>
    <mergeCell ref="RKM39:RKT39"/>
    <mergeCell ref="RKU39:RLB39"/>
    <mergeCell ref="RLC39:RLJ39"/>
    <mergeCell ref="RII39:RIP39"/>
    <mergeCell ref="RIQ39:RIX39"/>
    <mergeCell ref="RIY39:RJF39"/>
    <mergeCell ref="RJG39:RJN39"/>
    <mergeCell ref="RJO39:RJV39"/>
    <mergeCell ref="RGU39:RHB39"/>
    <mergeCell ref="RHC39:RHJ39"/>
    <mergeCell ref="RHK39:RHR39"/>
    <mergeCell ref="RHS39:RHZ39"/>
    <mergeCell ref="RIA39:RIH39"/>
    <mergeCell ref="RFG39:RFN39"/>
    <mergeCell ref="RFO39:RFV39"/>
    <mergeCell ref="RFW39:RGD39"/>
    <mergeCell ref="RGE39:RGL39"/>
    <mergeCell ref="RGM39:RGT39"/>
    <mergeCell ref="RDS39:RDZ39"/>
    <mergeCell ref="REA39:REH39"/>
    <mergeCell ref="REI39:REP39"/>
    <mergeCell ref="REQ39:REX39"/>
    <mergeCell ref="REY39:RFF39"/>
    <mergeCell ref="RCE39:RCL39"/>
    <mergeCell ref="RCM39:RCT39"/>
    <mergeCell ref="RCU39:RDB39"/>
    <mergeCell ref="RDC39:RDJ39"/>
    <mergeCell ref="RDK39:RDR39"/>
    <mergeCell ref="RAQ39:RAX39"/>
    <mergeCell ref="RAY39:RBF39"/>
    <mergeCell ref="RBG39:RBN39"/>
    <mergeCell ref="RBO39:RBV39"/>
    <mergeCell ref="RBW39:RCD39"/>
    <mergeCell ref="QZC39:QZJ39"/>
    <mergeCell ref="QZK39:QZR39"/>
    <mergeCell ref="QZS39:QZZ39"/>
    <mergeCell ref="RAA39:RAH39"/>
    <mergeCell ref="RAI39:RAP39"/>
    <mergeCell ref="QXO39:QXV39"/>
    <mergeCell ref="QXW39:QYD39"/>
    <mergeCell ref="QYE39:QYL39"/>
    <mergeCell ref="QYM39:QYT39"/>
    <mergeCell ref="QYU39:QZB39"/>
    <mergeCell ref="QWA39:QWH39"/>
    <mergeCell ref="QWI39:QWP39"/>
    <mergeCell ref="QWQ39:QWX39"/>
    <mergeCell ref="QWY39:QXF39"/>
    <mergeCell ref="QXG39:QXN39"/>
    <mergeCell ref="QUM39:QUT39"/>
    <mergeCell ref="QUU39:QVB39"/>
    <mergeCell ref="QVC39:QVJ39"/>
    <mergeCell ref="QVK39:QVR39"/>
    <mergeCell ref="QVS39:QVZ39"/>
    <mergeCell ref="QSY39:QTF39"/>
    <mergeCell ref="QTG39:QTN39"/>
    <mergeCell ref="QTO39:QTV39"/>
    <mergeCell ref="QTW39:QUD39"/>
    <mergeCell ref="QUE39:QUL39"/>
    <mergeCell ref="QRK39:QRR39"/>
    <mergeCell ref="QRS39:QRZ39"/>
    <mergeCell ref="QSA39:QSH39"/>
    <mergeCell ref="QSI39:QSP39"/>
    <mergeCell ref="QSQ39:QSX39"/>
    <mergeCell ref="QPW39:QQD39"/>
    <mergeCell ref="QQE39:QQL39"/>
    <mergeCell ref="QQM39:QQT39"/>
    <mergeCell ref="QQU39:QRB39"/>
    <mergeCell ref="QRC39:QRJ39"/>
    <mergeCell ref="QOI39:QOP39"/>
    <mergeCell ref="QOQ39:QOX39"/>
    <mergeCell ref="QOY39:QPF39"/>
    <mergeCell ref="QPG39:QPN39"/>
    <mergeCell ref="QPO39:QPV39"/>
    <mergeCell ref="QMU39:QNB39"/>
    <mergeCell ref="QNC39:QNJ39"/>
    <mergeCell ref="QNK39:QNR39"/>
    <mergeCell ref="QNS39:QNZ39"/>
    <mergeCell ref="QOA39:QOH39"/>
    <mergeCell ref="QLG39:QLN39"/>
    <mergeCell ref="QLO39:QLV39"/>
    <mergeCell ref="QLW39:QMD39"/>
    <mergeCell ref="QME39:QML39"/>
    <mergeCell ref="QMM39:QMT39"/>
    <mergeCell ref="QJS39:QJZ39"/>
    <mergeCell ref="QKA39:QKH39"/>
    <mergeCell ref="QKI39:QKP39"/>
    <mergeCell ref="QKQ39:QKX39"/>
    <mergeCell ref="QKY39:QLF39"/>
    <mergeCell ref="QIE39:QIL39"/>
    <mergeCell ref="QIM39:QIT39"/>
    <mergeCell ref="QIU39:QJB39"/>
    <mergeCell ref="QJC39:QJJ39"/>
    <mergeCell ref="QJK39:QJR39"/>
    <mergeCell ref="QGQ39:QGX39"/>
    <mergeCell ref="QGY39:QHF39"/>
    <mergeCell ref="QHG39:QHN39"/>
    <mergeCell ref="QHO39:QHV39"/>
    <mergeCell ref="QHW39:QID39"/>
    <mergeCell ref="QFC39:QFJ39"/>
    <mergeCell ref="QFK39:QFR39"/>
    <mergeCell ref="QFS39:QFZ39"/>
    <mergeCell ref="QGA39:QGH39"/>
    <mergeCell ref="QGI39:QGP39"/>
    <mergeCell ref="QDO39:QDV39"/>
    <mergeCell ref="QDW39:QED39"/>
    <mergeCell ref="QEE39:QEL39"/>
    <mergeCell ref="QEM39:QET39"/>
    <mergeCell ref="QEU39:QFB39"/>
    <mergeCell ref="QCA39:QCH39"/>
    <mergeCell ref="QCI39:QCP39"/>
    <mergeCell ref="QCQ39:QCX39"/>
    <mergeCell ref="QCY39:QDF39"/>
    <mergeCell ref="QDG39:QDN39"/>
    <mergeCell ref="QAM39:QAT39"/>
    <mergeCell ref="QAU39:QBB39"/>
    <mergeCell ref="QBC39:QBJ39"/>
    <mergeCell ref="QBK39:QBR39"/>
    <mergeCell ref="QBS39:QBZ39"/>
    <mergeCell ref="PYY39:PZF39"/>
    <mergeCell ref="PZG39:PZN39"/>
    <mergeCell ref="PZO39:PZV39"/>
    <mergeCell ref="PZW39:QAD39"/>
    <mergeCell ref="QAE39:QAL39"/>
    <mergeCell ref="PXK39:PXR39"/>
    <mergeCell ref="PXS39:PXZ39"/>
    <mergeCell ref="PYA39:PYH39"/>
    <mergeCell ref="PYI39:PYP39"/>
    <mergeCell ref="PYQ39:PYX39"/>
    <mergeCell ref="PVW39:PWD39"/>
    <mergeCell ref="PWE39:PWL39"/>
    <mergeCell ref="PWM39:PWT39"/>
    <mergeCell ref="PWU39:PXB39"/>
    <mergeCell ref="PXC39:PXJ39"/>
    <mergeCell ref="PUI39:PUP39"/>
    <mergeCell ref="PUQ39:PUX39"/>
    <mergeCell ref="PUY39:PVF39"/>
    <mergeCell ref="PVG39:PVN39"/>
    <mergeCell ref="PVO39:PVV39"/>
    <mergeCell ref="PSU39:PTB39"/>
    <mergeCell ref="PTC39:PTJ39"/>
    <mergeCell ref="PTK39:PTR39"/>
    <mergeCell ref="PTS39:PTZ39"/>
    <mergeCell ref="PUA39:PUH39"/>
    <mergeCell ref="PRG39:PRN39"/>
    <mergeCell ref="PRO39:PRV39"/>
    <mergeCell ref="PRW39:PSD39"/>
    <mergeCell ref="PSE39:PSL39"/>
    <mergeCell ref="PSM39:PST39"/>
    <mergeCell ref="PPS39:PPZ39"/>
    <mergeCell ref="PQA39:PQH39"/>
    <mergeCell ref="PQI39:PQP39"/>
    <mergeCell ref="PQQ39:PQX39"/>
    <mergeCell ref="PQY39:PRF39"/>
    <mergeCell ref="POE39:POL39"/>
    <mergeCell ref="POM39:POT39"/>
    <mergeCell ref="POU39:PPB39"/>
    <mergeCell ref="PPC39:PPJ39"/>
    <mergeCell ref="PPK39:PPR39"/>
    <mergeCell ref="PMQ39:PMX39"/>
    <mergeCell ref="PMY39:PNF39"/>
    <mergeCell ref="PNG39:PNN39"/>
    <mergeCell ref="PNO39:PNV39"/>
    <mergeCell ref="PNW39:POD39"/>
    <mergeCell ref="PLC39:PLJ39"/>
    <mergeCell ref="PLK39:PLR39"/>
    <mergeCell ref="PLS39:PLZ39"/>
    <mergeCell ref="PMA39:PMH39"/>
    <mergeCell ref="PMI39:PMP39"/>
    <mergeCell ref="PJO39:PJV39"/>
    <mergeCell ref="PJW39:PKD39"/>
    <mergeCell ref="PKE39:PKL39"/>
    <mergeCell ref="PKM39:PKT39"/>
    <mergeCell ref="PKU39:PLB39"/>
    <mergeCell ref="PIA39:PIH39"/>
    <mergeCell ref="PII39:PIP39"/>
    <mergeCell ref="PIQ39:PIX39"/>
    <mergeCell ref="PIY39:PJF39"/>
    <mergeCell ref="PJG39:PJN39"/>
    <mergeCell ref="PGM39:PGT39"/>
    <mergeCell ref="PGU39:PHB39"/>
    <mergeCell ref="PHC39:PHJ39"/>
    <mergeCell ref="PHK39:PHR39"/>
    <mergeCell ref="PHS39:PHZ39"/>
    <mergeCell ref="PEY39:PFF39"/>
    <mergeCell ref="PFG39:PFN39"/>
    <mergeCell ref="PFO39:PFV39"/>
    <mergeCell ref="PFW39:PGD39"/>
    <mergeCell ref="PGE39:PGL39"/>
    <mergeCell ref="PDK39:PDR39"/>
    <mergeCell ref="PDS39:PDZ39"/>
    <mergeCell ref="PEA39:PEH39"/>
    <mergeCell ref="PEI39:PEP39"/>
    <mergeCell ref="PEQ39:PEX39"/>
    <mergeCell ref="PBW39:PCD39"/>
    <mergeCell ref="PCE39:PCL39"/>
    <mergeCell ref="PCM39:PCT39"/>
    <mergeCell ref="PCU39:PDB39"/>
    <mergeCell ref="PDC39:PDJ39"/>
    <mergeCell ref="PAI39:PAP39"/>
    <mergeCell ref="PAQ39:PAX39"/>
    <mergeCell ref="PAY39:PBF39"/>
    <mergeCell ref="PBG39:PBN39"/>
    <mergeCell ref="PBO39:PBV39"/>
    <mergeCell ref="OYU39:OZB39"/>
    <mergeCell ref="OZC39:OZJ39"/>
    <mergeCell ref="OZK39:OZR39"/>
    <mergeCell ref="OZS39:OZZ39"/>
    <mergeCell ref="PAA39:PAH39"/>
    <mergeCell ref="OXG39:OXN39"/>
    <mergeCell ref="OXO39:OXV39"/>
    <mergeCell ref="OXW39:OYD39"/>
    <mergeCell ref="OYE39:OYL39"/>
    <mergeCell ref="OYM39:OYT39"/>
    <mergeCell ref="OVS39:OVZ39"/>
    <mergeCell ref="OWA39:OWH39"/>
    <mergeCell ref="OWI39:OWP39"/>
    <mergeCell ref="OWQ39:OWX39"/>
    <mergeCell ref="OWY39:OXF39"/>
    <mergeCell ref="OUE39:OUL39"/>
    <mergeCell ref="OUM39:OUT39"/>
    <mergeCell ref="OUU39:OVB39"/>
    <mergeCell ref="OVC39:OVJ39"/>
    <mergeCell ref="OVK39:OVR39"/>
    <mergeCell ref="OSQ39:OSX39"/>
    <mergeCell ref="OSY39:OTF39"/>
    <mergeCell ref="OTG39:OTN39"/>
    <mergeCell ref="OTO39:OTV39"/>
    <mergeCell ref="OTW39:OUD39"/>
    <mergeCell ref="ORC39:ORJ39"/>
    <mergeCell ref="ORK39:ORR39"/>
    <mergeCell ref="ORS39:ORZ39"/>
    <mergeCell ref="OSA39:OSH39"/>
    <mergeCell ref="OSI39:OSP39"/>
    <mergeCell ref="OPO39:OPV39"/>
    <mergeCell ref="OPW39:OQD39"/>
    <mergeCell ref="OQE39:OQL39"/>
    <mergeCell ref="OQM39:OQT39"/>
    <mergeCell ref="OQU39:ORB39"/>
    <mergeCell ref="OOA39:OOH39"/>
    <mergeCell ref="OOI39:OOP39"/>
    <mergeCell ref="OOQ39:OOX39"/>
    <mergeCell ref="OOY39:OPF39"/>
    <mergeCell ref="OPG39:OPN39"/>
    <mergeCell ref="OMM39:OMT39"/>
    <mergeCell ref="OMU39:ONB39"/>
    <mergeCell ref="ONC39:ONJ39"/>
    <mergeCell ref="ONK39:ONR39"/>
    <mergeCell ref="ONS39:ONZ39"/>
    <mergeCell ref="OKY39:OLF39"/>
    <mergeCell ref="OLG39:OLN39"/>
    <mergeCell ref="OLO39:OLV39"/>
    <mergeCell ref="OLW39:OMD39"/>
    <mergeCell ref="OME39:OML39"/>
    <mergeCell ref="OJK39:OJR39"/>
    <mergeCell ref="OJS39:OJZ39"/>
    <mergeCell ref="OKA39:OKH39"/>
    <mergeCell ref="OKI39:OKP39"/>
    <mergeCell ref="OKQ39:OKX39"/>
    <mergeCell ref="OHW39:OID39"/>
    <mergeCell ref="OIE39:OIL39"/>
    <mergeCell ref="OIM39:OIT39"/>
    <mergeCell ref="OIU39:OJB39"/>
    <mergeCell ref="OJC39:OJJ39"/>
    <mergeCell ref="OGI39:OGP39"/>
    <mergeCell ref="OGQ39:OGX39"/>
    <mergeCell ref="OGY39:OHF39"/>
    <mergeCell ref="OHG39:OHN39"/>
    <mergeCell ref="OHO39:OHV39"/>
    <mergeCell ref="OEU39:OFB39"/>
    <mergeCell ref="OFC39:OFJ39"/>
    <mergeCell ref="OFK39:OFR39"/>
    <mergeCell ref="OFS39:OFZ39"/>
    <mergeCell ref="OGA39:OGH39"/>
    <mergeCell ref="ODG39:ODN39"/>
    <mergeCell ref="ODO39:ODV39"/>
    <mergeCell ref="ODW39:OED39"/>
    <mergeCell ref="OEE39:OEL39"/>
    <mergeCell ref="OEM39:OET39"/>
    <mergeCell ref="OBS39:OBZ39"/>
    <mergeCell ref="OCA39:OCH39"/>
    <mergeCell ref="OCI39:OCP39"/>
    <mergeCell ref="OCQ39:OCX39"/>
    <mergeCell ref="OCY39:ODF39"/>
    <mergeCell ref="OAE39:OAL39"/>
    <mergeCell ref="OAM39:OAT39"/>
    <mergeCell ref="OAU39:OBB39"/>
    <mergeCell ref="OBC39:OBJ39"/>
    <mergeCell ref="OBK39:OBR39"/>
    <mergeCell ref="NYQ39:NYX39"/>
    <mergeCell ref="NYY39:NZF39"/>
    <mergeCell ref="NZG39:NZN39"/>
    <mergeCell ref="NZO39:NZV39"/>
    <mergeCell ref="NZW39:OAD39"/>
    <mergeCell ref="NXC39:NXJ39"/>
    <mergeCell ref="NXK39:NXR39"/>
    <mergeCell ref="NXS39:NXZ39"/>
    <mergeCell ref="NYA39:NYH39"/>
    <mergeCell ref="NYI39:NYP39"/>
    <mergeCell ref="NVO39:NVV39"/>
    <mergeCell ref="NVW39:NWD39"/>
    <mergeCell ref="NWE39:NWL39"/>
    <mergeCell ref="NWM39:NWT39"/>
    <mergeCell ref="NWU39:NXB39"/>
    <mergeCell ref="NUA39:NUH39"/>
    <mergeCell ref="NUI39:NUP39"/>
    <mergeCell ref="NUQ39:NUX39"/>
    <mergeCell ref="NUY39:NVF39"/>
    <mergeCell ref="NVG39:NVN39"/>
    <mergeCell ref="NSM39:NST39"/>
    <mergeCell ref="NSU39:NTB39"/>
    <mergeCell ref="NTC39:NTJ39"/>
    <mergeCell ref="NTK39:NTR39"/>
    <mergeCell ref="NTS39:NTZ39"/>
    <mergeCell ref="NQY39:NRF39"/>
    <mergeCell ref="NRG39:NRN39"/>
    <mergeCell ref="NRO39:NRV39"/>
    <mergeCell ref="NRW39:NSD39"/>
    <mergeCell ref="NSE39:NSL39"/>
    <mergeCell ref="NPK39:NPR39"/>
    <mergeCell ref="NPS39:NPZ39"/>
    <mergeCell ref="NQA39:NQH39"/>
    <mergeCell ref="NQI39:NQP39"/>
    <mergeCell ref="NQQ39:NQX39"/>
    <mergeCell ref="NNW39:NOD39"/>
    <mergeCell ref="NOE39:NOL39"/>
    <mergeCell ref="NOM39:NOT39"/>
    <mergeCell ref="NOU39:NPB39"/>
    <mergeCell ref="NPC39:NPJ39"/>
    <mergeCell ref="NMI39:NMP39"/>
    <mergeCell ref="NMQ39:NMX39"/>
    <mergeCell ref="NMY39:NNF39"/>
    <mergeCell ref="NNG39:NNN39"/>
    <mergeCell ref="NNO39:NNV39"/>
    <mergeCell ref="NKU39:NLB39"/>
    <mergeCell ref="NLC39:NLJ39"/>
    <mergeCell ref="NLK39:NLR39"/>
    <mergeCell ref="NLS39:NLZ39"/>
    <mergeCell ref="NMA39:NMH39"/>
    <mergeCell ref="NJG39:NJN39"/>
    <mergeCell ref="NJO39:NJV39"/>
    <mergeCell ref="NJW39:NKD39"/>
    <mergeCell ref="NKE39:NKL39"/>
    <mergeCell ref="NKM39:NKT39"/>
    <mergeCell ref="NHS39:NHZ39"/>
    <mergeCell ref="NIA39:NIH39"/>
    <mergeCell ref="NII39:NIP39"/>
    <mergeCell ref="NIQ39:NIX39"/>
    <mergeCell ref="NIY39:NJF39"/>
    <mergeCell ref="NGE39:NGL39"/>
    <mergeCell ref="NGM39:NGT39"/>
    <mergeCell ref="NGU39:NHB39"/>
    <mergeCell ref="NHC39:NHJ39"/>
    <mergeCell ref="NHK39:NHR39"/>
    <mergeCell ref="NEQ39:NEX39"/>
    <mergeCell ref="NEY39:NFF39"/>
    <mergeCell ref="NFG39:NFN39"/>
    <mergeCell ref="NFO39:NFV39"/>
    <mergeCell ref="NFW39:NGD39"/>
    <mergeCell ref="NDC39:NDJ39"/>
    <mergeCell ref="NDK39:NDR39"/>
    <mergeCell ref="NDS39:NDZ39"/>
    <mergeCell ref="NEA39:NEH39"/>
    <mergeCell ref="NEI39:NEP39"/>
    <mergeCell ref="NBO39:NBV39"/>
    <mergeCell ref="NBW39:NCD39"/>
    <mergeCell ref="NCE39:NCL39"/>
    <mergeCell ref="NCM39:NCT39"/>
    <mergeCell ref="NCU39:NDB39"/>
    <mergeCell ref="NAA39:NAH39"/>
    <mergeCell ref="NAI39:NAP39"/>
    <mergeCell ref="NAQ39:NAX39"/>
    <mergeCell ref="NAY39:NBF39"/>
    <mergeCell ref="NBG39:NBN39"/>
    <mergeCell ref="MYM39:MYT39"/>
    <mergeCell ref="MYU39:MZB39"/>
    <mergeCell ref="MZC39:MZJ39"/>
    <mergeCell ref="MZK39:MZR39"/>
    <mergeCell ref="MZS39:MZZ39"/>
    <mergeCell ref="MWY39:MXF39"/>
    <mergeCell ref="MXG39:MXN39"/>
    <mergeCell ref="MXO39:MXV39"/>
    <mergeCell ref="MXW39:MYD39"/>
    <mergeCell ref="MYE39:MYL39"/>
    <mergeCell ref="MVK39:MVR39"/>
    <mergeCell ref="MVS39:MVZ39"/>
    <mergeCell ref="MWA39:MWH39"/>
    <mergeCell ref="MWI39:MWP39"/>
    <mergeCell ref="MWQ39:MWX39"/>
    <mergeCell ref="MTW39:MUD39"/>
    <mergeCell ref="MUE39:MUL39"/>
    <mergeCell ref="MUM39:MUT39"/>
    <mergeCell ref="MUU39:MVB39"/>
    <mergeCell ref="MVC39:MVJ39"/>
    <mergeCell ref="MSI39:MSP39"/>
    <mergeCell ref="MSQ39:MSX39"/>
    <mergeCell ref="MSY39:MTF39"/>
    <mergeCell ref="MTG39:MTN39"/>
    <mergeCell ref="MTO39:MTV39"/>
    <mergeCell ref="MQU39:MRB39"/>
    <mergeCell ref="MRC39:MRJ39"/>
    <mergeCell ref="MRK39:MRR39"/>
    <mergeCell ref="MRS39:MRZ39"/>
    <mergeCell ref="MSA39:MSH39"/>
    <mergeCell ref="MPG39:MPN39"/>
    <mergeCell ref="MPO39:MPV39"/>
    <mergeCell ref="MPW39:MQD39"/>
    <mergeCell ref="MQE39:MQL39"/>
    <mergeCell ref="MQM39:MQT39"/>
    <mergeCell ref="MNS39:MNZ39"/>
    <mergeCell ref="MOA39:MOH39"/>
    <mergeCell ref="MOI39:MOP39"/>
    <mergeCell ref="MOQ39:MOX39"/>
    <mergeCell ref="MOY39:MPF39"/>
    <mergeCell ref="MME39:MML39"/>
    <mergeCell ref="MMM39:MMT39"/>
    <mergeCell ref="MMU39:MNB39"/>
    <mergeCell ref="MNC39:MNJ39"/>
    <mergeCell ref="MNK39:MNR39"/>
    <mergeCell ref="MKQ39:MKX39"/>
    <mergeCell ref="MKY39:MLF39"/>
    <mergeCell ref="MLG39:MLN39"/>
    <mergeCell ref="MLO39:MLV39"/>
    <mergeCell ref="MLW39:MMD39"/>
    <mergeCell ref="MJC39:MJJ39"/>
    <mergeCell ref="MJK39:MJR39"/>
    <mergeCell ref="MJS39:MJZ39"/>
    <mergeCell ref="MKA39:MKH39"/>
    <mergeCell ref="MKI39:MKP39"/>
    <mergeCell ref="MHO39:MHV39"/>
    <mergeCell ref="MHW39:MID39"/>
    <mergeCell ref="MIE39:MIL39"/>
    <mergeCell ref="MIM39:MIT39"/>
    <mergeCell ref="MIU39:MJB39"/>
    <mergeCell ref="MGA39:MGH39"/>
    <mergeCell ref="MGI39:MGP39"/>
    <mergeCell ref="MGQ39:MGX39"/>
    <mergeCell ref="MGY39:MHF39"/>
    <mergeCell ref="MHG39:MHN39"/>
    <mergeCell ref="MEM39:MET39"/>
    <mergeCell ref="MEU39:MFB39"/>
    <mergeCell ref="MFC39:MFJ39"/>
    <mergeCell ref="MFK39:MFR39"/>
    <mergeCell ref="MFS39:MFZ39"/>
    <mergeCell ref="MCY39:MDF39"/>
    <mergeCell ref="MDG39:MDN39"/>
    <mergeCell ref="MDO39:MDV39"/>
    <mergeCell ref="MDW39:MED39"/>
    <mergeCell ref="MEE39:MEL39"/>
    <mergeCell ref="MBK39:MBR39"/>
    <mergeCell ref="MBS39:MBZ39"/>
    <mergeCell ref="MCA39:MCH39"/>
    <mergeCell ref="MCI39:MCP39"/>
    <mergeCell ref="MCQ39:MCX39"/>
    <mergeCell ref="LZW39:MAD39"/>
    <mergeCell ref="MAE39:MAL39"/>
    <mergeCell ref="MAM39:MAT39"/>
    <mergeCell ref="MAU39:MBB39"/>
    <mergeCell ref="MBC39:MBJ39"/>
    <mergeCell ref="LYI39:LYP39"/>
    <mergeCell ref="LYQ39:LYX39"/>
    <mergeCell ref="LYY39:LZF39"/>
    <mergeCell ref="LZG39:LZN39"/>
    <mergeCell ref="LZO39:LZV39"/>
    <mergeCell ref="LWU39:LXB39"/>
    <mergeCell ref="LXC39:LXJ39"/>
    <mergeCell ref="LXK39:LXR39"/>
    <mergeCell ref="LXS39:LXZ39"/>
    <mergeCell ref="LYA39:LYH39"/>
    <mergeCell ref="LVG39:LVN39"/>
    <mergeCell ref="LVO39:LVV39"/>
    <mergeCell ref="LVW39:LWD39"/>
    <mergeCell ref="LWE39:LWL39"/>
    <mergeCell ref="LWM39:LWT39"/>
    <mergeCell ref="LTS39:LTZ39"/>
    <mergeCell ref="LUA39:LUH39"/>
    <mergeCell ref="LUI39:LUP39"/>
    <mergeCell ref="LUQ39:LUX39"/>
    <mergeCell ref="LUY39:LVF39"/>
    <mergeCell ref="LSE39:LSL39"/>
    <mergeCell ref="LSM39:LST39"/>
    <mergeCell ref="LSU39:LTB39"/>
    <mergeCell ref="LTC39:LTJ39"/>
    <mergeCell ref="LTK39:LTR39"/>
    <mergeCell ref="LQQ39:LQX39"/>
    <mergeCell ref="LQY39:LRF39"/>
    <mergeCell ref="LRG39:LRN39"/>
    <mergeCell ref="LRO39:LRV39"/>
    <mergeCell ref="LRW39:LSD39"/>
    <mergeCell ref="LPC39:LPJ39"/>
    <mergeCell ref="LPK39:LPR39"/>
    <mergeCell ref="LPS39:LPZ39"/>
    <mergeCell ref="LQA39:LQH39"/>
    <mergeCell ref="LQI39:LQP39"/>
    <mergeCell ref="LNO39:LNV39"/>
    <mergeCell ref="LNW39:LOD39"/>
    <mergeCell ref="LOE39:LOL39"/>
    <mergeCell ref="LOM39:LOT39"/>
    <mergeCell ref="LOU39:LPB39"/>
    <mergeCell ref="LMA39:LMH39"/>
    <mergeCell ref="LMI39:LMP39"/>
    <mergeCell ref="LMQ39:LMX39"/>
    <mergeCell ref="LMY39:LNF39"/>
    <mergeCell ref="LNG39:LNN39"/>
    <mergeCell ref="LKM39:LKT39"/>
    <mergeCell ref="LKU39:LLB39"/>
    <mergeCell ref="LLC39:LLJ39"/>
    <mergeCell ref="LLK39:LLR39"/>
    <mergeCell ref="LLS39:LLZ39"/>
    <mergeCell ref="LIY39:LJF39"/>
    <mergeCell ref="LJG39:LJN39"/>
    <mergeCell ref="LJO39:LJV39"/>
    <mergeCell ref="LJW39:LKD39"/>
    <mergeCell ref="LKE39:LKL39"/>
    <mergeCell ref="LHK39:LHR39"/>
    <mergeCell ref="LHS39:LHZ39"/>
    <mergeCell ref="LIA39:LIH39"/>
    <mergeCell ref="LII39:LIP39"/>
    <mergeCell ref="LIQ39:LIX39"/>
    <mergeCell ref="LFW39:LGD39"/>
    <mergeCell ref="LGE39:LGL39"/>
    <mergeCell ref="LGM39:LGT39"/>
    <mergeCell ref="LGU39:LHB39"/>
    <mergeCell ref="LHC39:LHJ39"/>
    <mergeCell ref="LEI39:LEP39"/>
    <mergeCell ref="LEQ39:LEX39"/>
    <mergeCell ref="LEY39:LFF39"/>
    <mergeCell ref="LFG39:LFN39"/>
    <mergeCell ref="LFO39:LFV39"/>
    <mergeCell ref="LCU39:LDB39"/>
    <mergeCell ref="LDC39:LDJ39"/>
    <mergeCell ref="LDK39:LDR39"/>
    <mergeCell ref="LDS39:LDZ39"/>
    <mergeCell ref="LEA39:LEH39"/>
    <mergeCell ref="LBG39:LBN39"/>
    <mergeCell ref="LBO39:LBV39"/>
    <mergeCell ref="LBW39:LCD39"/>
    <mergeCell ref="LCE39:LCL39"/>
    <mergeCell ref="LCM39:LCT39"/>
    <mergeCell ref="KZS39:KZZ39"/>
    <mergeCell ref="LAA39:LAH39"/>
    <mergeCell ref="LAI39:LAP39"/>
    <mergeCell ref="LAQ39:LAX39"/>
    <mergeCell ref="LAY39:LBF39"/>
    <mergeCell ref="KYE39:KYL39"/>
    <mergeCell ref="KYM39:KYT39"/>
    <mergeCell ref="KYU39:KZB39"/>
    <mergeCell ref="KZC39:KZJ39"/>
    <mergeCell ref="KZK39:KZR39"/>
    <mergeCell ref="KWQ39:KWX39"/>
    <mergeCell ref="KWY39:KXF39"/>
    <mergeCell ref="KXG39:KXN39"/>
    <mergeCell ref="KXO39:KXV39"/>
    <mergeCell ref="KXW39:KYD39"/>
    <mergeCell ref="KVC39:KVJ39"/>
    <mergeCell ref="KVK39:KVR39"/>
    <mergeCell ref="KVS39:KVZ39"/>
    <mergeCell ref="KWA39:KWH39"/>
    <mergeCell ref="KWI39:KWP39"/>
    <mergeCell ref="KTO39:KTV39"/>
    <mergeCell ref="KTW39:KUD39"/>
    <mergeCell ref="KUE39:KUL39"/>
    <mergeCell ref="KUM39:KUT39"/>
    <mergeCell ref="KUU39:KVB39"/>
    <mergeCell ref="KSA39:KSH39"/>
    <mergeCell ref="KSI39:KSP39"/>
    <mergeCell ref="KSQ39:KSX39"/>
    <mergeCell ref="KSY39:KTF39"/>
    <mergeCell ref="KTG39:KTN39"/>
    <mergeCell ref="KQM39:KQT39"/>
    <mergeCell ref="KQU39:KRB39"/>
    <mergeCell ref="KRC39:KRJ39"/>
    <mergeCell ref="KRK39:KRR39"/>
    <mergeCell ref="KRS39:KRZ39"/>
    <mergeCell ref="KOY39:KPF39"/>
    <mergeCell ref="KPG39:KPN39"/>
    <mergeCell ref="KPO39:KPV39"/>
    <mergeCell ref="KPW39:KQD39"/>
    <mergeCell ref="KQE39:KQL39"/>
    <mergeCell ref="KNK39:KNR39"/>
    <mergeCell ref="KNS39:KNZ39"/>
    <mergeCell ref="KOA39:KOH39"/>
    <mergeCell ref="KOI39:KOP39"/>
    <mergeCell ref="KOQ39:KOX39"/>
    <mergeCell ref="KLW39:KMD39"/>
    <mergeCell ref="KME39:KML39"/>
    <mergeCell ref="KMM39:KMT39"/>
    <mergeCell ref="KMU39:KNB39"/>
    <mergeCell ref="KNC39:KNJ39"/>
    <mergeCell ref="KKI39:KKP39"/>
    <mergeCell ref="KKQ39:KKX39"/>
    <mergeCell ref="KKY39:KLF39"/>
    <mergeCell ref="KLG39:KLN39"/>
    <mergeCell ref="KLO39:KLV39"/>
    <mergeCell ref="KIU39:KJB39"/>
    <mergeCell ref="KJC39:KJJ39"/>
    <mergeCell ref="KJK39:KJR39"/>
    <mergeCell ref="KJS39:KJZ39"/>
    <mergeCell ref="KKA39:KKH39"/>
    <mergeCell ref="KHG39:KHN39"/>
    <mergeCell ref="KHO39:KHV39"/>
    <mergeCell ref="KHW39:KID39"/>
    <mergeCell ref="KIE39:KIL39"/>
    <mergeCell ref="KIM39:KIT39"/>
    <mergeCell ref="KFS39:KFZ39"/>
    <mergeCell ref="KGA39:KGH39"/>
    <mergeCell ref="KGI39:KGP39"/>
    <mergeCell ref="KGQ39:KGX39"/>
    <mergeCell ref="KGY39:KHF39"/>
    <mergeCell ref="KEE39:KEL39"/>
    <mergeCell ref="KEM39:KET39"/>
    <mergeCell ref="KEU39:KFB39"/>
    <mergeCell ref="KFC39:KFJ39"/>
    <mergeCell ref="KFK39:KFR39"/>
    <mergeCell ref="KCQ39:KCX39"/>
    <mergeCell ref="KCY39:KDF39"/>
    <mergeCell ref="KDG39:KDN39"/>
    <mergeCell ref="KDO39:KDV39"/>
    <mergeCell ref="KDW39:KED39"/>
    <mergeCell ref="KBC39:KBJ39"/>
    <mergeCell ref="KBK39:KBR39"/>
    <mergeCell ref="KBS39:KBZ39"/>
    <mergeCell ref="KCA39:KCH39"/>
    <mergeCell ref="KCI39:KCP39"/>
    <mergeCell ref="JZO39:JZV39"/>
    <mergeCell ref="JZW39:KAD39"/>
    <mergeCell ref="KAE39:KAL39"/>
    <mergeCell ref="KAM39:KAT39"/>
    <mergeCell ref="KAU39:KBB39"/>
    <mergeCell ref="JYA39:JYH39"/>
    <mergeCell ref="JYI39:JYP39"/>
    <mergeCell ref="JYQ39:JYX39"/>
    <mergeCell ref="JYY39:JZF39"/>
    <mergeCell ref="JZG39:JZN39"/>
    <mergeCell ref="JWM39:JWT39"/>
    <mergeCell ref="JWU39:JXB39"/>
    <mergeCell ref="JXC39:JXJ39"/>
    <mergeCell ref="JXK39:JXR39"/>
    <mergeCell ref="JXS39:JXZ39"/>
    <mergeCell ref="JUY39:JVF39"/>
    <mergeCell ref="JVG39:JVN39"/>
    <mergeCell ref="JVO39:JVV39"/>
    <mergeCell ref="JVW39:JWD39"/>
    <mergeCell ref="JWE39:JWL39"/>
    <mergeCell ref="JTK39:JTR39"/>
    <mergeCell ref="JTS39:JTZ39"/>
    <mergeCell ref="JUA39:JUH39"/>
    <mergeCell ref="JUI39:JUP39"/>
    <mergeCell ref="JUQ39:JUX39"/>
    <mergeCell ref="JRW39:JSD39"/>
    <mergeCell ref="JSE39:JSL39"/>
    <mergeCell ref="JSM39:JST39"/>
    <mergeCell ref="JSU39:JTB39"/>
    <mergeCell ref="JTC39:JTJ39"/>
    <mergeCell ref="JQI39:JQP39"/>
    <mergeCell ref="JQQ39:JQX39"/>
    <mergeCell ref="JQY39:JRF39"/>
    <mergeCell ref="JRG39:JRN39"/>
    <mergeCell ref="JRO39:JRV39"/>
    <mergeCell ref="JOU39:JPB39"/>
    <mergeCell ref="JPC39:JPJ39"/>
    <mergeCell ref="JPK39:JPR39"/>
    <mergeCell ref="JPS39:JPZ39"/>
    <mergeCell ref="JQA39:JQH39"/>
    <mergeCell ref="JNG39:JNN39"/>
    <mergeCell ref="JNO39:JNV39"/>
    <mergeCell ref="JNW39:JOD39"/>
    <mergeCell ref="JOE39:JOL39"/>
    <mergeCell ref="JOM39:JOT39"/>
    <mergeCell ref="JLS39:JLZ39"/>
    <mergeCell ref="JMA39:JMH39"/>
    <mergeCell ref="JMI39:JMP39"/>
    <mergeCell ref="JMQ39:JMX39"/>
    <mergeCell ref="JMY39:JNF39"/>
    <mergeCell ref="JKE39:JKL39"/>
    <mergeCell ref="JKM39:JKT39"/>
    <mergeCell ref="JKU39:JLB39"/>
    <mergeCell ref="JLC39:JLJ39"/>
    <mergeCell ref="JLK39:JLR39"/>
    <mergeCell ref="JIQ39:JIX39"/>
    <mergeCell ref="JIY39:JJF39"/>
    <mergeCell ref="JJG39:JJN39"/>
    <mergeCell ref="JJO39:JJV39"/>
    <mergeCell ref="JJW39:JKD39"/>
    <mergeCell ref="JHC39:JHJ39"/>
    <mergeCell ref="JHK39:JHR39"/>
    <mergeCell ref="JHS39:JHZ39"/>
    <mergeCell ref="JIA39:JIH39"/>
    <mergeCell ref="JII39:JIP39"/>
    <mergeCell ref="JFO39:JFV39"/>
    <mergeCell ref="JFW39:JGD39"/>
    <mergeCell ref="JGE39:JGL39"/>
    <mergeCell ref="JGM39:JGT39"/>
    <mergeCell ref="JGU39:JHB39"/>
    <mergeCell ref="JEA39:JEH39"/>
    <mergeCell ref="JEI39:JEP39"/>
    <mergeCell ref="JEQ39:JEX39"/>
    <mergeCell ref="JEY39:JFF39"/>
    <mergeCell ref="JFG39:JFN39"/>
    <mergeCell ref="JCM39:JCT39"/>
    <mergeCell ref="JCU39:JDB39"/>
    <mergeCell ref="JDC39:JDJ39"/>
    <mergeCell ref="JDK39:JDR39"/>
    <mergeCell ref="JDS39:JDZ39"/>
    <mergeCell ref="JAY39:JBF39"/>
    <mergeCell ref="JBG39:JBN39"/>
    <mergeCell ref="JBO39:JBV39"/>
    <mergeCell ref="JBW39:JCD39"/>
    <mergeCell ref="JCE39:JCL39"/>
    <mergeCell ref="IZK39:IZR39"/>
    <mergeCell ref="IZS39:IZZ39"/>
    <mergeCell ref="JAA39:JAH39"/>
    <mergeCell ref="JAI39:JAP39"/>
    <mergeCell ref="JAQ39:JAX39"/>
    <mergeCell ref="IXW39:IYD39"/>
    <mergeCell ref="IYE39:IYL39"/>
    <mergeCell ref="IYM39:IYT39"/>
    <mergeCell ref="IYU39:IZB39"/>
    <mergeCell ref="IZC39:IZJ39"/>
    <mergeCell ref="IWI39:IWP39"/>
    <mergeCell ref="IWQ39:IWX39"/>
    <mergeCell ref="IWY39:IXF39"/>
    <mergeCell ref="IXG39:IXN39"/>
    <mergeCell ref="IXO39:IXV39"/>
    <mergeCell ref="IUU39:IVB39"/>
    <mergeCell ref="IVC39:IVJ39"/>
    <mergeCell ref="IVK39:IVR39"/>
    <mergeCell ref="IVS39:IVZ39"/>
    <mergeCell ref="IWA39:IWH39"/>
    <mergeCell ref="ITG39:ITN39"/>
    <mergeCell ref="ITO39:ITV39"/>
    <mergeCell ref="ITW39:IUD39"/>
    <mergeCell ref="IUE39:IUL39"/>
    <mergeCell ref="IUM39:IUT39"/>
    <mergeCell ref="IRS39:IRZ39"/>
    <mergeCell ref="ISA39:ISH39"/>
    <mergeCell ref="ISI39:ISP39"/>
    <mergeCell ref="ISQ39:ISX39"/>
    <mergeCell ref="ISY39:ITF39"/>
    <mergeCell ref="IQE39:IQL39"/>
    <mergeCell ref="IQM39:IQT39"/>
    <mergeCell ref="IQU39:IRB39"/>
    <mergeCell ref="IRC39:IRJ39"/>
    <mergeCell ref="IRK39:IRR39"/>
    <mergeCell ref="IOQ39:IOX39"/>
    <mergeCell ref="IOY39:IPF39"/>
    <mergeCell ref="IPG39:IPN39"/>
    <mergeCell ref="IPO39:IPV39"/>
    <mergeCell ref="IPW39:IQD39"/>
    <mergeCell ref="INC39:INJ39"/>
    <mergeCell ref="INK39:INR39"/>
    <mergeCell ref="INS39:INZ39"/>
    <mergeCell ref="IOA39:IOH39"/>
    <mergeCell ref="IOI39:IOP39"/>
    <mergeCell ref="ILO39:ILV39"/>
    <mergeCell ref="ILW39:IMD39"/>
    <mergeCell ref="IME39:IML39"/>
    <mergeCell ref="IMM39:IMT39"/>
    <mergeCell ref="IMU39:INB39"/>
    <mergeCell ref="IKA39:IKH39"/>
    <mergeCell ref="IKI39:IKP39"/>
    <mergeCell ref="IKQ39:IKX39"/>
    <mergeCell ref="IKY39:ILF39"/>
    <mergeCell ref="ILG39:ILN39"/>
    <mergeCell ref="IIM39:IIT39"/>
    <mergeCell ref="IIU39:IJB39"/>
    <mergeCell ref="IJC39:IJJ39"/>
    <mergeCell ref="IJK39:IJR39"/>
    <mergeCell ref="IJS39:IJZ39"/>
    <mergeCell ref="IGY39:IHF39"/>
    <mergeCell ref="IHG39:IHN39"/>
    <mergeCell ref="IHO39:IHV39"/>
    <mergeCell ref="IHW39:IID39"/>
    <mergeCell ref="IIE39:IIL39"/>
    <mergeCell ref="IFK39:IFR39"/>
    <mergeCell ref="IFS39:IFZ39"/>
    <mergeCell ref="IGA39:IGH39"/>
    <mergeCell ref="IGI39:IGP39"/>
    <mergeCell ref="IGQ39:IGX39"/>
    <mergeCell ref="IDW39:IED39"/>
    <mergeCell ref="IEE39:IEL39"/>
    <mergeCell ref="IEM39:IET39"/>
    <mergeCell ref="IEU39:IFB39"/>
    <mergeCell ref="IFC39:IFJ39"/>
    <mergeCell ref="ICI39:ICP39"/>
    <mergeCell ref="ICQ39:ICX39"/>
    <mergeCell ref="ICY39:IDF39"/>
    <mergeCell ref="IDG39:IDN39"/>
    <mergeCell ref="IDO39:IDV39"/>
    <mergeCell ref="IAU39:IBB39"/>
    <mergeCell ref="IBC39:IBJ39"/>
    <mergeCell ref="IBK39:IBR39"/>
    <mergeCell ref="IBS39:IBZ39"/>
    <mergeCell ref="ICA39:ICH39"/>
    <mergeCell ref="HZG39:HZN39"/>
    <mergeCell ref="HZO39:HZV39"/>
    <mergeCell ref="HZW39:IAD39"/>
    <mergeCell ref="IAE39:IAL39"/>
    <mergeCell ref="IAM39:IAT39"/>
    <mergeCell ref="HXS39:HXZ39"/>
    <mergeCell ref="HYA39:HYH39"/>
    <mergeCell ref="HYI39:HYP39"/>
    <mergeCell ref="HYQ39:HYX39"/>
    <mergeCell ref="HYY39:HZF39"/>
    <mergeCell ref="HWE39:HWL39"/>
    <mergeCell ref="HWM39:HWT39"/>
    <mergeCell ref="HWU39:HXB39"/>
    <mergeCell ref="HXC39:HXJ39"/>
    <mergeCell ref="HXK39:HXR39"/>
    <mergeCell ref="HUQ39:HUX39"/>
    <mergeCell ref="HUY39:HVF39"/>
    <mergeCell ref="HVG39:HVN39"/>
    <mergeCell ref="HVO39:HVV39"/>
    <mergeCell ref="HVW39:HWD39"/>
    <mergeCell ref="HTC39:HTJ39"/>
    <mergeCell ref="HTK39:HTR39"/>
    <mergeCell ref="HTS39:HTZ39"/>
    <mergeCell ref="HUA39:HUH39"/>
    <mergeCell ref="HUI39:HUP39"/>
    <mergeCell ref="HRO39:HRV39"/>
    <mergeCell ref="HRW39:HSD39"/>
    <mergeCell ref="HSE39:HSL39"/>
    <mergeCell ref="HSM39:HST39"/>
    <mergeCell ref="HSU39:HTB39"/>
    <mergeCell ref="HQA39:HQH39"/>
    <mergeCell ref="HQI39:HQP39"/>
    <mergeCell ref="HQQ39:HQX39"/>
    <mergeCell ref="HQY39:HRF39"/>
    <mergeCell ref="HRG39:HRN39"/>
    <mergeCell ref="HOM39:HOT39"/>
    <mergeCell ref="HOU39:HPB39"/>
    <mergeCell ref="HPC39:HPJ39"/>
    <mergeCell ref="HPK39:HPR39"/>
    <mergeCell ref="HPS39:HPZ39"/>
    <mergeCell ref="HMY39:HNF39"/>
    <mergeCell ref="HNG39:HNN39"/>
    <mergeCell ref="HNO39:HNV39"/>
    <mergeCell ref="HNW39:HOD39"/>
    <mergeCell ref="HOE39:HOL39"/>
    <mergeCell ref="HLK39:HLR39"/>
    <mergeCell ref="HLS39:HLZ39"/>
    <mergeCell ref="HMA39:HMH39"/>
    <mergeCell ref="HMI39:HMP39"/>
    <mergeCell ref="HMQ39:HMX39"/>
    <mergeCell ref="HJW39:HKD39"/>
    <mergeCell ref="HKE39:HKL39"/>
    <mergeCell ref="HKM39:HKT39"/>
    <mergeCell ref="HKU39:HLB39"/>
    <mergeCell ref="HLC39:HLJ39"/>
    <mergeCell ref="HII39:HIP39"/>
    <mergeCell ref="HIQ39:HIX39"/>
    <mergeCell ref="HIY39:HJF39"/>
    <mergeCell ref="HJG39:HJN39"/>
    <mergeCell ref="HJO39:HJV39"/>
    <mergeCell ref="HGU39:HHB39"/>
    <mergeCell ref="HHC39:HHJ39"/>
    <mergeCell ref="HHK39:HHR39"/>
    <mergeCell ref="HHS39:HHZ39"/>
    <mergeCell ref="HIA39:HIH39"/>
    <mergeCell ref="HFG39:HFN39"/>
    <mergeCell ref="HFO39:HFV39"/>
    <mergeCell ref="HFW39:HGD39"/>
    <mergeCell ref="HGE39:HGL39"/>
    <mergeCell ref="HGM39:HGT39"/>
    <mergeCell ref="HDS39:HDZ39"/>
    <mergeCell ref="HEA39:HEH39"/>
    <mergeCell ref="HEI39:HEP39"/>
    <mergeCell ref="HEQ39:HEX39"/>
    <mergeCell ref="HEY39:HFF39"/>
    <mergeCell ref="HCE39:HCL39"/>
    <mergeCell ref="HCM39:HCT39"/>
    <mergeCell ref="HCU39:HDB39"/>
    <mergeCell ref="HDC39:HDJ39"/>
    <mergeCell ref="HDK39:HDR39"/>
    <mergeCell ref="HAQ39:HAX39"/>
    <mergeCell ref="HAY39:HBF39"/>
    <mergeCell ref="HBG39:HBN39"/>
    <mergeCell ref="HBO39:HBV39"/>
    <mergeCell ref="HBW39:HCD39"/>
    <mergeCell ref="GZC39:GZJ39"/>
    <mergeCell ref="GZK39:GZR39"/>
    <mergeCell ref="GZS39:GZZ39"/>
    <mergeCell ref="HAA39:HAH39"/>
    <mergeCell ref="HAI39:HAP39"/>
    <mergeCell ref="GXO39:GXV39"/>
    <mergeCell ref="GXW39:GYD39"/>
    <mergeCell ref="GYE39:GYL39"/>
    <mergeCell ref="GYM39:GYT39"/>
    <mergeCell ref="GYU39:GZB39"/>
    <mergeCell ref="GWA39:GWH39"/>
    <mergeCell ref="GWI39:GWP39"/>
    <mergeCell ref="GWQ39:GWX39"/>
    <mergeCell ref="GWY39:GXF39"/>
    <mergeCell ref="GXG39:GXN39"/>
    <mergeCell ref="GUM39:GUT39"/>
    <mergeCell ref="GUU39:GVB39"/>
    <mergeCell ref="GVC39:GVJ39"/>
    <mergeCell ref="GVK39:GVR39"/>
    <mergeCell ref="GVS39:GVZ39"/>
    <mergeCell ref="GSY39:GTF39"/>
    <mergeCell ref="GTG39:GTN39"/>
    <mergeCell ref="GTO39:GTV39"/>
    <mergeCell ref="GTW39:GUD39"/>
    <mergeCell ref="GUE39:GUL39"/>
    <mergeCell ref="GRK39:GRR39"/>
    <mergeCell ref="GRS39:GRZ39"/>
    <mergeCell ref="GSA39:GSH39"/>
    <mergeCell ref="GSI39:GSP39"/>
    <mergeCell ref="GSQ39:GSX39"/>
    <mergeCell ref="GPW39:GQD39"/>
    <mergeCell ref="GQE39:GQL39"/>
    <mergeCell ref="GQM39:GQT39"/>
    <mergeCell ref="GQU39:GRB39"/>
    <mergeCell ref="GRC39:GRJ39"/>
    <mergeCell ref="GOI39:GOP39"/>
    <mergeCell ref="GOQ39:GOX39"/>
    <mergeCell ref="GOY39:GPF39"/>
    <mergeCell ref="GPG39:GPN39"/>
    <mergeCell ref="GPO39:GPV39"/>
    <mergeCell ref="GMU39:GNB39"/>
    <mergeCell ref="GNC39:GNJ39"/>
    <mergeCell ref="GNK39:GNR39"/>
    <mergeCell ref="GNS39:GNZ39"/>
    <mergeCell ref="GOA39:GOH39"/>
    <mergeCell ref="GLG39:GLN39"/>
    <mergeCell ref="GLO39:GLV39"/>
    <mergeCell ref="GLW39:GMD39"/>
    <mergeCell ref="GME39:GML39"/>
    <mergeCell ref="GMM39:GMT39"/>
    <mergeCell ref="GJS39:GJZ39"/>
    <mergeCell ref="GKA39:GKH39"/>
    <mergeCell ref="GKI39:GKP39"/>
    <mergeCell ref="GKQ39:GKX39"/>
    <mergeCell ref="GKY39:GLF39"/>
    <mergeCell ref="GIE39:GIL39"/>
    <mergeCell ref="GIM39:GIT39"/>
    <mergeCell ref="GIU39:GJB39"/>
    <mergeCell ref="GJC39:GJJ39"/>
    <mergeCell ref="GJK39:GJR39"/>
    <mergeCell ref="GGQ39:GGX39"/>
    <mergeCell ref="GGY39:GHF39"/>
    <mergeCell ref="GHG39:GHN39"/>
    <mergeCell ref="GHO39:GHV39"/>
    <mergeCell ref="GHW39:GID39"/>
    <mergeCell ref="GFC39:GFJ39"/>
    <mergeCell ref="GFK39:GFR39"/>
    <mergeCell ref="GFS39:GFZ39"/>
    <mergeCell ref="GGA39:GGH39"/>
    <mergeCell ref="GGI39:GGP39"/>
    <mergeCell ref="GDO39:GDV39"/>
    <mergeCell ref="GDW39:GED39"/>
    <mergeCell ref="GEE39:GEL39"/>
    <mergeCell ref="GEM39:GET39"/>
    <mergeCell ref="GEU39:GFB39"/>
    <mergeCell ref="GCA39:GCH39"/>
    <mergeCell ref="GCI39:GCP39"/>
    <mergeCell ref="GCQ39:GCX39"/>
    <mergeCell ref="GCY39:GDF39"/>
    <mergeCell ref="GDG39:GDN39"/>
    <mergeCell ref="GAM39:GAT39"/>
    <mergeCell ref="GAU39:GBB39"/>
    <mergeCell ref="GBC39:GBJ39"/>
    <mergeCell ref="GBK39:GBR39"/>
    <mergeCell ref="GBS39:GBZ39"/>
    <mergeCell ref="FYY39:FZF39"/>
    <mergeCell ref="FZG39:FZN39"/>
    <mergeCell ref="FZO39:FZV39"/>
    <mergeCell ref="FZW39:GAD39"/>
    <mergeCell ref="GAE39:GAL39"/>
    <mergeCell ref="FXK39:FXR39"/>
    <mergeCell ref="FXS39:FXZ39"/>
    <mergeCell ref="FYA39:FYH39"/>
    <mergeCell ref="FYI39:FYP39"/>
    <mergeCell ref="FYQ39:FYX39"/>
    <mergeCell ref="FVW39:FWD39"/>
    <mergeCell ref="FWE39:FWL39"/>
    <mergeCell ref="FWM39:FWT39"/>
    <mergeCell ref="FWU39:FXB39"/>
    <mergeCell ref="FXC39:FXJ39"/>
    <mergeCell ref="FUI39:FUP39"/>
    <mergeCell ref="FUQ39:FUX39"/>
    <mergeCell ref="FUY39:FVF39"/>
    <mergeCell ref="FVG39:FVN39"/>
    <mergeCell ref="FVO39:FVV39"/>
    <mergeCell ref="FSU39:FTB39"/>
    <mergeCell ref="FTC39:FTJ39"/>
    <mergeCell ref="FTK39:FTR39"/>
    <mergeCell ref="FTS39:FTZ39"/>
    <mergeCell ref="FUA39:FUH39"/>
    <mergeCell ref="FRG39:FRN39"/>
    <mergeCell ref="FRO39:FRV39"/>
    <mergeCell ref="FRW39:FSD39"/>
    <mergeCell ref="FSE39:FSL39"/>
    <mergeCell ref="FSM39:FST39"/>
    <mergeCell ref="FPS39:FPZ39"/>
    <mergeCell ref="FQA39:FQH39"/>
    <mergeCell ref="FQI39:FQP39"/>
    <mergeCell ref="FQQ39:FQX39"/>
    <mergeCell ref="FQY39:FRF39"/>
    <mergeCell ref="FOE39:FOL39"/>
    <mergeCell ref="FOM39:FOT39"/>
    <mergeCell ref="FOU39:FPB39"/>
    <mergeCell ref="FPC39:FPJ39"/>
    <mergeCell ref="FPK39:FPR39"/>
    <mergeCell ref="FMQ39:FMX39"/>
    <mergeCell ref="FMY39:FNF39"/>
    <mergeCell ref="FNG39:FNN39"/>
    <mergeCell ref="FNO39:FNV39"/>
    <mergeCell ref="FNW39:FOD39"/>
    <mergeCell ref="FLC39:FLJ39"/>
    <mergeCell ref="FLK39:FLR39"/>
    <mergeCell ref="FLS39:FLZ39"/>
    <mergeCell ref="FMA39:FMH39"/>
    <mergeCell ref="FMI39:FMP39"/>
    <mergeCell ref="FJO39:FJV39"/>
    <mergeCell ref="FJW39:FKD39"/>
    <mergeCell ref="FKE39:FKL39"/>
    <mergeCell ref="FKM39:FKT39"/>
    <mergeCell ref="FKU39:FLB39"/>
    <mergeCell ref="FIA39:FIH39"/>
    <mergeCell ref="FII39:FIP39"/>
    <mergeCell ref="FIQ39:FIX39"/>
    <mergeCell ref="FIY39:FJF39"/>
    <mergeCell ref="FJG39:FJN39"/>
    <mergeCell ref="FGM39:FGT39"/>
    <mergeCell ref="FGU39:FHB39"/>
    <mergeCell ref="FHC39:FHJ39"/>
    <mergeCell ref="FHK39:FHR39"/>
    <mergeCell ref="FHS39:FHZ39"/>
    <mergeCell ref="FEY39:FFF39"/>
    <mergeCell ref="FFG39:FFN39"/>
    <mergeCell ref="FFO39:FFV39"/>
    <mergeCell ref="FFW39:FGD39"/>
    <mergeCell ref="FGE39:FGL39"/>
    <mergeCell ref="FDK39:FDR39"/>
    <mergeCell ref="FDS39:FDZ39"/>
    <mergeCell ref="FEA39:FEH39"/>
    <mergeCell ref="FEI39:FEP39"/>
    <mergeCell ref="FEQ39:FEX39"/>
    <mergeCell ref="FBW39:FCD39"/>
    <mergeCell ref="FCE39:FCL39"/>
    <mergeCell ref="FCM39:FCT39"/>
    <mergeCell ref="FCU39:FDB39"/>
    <mergeCell ref="FDC39:FDJ39"/>
    <mergeCell ref="FAI39:FAP39"/>
    <mergeCell ref="FAQ39:FAX39"/>
    <mergeCell ref="FAY39:FBF39"/>
    <mergeCell ref="FBG39:FBN39"/>
    <mergeCell ref="FBO39:FBV39"/>
    <mergeCell ref="EYU39:EZB39"/>
    <mergeCell ref="EZC39:EZJ39"/>
    <mergeCell ref="EZK39:EZR39"/>
    <mergeCell ref="EZS39:EZZ39"/>
    <mergeCell ref="FAA39:FAH39"/>
    <mergeCell ref="EXG39:EXN39"/>
    <mergeCell ref="EXO39:EXV39"/>
    <mergeCell ref="EXW39:EYD39"/>
    <mergeCell ref="EYE39:EYL39"/>
    <mergeCell ref="EYM39:EYT39"/>
    <mergeCell ref="EVS39:EVZ39"/>
    <mergeCell ref="EWA39:EWH39"/>
    <mergeCell ref="EWI39:EWP39"/>
    <mergeCell ref="EWQ39:EWX39"/>
    <mergeCell ref="EWY39:EXF39"/>
    <mergeCell ref="EUE39:EUL39"/>
    <mergeCell ref="EUM39:EUT39"/>
    <mergeCell ref="EUU39:EVB39"/>
    <mergeCell ref="EVC39:EVJ39"/>
    <mergeCell ref="EVK39:EVR39"/>
    <mergeCell ref="ESQ39:ESX39"/>
    <mergeCell ref="ESY39:ETF39"/>
    <mergeCell ref="ETG39:ETN39"/>
    <mergeCell ref="ETO39:ETV39"/>
    <mergeCell ref="ETW39:EUD39"/>
    <mergeCell ref="ERC39:ERJ39"/>
    <mergeCell ref="ERK39:ERR39"/>
    <mergeCell ref="ERS39:ERZ39"/>
    <mergeCell ref="ESA39:ESH39"/>
    <mergeCell ref="ESI39:ESP39"/>
    <mergeCell ref="EPO39:EPV39"/>
    <mergeCell ref="EPW39:EQD39"/>
    <mergeCell ref="EQE39:EQL39"/>
    <mergeCell ref="EQM39:EQT39"/>
    <mergeCell ref="EQU39:ERB39"/>
    <mergeCell ref="EOA39:EOH39"/>
    <mergeCell ref="EOI39:EOP39"/>
    <mergeCell ref="EOQ39:EOX39"/>
    <mergeCell ref="EOY39:EPF39"/>
    <mergeCell ref="EPG39:EPN39"/>
    <mergeCell ref="EMM39:EMT39"/>
    <mergeCell ref="EMU39:ENB39"/>
    <mergeCell ref="ENC39:ENJ39"/>
    <mergeCell ref="ENK39:ENR39"/>
    <mergeCell ref="ENS39:ENZ39"/>
    <mergeCell ref="EKY39:ELF39"/>
    <mergeCell ref="ELG39:ELN39"/>
    <mergeCell ref="ELO39:ELV39"/>
    <mergeCell ref="ELW39:EMD39"/>
    <mergeCell ref="EME39:EML39"/>
    <mergeCell ref="EJK39:EJR39"/>
    <mergeCell ref="EJS39:EJZ39"/>
    <mergeCell ref="EKA39:EKH39"/>
    <mergeCell ref="EKI39:EKP39"/>
    <mergeCell ref="EKQ39:EKX39"/>
    <mergeCell ref="EHW39:EID39"/>
    <mergeCell ref="EIE39:EIL39"/>
    <mergeCell ref="EIM39:EIT39"/>
    <mergeCell ref="EIU39:EJB39"/>
    <mergeCell ref="EJC39:EJJ39"/>
    <mergeCell ref="EGI39:EGP39"/>
    <mergeCell ref="EGQ39:EGX39"/>
    <mergeCell ref="EGY39:EHF39"/>
    <mergeCell ref="EHG39:EHN39"/>
    <mergeCell ref="EHO39:EHV39"/>
    <mergeCell ref="EEU39:EFB39"/>
    <mergeCell ref="EFC39:EFJ39"/>
    <mergeCell ref="EFK39:EFR39"/>
    <mergeCell ref="EFS39:EFZ39"/>
    <mergeCell ref="EGA39:EGH39"/>
    <mergeCell ref="EDG39:EDN39"/>
    <mergeCell ref="EDO39:EDV39"/>
    <mergeCell ref="EDW39:EED39"/>
    <mergeCell ref="EEE39:EEL39"/>
    <mergeCell ref="EEM39:EET39"/>
    <mergeCell ref="EBS39:EBZ39"/>
    <mergeCell ref="ECA39:ECH39"/>
    <mergeCell ref="ECI39:ECP39"/>
    <mergeCell ref="ECQ39:ECX39"/>
    <mergeCell ref="ECY39:EDF39"/>
    <mergeCell ref="EAE39:EAL39"/>
    <mergeCell ref="EAM39:EAT39"/>
    <mergeCell ref="EAU39:EBB39"/>
    <mergeCell ref="EBC39:EBJ39"/>
    <mergeCell ref="EBK39:EBR39"/>
    <mergeCell ref="DYQ39:DYX39"/>
    <mergeCell ref="DYY39:DZF39"/>
    <mergeCell ref="DZG39:DZN39"/>
    <mergeCell ref="DZO39:DZV39"/>
    <mergeCell ref="DZW39:EAD39"/>
    <mergeCell ref="DXC39:DXJ39"/>
    <mergeCell ref="DXK39:DXR39"/>
    <mergeCell ref="DXS39:DXZ39"/>
    <mergeCell ref="DYA39:DYH39"/>
    <mergeCell ref="DYI39:DYP39"/>
    <mergeCell ref="DVO39:DVV39"/>
    <mergeCell ref="DVW39:DWD39"/>
    <mergeCell ref="DWE39:DWL39"/>
    <mergeCell ref="DWM39:DWT39"/>
    <mergeCell ref="DWU39:DXB39"/>
    <mergeCell ref="DUA39:DUH39"/>
    <mergeCell ref="DUI39:DUP39"/>
    <mergeCell ref="DUQ39:DUX39"/>
    <mergeCell ref="DUY39:DVF39"/>
    <mergeCell ref="DVG39:DVN39"/>
    <mergeCell ref="DSM39:DST39"/>
    <mergeCell ref="DSU39:DTB39"/>
    <mergeCell ref="DTC39:DTJ39"/>
    <mergeCell ref="DTK39:DTR39"/>
    <mergeCell ref="DTS39:DTZ39"/>
    <mergeCell ref="DQY39:DRF39"/>
    <mergeCell ref="DRG39:DRN39"/>
    <mergeCell ref="DRO39:DRV39"/>
    <mergeCell ref="DRW39:DSD39"/>
    <mergeCell ref="DSE39:DSL39"/>
    <mergeCell ref="DPK39:DPR39"/>
    <mergeCell ref="DPS39:DPZ39"/>
    <mergeCell ref="DQA39:DQH39"/>
    <mergeCell ref="DQI39:DQP39"/>
    <mergeCell ref="DQQ39:DQX39"/>
    <mergeCell ref="DNW39:DOD39"/>
    <mergeCell ref="DOE39:DOL39"/>
    <mergeCell ref="DOM39:DOT39"/>
    <mergeCell ref="DOU39:DPB39"/>
    <mergeCell ref="DPC39:DPJ39"/>
    <mergeCell ref="DMI39:DMP39"/>
    <mergeCell ref="DMQ39:DMX39"/>
    <mergeCell ref="DMY39:DNF39"/>
    <mergeCell ref="DNG39:DNN39"/>
    <mergeCell ref="DNO39:DNV39"/>
    <mergeCell ref="DKU39:DLB39"/>
    <mergeCell ref="DLC39:DLJ39"/>
    <mergeCell ref="DLK39:DLR39"/>
    <mergeCell ref="DLS39:DLZ39"/>
    <mergeCell ref="DMA39:DMH39"/>
    <mergeCell ref="DJG39:DJN39"/>
    <mergeCell ref="DJO39:DJV39"/>
    <mergeCell ref="DJW39:DKD39"/>
    <mergeCell ref="DKE39:DKL39"/>
    <mergeCell ref="DKM39:DKT39"/>
    <mergeCell ref="DHS39:DHZ39"/>
    <mergeCell ref="DIA39:DIH39"/>
    <mergeCell ref="DII39:DIP39"/>
    <mergeCell ref="DIQ39:DIX39"/>
    <mergeCell ref="DIY39:DJF39"/>
    <mergeCell ref="DGE39:DGL39"/>
    <mergeCell ref="DGM39:DGT39"/>
    <mergeCell ref="DGU39:DHB39"/>
    <mergeCell ref="DHC39:DHJ39"/>
    <mergeCell ref="DHK39:DHR39"/>
    <mergeCell ref="DEQ39:DEX39"/>
    <mergeCell ref="DEY39:DFF39"/>
    <mergeCell ref="DFG39:DFN39"/>
    <mergeCell ref="DFO39:DFV39"/>
    <mergeCell ref="DFW39:DGD39"/>
    <mergeCell ref="DDC39:DDJ39"/>
    <mergeCell ref="DDK39:DDR39"/>
    <mergeCell ref="DDS39:DDZ39"/>
    <mergeCell ref="DEA39:DEH39"/>
    <mergeCell ref="DEI39:DEP39"/>
    <mergeCell ref="DBO39:DBV39"/>
    <mergeCell ref="DBW39:DCD39"/>
    <mergeCell ref="DCE39:DCL39"/>
    <mergeCell ref="DCM39:DCT39"/>
    <mergeCell ref="DCU39:DDB39"/>
    <mergeCell ref="DAA39:DAH39"/>
    <mergeCell ref="DAI39:DAP39"/>
    <mergeCell ref="DAQ39:DAX39"/>
    <mergeCell ref="DAY39:DBF39"/>
    <mergeCell ref="DBG39:DBN39"/>
    <mergeCell ref="CYM39:CYT39"/>
    <mergeCell ref="CYU39:CZB39"/>
    <mergeCell ref="CZC39:CZJ39"/>
    <mergeCell ref="CZK39:CZR39"/>
    <mergeCell ref="CZS39:CZZ39"/>
    <mergeCell ref="CWY39:CXF39"/>
    <mergeCell ref="CXG39:CXN39"/>
    <mergeCell ref="CXO39:CXV39"/>
    <mergeCell ref="CXW39:CYD39"/>
    <mergeCell ref="CYE39:CYL39"/>
    <mergeCell ref="CVK39:CVR39"/>
    <mergeCell ref="CVS39:CVZ39"/>
    <mergeCell ref="CWA39:CWH39"/>
    <mergeCell ref="CWI39:CWP39"/>
    <mergeCell ref="CWQ39:CWX39"/>
    <mergeCell ref="CTW39:CUD39"/>
    <mergeCell ref="CUE39:CUL39"/>
    <mergeCell ref="CUM39:CUT39"/>
    <mergeCell ref="CUU39:CVB39"/>
    <mergeCell ref="CVC39:CVJ39"/>
    <mergeCell ref="CSI39:CSP39"/>
    <mergeCell ref="CSQ39:CSX39"/>
    <mergeCell ref="CSY39:CTF39"/>
    <mergeCell ref="CTG39:CTN39"/>
    <mergeCell ref="CTO39:CTV39"/>
    <mergeCell ref="CQU39:CRB39"/>
    <mergeCell ref="CRC39:CRJ39"/>
    <mergeCell ref="CRK39:CRR39"/>
    <mergeCell ref="CRS39:CRZ39"/>
    <mergeCell ref="CSA39:CSH39"/>
    <mergeCell ref="CPG39:CPN39"/>
    <mergeCell ref="CPO39:CPV39"/>
    <mergeCell ref="CPW39:CQD39"/>
    <mergeCell ref="CQE39:CQL39"/>
    <mergeCell ref="CQM39:CQT39"/>
    <mergeCell ref="CNS39:CNZ39"/>
    <mergeCell ref="COA39:COH39"/>
    <mergeCell ref="COI39:COP39"/>
    <mergeCell ref="COQ39:COX39"/>
    <mergeCell ref="COY39:CPF39"/>
    <mergeCell ref="CME39:CML39"/>
    <mergeCell ref="CMM39:CMT39"/>
    <mergeCell ref="CMU39:CNB39"/>
    <mergeCell ref="CNC39:CNJ39"/>
    <mergeCell ref="CNK39:CNR39"/>
    <mergeCell ref="CKQ39:CKX39"/>
    <mergeCell ref="CKY39:CLF39"/>
    <mergeCell ref="CLG39:CLN39"/>
    <mergeCell ref="CLO39:CLV39"/>
    <mergeCell ref="CLW39:CMD39"/>
    <mergeCell ref="CJC39:CJJ39"/>
    <mergeCell ref="CJK39:CJR39"/>
    <mergeCell ref="CJS39:CJZ39"/>
    <mergeCell ref="CKA39:CKH39"/>
    <mergeCell ref="CKI39:CKP39"/>
    <mergeCell ref="CHO39:CHV39"/>
    <mergeCell ref="CHW39:CID39"/>
    <mergeCell ref="CIE39:CIL39"/>
    <mergeCell ref="CIM39:CIT39"/>
    <mergeCell ref="CIU39:CJB39"/>
    <mergeCell ref="CGA39:CGH39"/>
    <mergeCell ref="CGI39:CGP39"/>
    <mergeCell ref="CGQ39:CGX39"/>
    <mergeCell ref="CGY39:CHF39"/>
    <mergeCell ref="CHG39:CHN39"/>
    <mergeCell ref="CEM39:CET39"/>
    <mergeCell ref="CEU39:CFB39"/>
    <mergeCell ref="CFC39:CFJ39"/>
    <mergeCell ref="CFK39:CFR39"/>
    <mergeCell ref="CFS39:CFZ39"/>
    <mergeCell ref="CCY39:CDF39"/>
    <mergeCell ref="CDG39:CDN39"/>
    <mergeCell ref="CDO39:CDV39"/>
    <mergeCell ref="CDW39:CED39"/>
    <mergeCell ref="CEE39:CEL39"/>
    <mergeCell ref="CBK39:CBR39"/>
    <mergeCell ref="CBS39:CBZ39"/>
    <mergeCell ref="CCA39:CCH39"/>
    <mergeCell ref="CCI39:CCP39"/>
    <mergeCell ref="CCQ39:CCX39"/>
    <mergeCell ref="BZW39:CAD39"/>
    <mergeCell ref="CAE39:CAL39"/>
    <mergeCell ref="CAM39:CAT39"/>
    <mergeCell ref="CAU39:CBB39"/>
    <mergeCell ref="CBC39:CBJ39"/>
    <mergeCell ref="BYI39:BYP39"/>
    <mergeCell ref="BYQ39:BYX39"/>
    <mergeCell ref="BYY39:BZF39"/>
    <mergeCell ref="BZG39:BZN39"/>
    <mergeCell ref="BZO39:BZV39"/>
    <mergeCell ref="BWU39:BXB39"/>
    <mergeCell ref="BXC39:BXJ39"/>
    <mergeCell ref="BXK39:BXR39"/>
    <mergeCell ref="BXS39:BXZ39"/>
    <mergeCell ref="BYA39:BYH39"/>
    <mergeCell ref="BVG39:BVN39"/>
    <mergeCell ref="BVO39:BVV39"/>
    <mergeCell ref="BVW39:BWD39"/>
    <mergeCell ref="BWE39:BWL39"/>
    <mergeCell ref="BWM39:BWT39"/>
    <mergeCell ref="BTS39:BTZ39"/>
    <mergeCell ref="BUA39:BUH39"/>
    <mergeCell ref="BUI39:BUP39"/>
    <mergeCell ref="BUQ39:BUX39"/>
    <mergeCell ref="BUY39:BVF39"/>
    <mergeCell ref="BSE39:BSL39"/>
    <mergeCell ref="BSM39:BST39"/>
    <mergeCell ref="BSU39:BTB39"/>
    <mergeCell ref="BTC39:BTJ39"/>
    <mergeCell ref="BTK39:BTR39"/>
    <mergeCell ref="BQQ39:BQX39"/>
    <mergeCell ref="BQY39:BRF39"/>
    <mergeCell ref="BRG39:BRN39"/>
    <mergeCell ref="BRO39:BRV39"/>
    <mergeCell ref="BRW39:BSD39"/>
    <mergeCell ref="BPC39:BPJ39"/>
    <mergeCell ref="BPK39:BPR39"/>
    <mergeCell ref="BPS39:BPZ39"/>
    <mergeCell ref="BQA39:BQH39"/>
    <mergeCell ref="BQI39:BQP39"/>
    <mergeCell ref="BNO39:BNV39"/>
    <mergeCell ref="BNW39:BOD39"/>
    <mergeCell ref="BOE39:BOL39"/>
    <mergeCell ref="BOM39:BOT39"/>
    <mergeCell ref="BOU39:BPB39"/>
    <mergeCell ref="BMA39:BMH39"/>
    <mergeCell ref="BMI39:BMP39"/>
    <mergeCell ref="BMQ39:BMX39"/>
    <mergeCell ref="BMY39:BNF39"/>
    <mergeCell ref="BNG39:BNN39"/>
    <mergeCell ref="BKM39:BKT39"/>
    <mergeCell ref="BKU39:BLB39"/>
    <mergeCell ref="BLC39:BLJ39"/>
    <mergeCell ref="BLK39:BLR39"/>
    <mergeCell ref="BLS39:BLZ39"/>
    <mergeCell ref="BIY39:BJF39"/>
    <mergeCell ref="BJG39:BJN39"/>
    <mergeCell ref="BJO39:BJV39"/>
    <mergeCell ref="BJW39:BKD39"/>
    <mergeCell ref="BKE39:BKL39"/>
    <mergeCell ref="BHK39:BHR39"/>
    <mergeCell ref="BHS39:BHZ39"/>
    <mergeCell ref="BIA39:BIH39"/>
    <mergeCell ref="BII39:BIP39"/>
    <mergeCell ref="BIQ39:BIX39"/>
    <mergeCell ref="BFW39:BGD39"/>
    <mergeCell ref="BGE39:BGL39"/>
    <mergeCell ref="BGM39:BGT39"/>
    <mergeCell ref="BGU39:BHB39"/>
    <mergeCell ref="BHC39:BHJ39"/>
    <mergeCell ref="BEI39:BEP39"/>
    <mergeCell ref="BEQ39:BEX39"/>
    <mergeCell ref="BEY39:BFF39"/>
    <mergeCell ref="BFG39:BFN39"/>
    <mergeCell ref="BFO39:BFV39"/>
    <mergeCell ref="BCU39:BDB39"/>
    <mergeCell ref="BDC39:BDJ39"/>
    <mergeCell ref="BDK39:BDR39"/>
    <mergeCell ref="BDS39:BDZ39"/>
    <mergeCell ref="BEA39:BEH39"/>
    <mergeCell ref="BBG39:BBN39"/>
    <mergeCell ref="BBO39:BBV39"/>
    <mergeCell ref="BBW39:BCD39"/>
    <mergeCell ref="BCE39:BCL39"/>
    <mergeCell ref="BCM39:BCT39"/>
    <mergeCell ref="AZS39:AZZ39"/>
    <mergeCell ref="BAA39:BAH39"/>
    <mergeCell ref="BAI39:BAP39"/>
    <mergeCell ref="BAQ39:BAX39"/>
    <mergeCell ref="BAY39:BBF39"/>
    <mergeCell ref="AYE39:AYL39"/>
    <mergeCell ref="AYM39:AYT39"/>
    <mergeCell ref="AYU39:AZB39"/>
    <mergeCell ref="AZC39:AZJ39"/>
    <mergeCell ref="AZK39:AZR39"/>
    <mergeCell ref="AWQ39:AWX39"/>
    <mergeCell ref="AWY39:AXF39"/>
    <mergeCell ref="AXG39:AXN39"/>
    <mergeCell ref="AXO39:AXV39"/>
    <mergeCell ref="AXW39:AYD39"/>
    <mergeCell ref="AVC39:AVJ39"/>
    <mergeCell ref="AVK39:AVR39"/>
    <mergeCell ref="AVS39:AVZ39"/>
    <mergeCell ref="AWA39:AWH39"/>
    <mergeCell ref="AWI39:AWP39"/>
    <mergeCell ref="ATO39:ATV39"/>
    <mergeCell ref="ATW39:AUD39"/>
    <mergeCell ref="AUE39:AUL39"/>
    <mergeCell ref="AUM39:AUT39"/>
    <mergeCell ref="AUU39:AVB39"/>
    <mergeCell ref="ASA39:ASH39"/>
    <mergeCell ref="ASI39:ASP39"/>
    <mergeCell ref="ASQ39:ASX39"/>
    <mergeCell ref="ASY39:ATF39"/>
    <mergeCell ref="ATG39:ATN39"/>
    <mergeCell ref="AQU39:ARB39"/>
    <mergeCell ref="ARC39:ARJ39"/>
    <mergeCell ref="ARK39:ARR39"/>
    <mergeCell ref="ARS39:ARZ39"/>
    <mergeCell ref="AOY39:APF39"/>
    <mergeCell ref="APG39:APN39"/>
    <mergeCell ref="APO39:APV39"/>
    <mergeCell ref="APW39:AQD39"/>
    <mergeCell ref="AQE39:AQL39"/>
    <mergeCell ref="ANK39:ANR39"/>
    <mergeCell ref="ANS39:ANZ39"/>
    <mergeCell ref="AOA39:AOH39"/>
    <mergeCell ref="AOI39:AOP39"/>
    <mergeCell ref="AOQ39:AOX39"/>
    <mergeCell ref="ALW39:AMD39"/>
    <mergeCell ref="AME39:AML39"/>
    <mergeCell ref="AMM39:AMT39"/>
    <mergeCell ref="AMU39:ANB39"/>
    <mergeCell ref="ANC39:ANJ39"/>
    <mergeCell ref="AFS39:AFZ39"/>
    <mergeCell ref="AGA39:AGH39"/>
    <mergeCell ref="AGI39:AGP39"/>
    <mergeCell ref="AGQ39:AGX39"/>
    <mergeCell ref="AGY39:AHF39"/>
    <mergeCell ref="AEE39:AEL39"/>
    <mergeCell ref="AEM39:AET39"/>
    <mergeCell ref="AEU39:AFB39"/>
    <mergeCell ref="PC39:PJ39"/>
    <mergeCell ref="PK39:PR39"/>
    <mergeCell ref="PS39:PZ39"/>
    <mergeCell ref="ABC39:ABJ39"/>
    <mergeCell ref="ABK39:ABR39"/>
    <mergeCell ref="ABS39:ABZ39"/>
    <mergeCell ref="ACA39:ACH39"/>
    <mergeCell ref="ACI39:ACP39"/>
    <mergeCell ref="AQM39:AQT39"/>
    <mergeCell ref="AFC39:AFJ39"/>
    <mergeCell ref="AFK39:AFR39"/>
    <mergeCell ref="ADG39:ADN39"/>
    <mergeCell ref="ADO39:ADV39"/>
    <mergeCell ref="ADW39:AED39"/>
    <mergeCell ref="ACQ39:ACX39"/>
    <mergeCell ref="ACY39:ADF39"/>
    <mergeCell ref="DS39:DZ39"/>
    <mergeCell ref="AKI39:AKP39"/>
    <mergeCell ref="AKQ39:AKX39"/>
    <mergeCell ref="AKY39:ALF39"/>
    <mergeCell ref="ALG39:ALN39"/>
    <mergeCell ref="ALO39:ALV39"/>
    <mergeCell ref="AIU39:AJB39"/>
    <mergeCell ref="AJC39:AJJ39"/>
    <mergeCell ref="AJK39:AJR39"/>
    <mergeCell ref="AJS39:AJZ39"/>
    <mergeCell ref="AKA39:AKH39"/>
    <mergeCell ref="HK39:HR39"/>
    <mergeCell ref="HS39:HZ39"/>
    <mergeCell ref="KU39:LB39"/>
    <mergeCell ref="LC39:LJ39"/>
    <mergeCell ref="LK39:LR39"/>
    <mergeCell ref="QA39:QH39"/>
    <mergeCell ref="NG39:NN39"/>
    <mergeCell ref="IQ39:IX39"/>
    <mergeCell ref="IY39:JF39"/>
    <mergeCell ref="JG39:JN39"/>
    <mergeCell ref="JO39:JV39"/>
    <mergeCell ref="YA39:YH39"/>
    <mergeCell ref="YI39:YP39"/>
    <mergeCell ref="YQ39:YX39"/>
    <mergeCell ref="YY39:ZF39"/>
    <mergeCell ref="ZG39:ZN39"/>
    <mergeCell ref="AHG39:AHN39"/>
    <mergeCell ref="AHO39:AHV39"/>
    <mergeCell ref="AHW39:AID39"/>
    <mergeCell ref="AIE39:AIL39"/>
    <mergeCell ref="AIM39:AIT39"/>
    <mergeCell ref="GM39:GT39"/>
    <mergeCell ref="TK39:TR39"/>
    <mergeCell ref="TS39:TZ39"/>
    <mergeCell ref="UA39:UH39"/>
    <mergeCell ref="UI39:UP39"/>
    <mergeCell ref="UQ39:UX39"/>
    <mergeCell ref="RW39:SD39"/>
    <mergeCell ref="SE39:SL39"/>
    <mergeCell ref="SM39:ST39"/>
    <mergeCell ref="SU39:TB39"/>
    <mergeCell ref="TC39:TJ39"/>
    <mergeCell ref="QI39:QP39"/>
    <mergeCell ref="QQ39:QX39"/>
    <mergeCell ref="QY39:RF39"/>
    <mergeCell ref="RG39:RN39"/>
    <mergeCell ref="RO39:RV39"/>
    <mergeCell ref="OU39:PB39"/>
    <mergeCell ref="BW39:CD39"/>
    <mergeCell ref="FW39:GD39"/>
    <mergeCell ref="GE39:GL39"/>
    <mergeCell ref="IA39:IH39"/>
    <mergeCell ref="II39:IP39"/>
    <mergeCell ref="MI39:MP39"/>
    <mergeCell ref="MQ39:MX39"/>
    <mergeCell ref="ZW39:AAD39"/>
    <mergeCell ref="AAE39:AAL39"/>
    <mergeCell ref="AAM39:AAT39"/>
    <mergeCell ref="AAU39:ABB39"/>
    <mergeCell ref="CE39:CL39"/>
    <mergeCell ref="K39:R39"/>
    <mergeCell ref="S39:Z39"/>
    <mergeCell ref="AI39:AP39"/>
    <mergeCell ref="AQ39:AX39"/>
    <mergeCell ref="AY39:BF39"/>
    <mergeCell ref="BG39:BN39"/>
    <mergeCell ref="BO39:BV39"/>
    <mergeCell ref="FO39:FV39"/>
    <mergeCell ref="WM39:WT39"/>
    <mergeCell ref="WU39:XB39"/>
    <mergeCell ref="XC39:XJ39"/>
    <mergeCell ref="XK39:XR39"/>
    <mergeCell ref="XS39:XZ39"/>
    <mergeCell ref="UY39:VF39"/>
    <mergeCell ref="VG39:VN39"/>
    <mergeCell ref="VO39:VV39"/>
    <mergeCell ref="VW39:WD39"/>
    <mergeCell ref="WE39:WL39"/>
    <mergeCell ref="HC39:HJ39"/>
    <mergeCell ref="CM39:CT39"/>
    <mergeCell ref="B132:C132"/>
    <mergeCell ref="E132:F132"/>
    <mergeCell ref="E131:F131"/>
    <mergeCell ref="F101:H101"/>
    <mergeCell ref="A63:H63"/>
    <mergeCell ref="F70:H70"/>
    <mergeCell ref="F71:H71"/>
    <mergeCell ref="F104:H104"/>
    <mergeCell ref="F67:H67"/>
    <mergeCell ref="F117:H117"/>
    <mergeCell ref="F116:H116"/>
    <mergeCell ref="F73:H73"/>
    <mergeCell ref="ZO39:ZV39"/>
    <mergeCell ref="F119:H119"/>
    <mergeCell ref="F38:H38"/>
    <mergeCell ref="NO39:NV39"/>
    <mergeCell ref="NW39:OD39"/>
    <mergeCell ref="OE39:OL39"/>
    <mergeCell ref="OM39:OT39"/>
    <mergeCell ref="LS39:LZ39"/>
    <mergeCell ref="MA39:MH39"/>
    <mergeCell ref="JW39:KD39"/>
    <mergeCell ref="GU39:HB39"/>
    <mergeCell ref="EA39:EH39"/>
    <mergeCell ref="EI39:EP39"/>
    <mergeCell ref="EQ39:EX39"/>
    <mergeCell ref="EY39:FF39"/>
    <mergeCell ref="FG39:FN39"/>
    <mergeCell ref="F93:H93"/>
    <mergeCell ref="CU39:DB39"/>
    <mergeCell ref="DC39:DJ39"/>
    <mergeCell ref="DK39:DR39"/>
    <mergeCell ref="A99:H99"/>
    <mergeCell ref="F106:H106"/>
    <mergeCell ref="F26:H26"/>
    <mergeCell ref="F58:H58"/>
    <mergeCell ref="F64:H64"/>
    <mergeCell ref="F65:H65"/>
    <mergeCell ref="F66:H66"/>
    <mergeCell ref="F69:H69"/>
    <mergeCell ref="MY39:NF39"/>
    <mergeCell ref="KE39:KL39"/>
    <mergeCell ref="KM39:KT39"/>
    <mergeCell ref="F27:H27"/>
    <mergeCell ref="F21:H21"/>
    <mergeCell ref="I39:J39"/>
    <mergeCell ref="F33:H33"/>
    <mergeCell ref="F30:H30"/>
    <mergeCell ref="B137:C137"/>
    <mergeCell ref="E137:F137"/>
    <mergeCell ref="B136:C136"/>
    <mergeCell ref="A39:H39"/>
    <mergeCell ref="E136:F136"/>
    <mergeCell ref="AA39:AH39"/>
    <mergeCell ref="F113:H113"/>
    <mergeCell ref="F112:H112"/>
    <mergeCell ref="F108:H108"/>
    <mergeCell ref="F115:H115"/>
    <mergeCell ref="F111:H111"/>
    <mergeCell ref="A94:H94"/>
    <mergeCell ref="F95:H95"/>
    <mergeCell ref="F96:H96"/>
    <mergeCell ref="A75:H75"/>
    <mergeCell ref="A43:H43"/>
    <mergeCell ref="B131:C131"/>
    <mergeCell ref="A128:G128"/>
    <mergeCell ref="F52:H52"/>
    <mergeCell ref="F89:H89"/>
    <mergeCell ref="F90:H90"/>
    <mergeCell ref="A48:H48"/>
    <mergeCell ref="A53:H53"/>
    <mergeCell ref="A126:H126"/>
    <mergeCell ref="F84:H84"/>
    <mergeCell ref="F83:H83"/>
    <mergeCell ref="F102:H102"/>
    <mergeCell ref="F55:H55"/>
    <mergeCell ref="F34:H34"/>
    <mergeCell ref="F35:H35"/>
    <mergeCell ref="F36:H36"/>
    <mergeCell ref="F41:H41"/>
    <mergeCell ref="A110:H110"/>
    <mergeCell ref="F92:H92"/>
    <mergeCell ref="F98:H98"/>
    <mergeCell ref="F105:H105"/>
    <mergeCell ref="F109:H109"/>
    <mergeCell ref="F68:H68"/>
    <mergeCell ref="F74:H74"/>
    <mergeCell ref="F91:H91"/>
    <mergeCell ref="F127:H127"/>
    <mergeCell ref="F118:H118"/>
    <mergeCell ref="F100:H100"/>
    <mergeCell ref="F97:H97"/>
    <mergeCell ref="A114:H114"/>
    <mergeCell ref="F72:H72"/>
    <mergeCell ref="F120:H120"/>
    <mergeCell ref="F121:H121"/>
    <mergeCell ref="F8:H8"/>
    <mergeCell ref="A7:E7"/>
    <mergeCell ref="A8:E8"/>
    <mergeCell ref="A5:H5"/>
    <mergeCell ref="F7:H7"/>
    <mergeCell ref="F42:H42"/>
    <mergeCell ref="F40:H40"/>
    <mergeCell ref="F44:H44"/>
    <mergeCell ref="F45:H45"/>
    <mergeCell ref="F51:H51"/>
    <mergeCell ref="F54:H54"/>
    <mergeCell ref="A4:H4"/>
    <mergeCell ref="A9:H9"/>
    <mergeCell ref="A10:H10"/>
    <mergeCell ref="A11:G11"/>
    <mergeCell ref="F61:H61"/>
    <mergeCell ref="F56:H56"/>
    <mergeCell ref="F57:H57"/>
    <mergeCell ref="A18:H18"/>
    <mergeCell ref="F25:H25"/>
    <mergeCell ref="F31:H31"/>
    <mergeCell ref="F17:H17"/>
    <mergeCell ref="F123:H123"/>
    <mergeCell ref="F124:H124"/>
    <mergeCell ref="A122:H122"/>
    <mergeCell ref="F125:H125"/>
    <mergeCell ref="C2:H2"/>
    <mergeCell ref="A2:B2"/>
    <mergeCell ref="F59:H59"/>
    <mergeCell ref="F76:H76"/>
    <mergeCell ref="F80:H80"/>
    <mergeCell ref="F81:H81"/>
    <mergeCell ref="F82:H82"/>
    <mergeCell ref="F13:H13"/>
    <mergeCell ref="F15:H15"/>
    <mergeCell ref="A14:H14"/>
    <mergeCell ref="A12:H12"/>
    <mergeCell ref="F49:H49"/>
    <mergeCell ref="F50:H50"/>
    <mergeCell ref="A28:H28"/>
    <mergeCell ref="F29:H29"/>
    <mergeCell ref="F16:H16"/>
    <mergeCell ref="F46:H46"/>
    <mergeCell ref="F20:H20"/>
    <mergeCell ref="F19:H19"/>
    <mergeCell ref="F24:H24"/>
    <mergeCell ref="F23:H23"/>
    <mergeCell ref="F22:H22"/>
    <mergeCell ref="F47:H47"/>
    <mergeCell ref="F62:H62"/>
    <mergeCell ref="F60:H60"/>
    <mergeCell ref="F37:H37"/>
    <mergeCell ref="F32:H32"/>
    <mergeCell ref="A3:H3"/>
  </mergeCells>
  <phoneticPr fontId="2" type="noConversion"/>
  <printOptions horizontalCentered="1"/>
  <pageMargins left="0.39370078740157483" right="0.19685039370078741" top="0.39370078740157483" bottom="0.39370078740157483" header="0" footer="0"/>
  <pageSetup paperSize="9" scale="70" orientation="portrait" horizontalDpi="300" verticalDpi="300" r:id="rId1"/>
  <headerFooter alignWithMargins="0"/>
  <rowBreaks count="1" manualBreakCount="1">
    <brk id="138" max="16383" man="1"/>
  </rowBreaks>
  <drawing r:id="rId2"/>
  <legacyDrawing r:id="rId3"/>
  <oleObjects>
    <oleObject progId="StaticMetafile" shapeId="6145" r:id="rId4"/>
  </oleObjects>
</worksheet>
</file>

<file path=xl/worksheets/sheet2.xml><?xml version="1.0" encoding="utf-8"?>
<worksheet xmlns="http://schemas.openxmlformats.org/spreadsheetml/2006/main" xmlns:r="http://schemas.openxmlformats.org/officeDocument/2006/relationships">
  <dimension ref="A1:J136"/>
  <sheetViews>
    <sheetView showGridLines="0" showZeros="0" tabSelected="1" view="pageBreakPreview" topLeftCell="A103" zoomScale="160" zoomScaleSheetLayoutView="160" workbookViewId="0">
      <selection activeCell="I71" sqref="I71"/>
    </sheetView>
  </sheetViews>
  <sheetFormatPr defaultColWidth="9.140625" defaultRowHeight="12.75"/>
  <cols>
    <col min="1" max="1" width="5.42578125" style="29" bestFit="1" customWidth="1"/>
    <col min="2" max="2" width="9.28515625" style="29" customWidth="1"/>
    <col min="3" max="3" width="10.7109375" style="29" bestFit="1" customWidth="1"/>
    <col min="4" max="4" width="50.28515625" style="1" customWidth="1"/>
    <col min="5" max="5" width="9.140625" style="29"/>
    <col min="6" max="6" width="12.28515625" style="29" customWidth="1"/>
    <col min="7" max="9" width="12.28515625" style="1" customWidth="1"/>
    <col min="10" max="16384" width="9.140625" style="1"/>
  </cols>
  <sheetData>
    <row r="1" spans="1:9" ht="63" customHeight="1">
      <c r="A1" s="274"/>
      <c r="B1" s="275"/>
      <c r="C1" s="275"/>
      <c r="D1" s="276" t="s">
        <v>136</v>
      </c>
      <c r="E1" s="277"/>
      <c r="F1" s="277"/>
      <c r="G1" s="277"/>
      <c r="H1" s="277"/>
      <c r="I1" s="278"/>
    </row>
    <row r="2" spans="1:9">
      <c r="A2" s="279" t="s">
        <v>4</v>
      </c>
      <c r="B2" s="280"/>
      <c r="C2" s="281"/>
      <c r="D2" s="281"/>
      <c r="E2" s="281"/>
      <c r="F2" s="281"/>
      <c r="G2" s="281"/>
      <c r="H2" s="281"/>
      <c r="I2" s="282"/>
    </row>
    <row r="3" spans="1:9">
      <c r="A3" s="283" t="s">
        <v>35</v>
      </c>
      <c r="B3" s="284"/>
      <c r="C3" s="284"/>
      <c r="D3" s="284"/>
      <c r="E3" s="285"/>
      <c r="F3" s="286" t="s">
        <v>28</v>
      </c>
      <c r="G3" s="287"/>
      <c r="H3" s="288" t="s">
        <v>29</v>
      </c>
      <c r="I3" s="289"/>
    </row>
    <row r="4" spans="1:9">
      <c r="A4" s="296" t="s">
        <v>375</v>
      </c>
      <c r="B4" s="297"/>
      <c r="C4" s="297"/>
      <c r="D4" s="297"/>
      <c r="E4" s="298"/>
      <c r="F4" s="286" t="s">
        <v>30</v>
      </c>
      <c r="G4" s="287"/>
      <c r="H4" s="299">
        <v>46219</v>
      </c>
      <c r="I4" s="300"/>
    </row>
    <row r="5" spans="1:9" ht="15" customHeight="1">
      <c r="A5" s="301" t="s">
        <v>376</v>
      </c>
      <c r="B5" s="301"/>
      <c r="C5" s="301"/>
      <c r="D5" s="301"/>
      <c r="E5" s="301"/>
      <c r="F5" s="302" t="s">
        <v>10</v>
      </c>
      <c r="G5" s="302"/>
      <c r="H5" s="302"/>
      <c r="I5" s="302"/>
    </row>
    <row r="6" spans="1:9" ht="26.25" customHeight="1">
      <c r="A6" s="290" t="s">
        <v>372</v>
      </c>
      <c r="B6" s="291"/>
      <c r="C6" s="291"/>
      <c r="D6" s="291"/>
      <c r="E6" s="292"/>
      <c r="F6" s="30" t="s">
        <v>8</v>
      </c>
      <c r="G6" s="31" t="s">
        <v>6</v>
      </c>
      <c r="H6" s="30" t="s">
        <v>31</v>
      </c>
      <c r="I6" s="30" t="s">
        <v>7</v>
      </c>
    </row>
    <row r="7" spans="1:9" ht="22.5">
      <c r="A7" s="293" t="s">
        <v>32</v>
      </c>
      <c r="B7" s="294"/>
      <c r="C7" s="294"/>
      <c r="D7" s="294"/>
      <c r="E7" s="295"/>
      <c r="F7" s="32" t="s">
        <v>33</v>
      </c>
      <c r="G7" s="79">
        <v>0.03</v>
      </c>
      <c r="H7" s="30" t="s">
        <v>34</v>
      </c>
      <c r="I7" s="79">
        <v>0.27039999999999997</v>
      </c>
    </row>
    <row r="8" spans="1:9" ht="3.75" customHeight="1" thickBot="1">
      <c r="A8" s="234"/>
      <c r="B8" s="234"/>
      <c r="C8" s="234"/>
      <c r="D8" s="234"/>
      <c r="E8" s="234"/>
      <c r="F8" s="234"/>
      <c r="G8" s="234"/>
      <c r="H8" s="234"/>
      <c r="I8" s="234"/>
    </row>
    <row r="9" spans="1:9" ht="39" thickBot="1">
      <c r="A9" s="5" t="s">
        <v>0</v>
      </c>
      <c r="B9" s="39" t="s">
        <v>37</v>
      </c>
      <c r="C9" s="6" t="s">
        <v>5</v>
      </c>
      <c r="D9" s="6" t="s">
        <v>1</v>
      </c>
      <c r="E9" s="6" t="s">
        <v>3</v>
      </c>
      <c r="F9" s="6" t="s">
        <v>2</v>
      </c>
      <c r="G9" s="7" t="s">
        <v>11</v>
      </c>
      <c r="H9" s="7" t="s">
        <v>12</v>
      </c>
      <c r="I9" s="8" t="s">
        <v>9</v>
      </c>
    </row>
    <row r="10" spans="1:9">
      <c r="A10" s="38">
        <v>1</v>
      </c>
      <c r="B10" s="26"/>
      <c r="C10" s="33"/>
      <c r="D10" s="34" t="s">
        <v>36</v>
      </c>
      <c r="E10" s="26"/>
      <c r="F10" s="26"/>
      <c r="G10" s="33"/>
      <c r="H10" s="33"/>
      <c r="I10" s="35">
        <f>SUM(I11:I13)</f>
        <v>14011.720000000001</v>
      </c>
    </row>
    <row r="11" spans="1:9" ht="72" customHeight="1">
      <c r="A11" s="12" t="str">
        <f>'Memória de Cálculo'!A15</f>
        <v>1.1</v>
      </c>
      <c r="B11" s="23" t="s">
        <v>38</v>
      </c>
      <c r="C11" s="9" t="str">
        <f>'Memória de Cálculo'!B15</f>
        <v>ED-16660</v>
      </c>
      <c r="D11" s="10" t="str">
        <f>'Memória de Cálculo'!C15</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E11" s="12" t="str">
        <f>'Memória de Cálculo'!D15</f>
        <v>m²</v>
      </c>
      <c r="F11" s="11">
        <f>'Memória de Cálculo'!E15</f>
        <v>2.88</v>
      </c>
      <c r="G11" s="11">
        <v>263.8</v>
      </c>
      <c r="H11" s="80">
        <f>ROUND(G11+(G11*$I$7),2)</f>
        <v>335.13</v>
      </c>
      <c r="I11" s="81">
        <f>ROUND((F11*H11),2)</f>
        <v>965.17</v>
      </c>
    </row>
    <row r="12" spans="1:9" ht="57.75" customHeight="1">
      <c r="A12" s="109" t="str">
        <f>'Memória de Cálculo'!A16</f>
        <v>1.2</v>
      </c>
      <c r="B12" s="23" t="s">
        <v>38</v>
      </c>
      <c r="C12" s="9" t="str">
        <f>'Memória de Cálculo'!B16</f>
        <v>ED-29823</v>
      </c>
      <c r="D12" s="10" t="str">
        <f>'Memória de Cálculo'!C16</f>
        <v>TAPUME FIXO DE PROTEÇÃO PARA FECHAMENTO DE OBRA EM
TELHA METÁLICA GALVANIZADA, TIPO TRAPEZOIDAL, ESP. 0,5MM,
COM MÓDULO NA DIMENSÃO DE (300X220)CM, COM
REAPROVEITAMENTO, EXCLUSIVE PINTURA ESMALTE, INCLUSIVE
PONTALETE E FIXAÇÃO</v>
      </c>
      <c r="E12" s="12" t="str">
        <f>'Memória de Cálculo'!D16</f>
        <v>m²</v>
      </c>
      <c r="F12" s="11">
        <f>'Memória de Cálculo'!E16</f>
        <v>92.4</v>
      </c>
      <c r="G12" s="11">
        <v>66.739999999999995</v>
      </c>
      <c r="H12" s="80">
        <f>ROUND(G12+(G12*$I$7),2)</f>
        <v>84.79</v>
      </c>
      <c r="I12" s="81">
        <f>ROUND((F12*H12),2)</f>
        <v>7834.6</v>
      </c>
    </row>
    <row r="13" spans="1:9" ht="52.5" customHeight="1">
      <c r="A13" s="109" t="str">
        <f>'Memória de Cálculo'!A17</f>
        <v>1.3</v>
      </c>
      <c r="B13" s="23" t="s">
        <v>38</v>
      </c>
      <c r="C13" s="9" t="str">
        <f>'Memória de Cálculo'!B17</f>
        <v>ED-17989</v>
      </c>
      <c r="D13" s="10" t="str">
        <f>'Memória de Cálculo'!C17</f>
        <v>LOCAÇÃO DE OBRA COM GABARITO DE TÁBUAS CORRIDAS PONTALETADAS A CADA 2,00M, REAPROVEITAMENTO (2X), INCLUSIVE ACOMPANHAMENTO DE EQUIPE TOPOGRÁFICA PARA MARCAÇÃO DE PONTO TOPOGRÁFICO</v>
      </c>
      <c r="E13" s="12" t="str">
        <f>'Memória de Cálculo'!D17</f>
        <v>m</v>
      </c>
      <c r="F13" s="11">
        <f>'Memória de Cálculo'!E17</f>
        <v>65.650000000000006</v>
      </c>
      <c r="G13" s="11">
        <v>62.49</v>
      </c>
      <c r="H13" s="80">
        <f>ROUND(G13+(G13*$I$7),2)</f>
        <v>79.39</v>
      </c>
      <c r="I13" s="81">
        <f>ROUND((F13*H13),2)</f>
        <v>5211.95</v>
      </c>
    </row>
    <row r="14" spans="1:9" ht="14.25" customHeight="1">
      <c r="A14" s="27">
        <v>2</v>
      </c>
      <c r="B14" s="28"/>
      <c r="C14" s="36"/>
      <c r="D14" s="88" t="s">
        <v>197</v>
      </c>
      <c r="E14" s="28"/>
      <c r="F14" s="99"/>
      <c r="G14" s="36"/>
      <c r="H14" s="36"/>
      <c r="I14" s="37">
        <f>SUM(I15:I23)</f>
        <v>40261.219999999994</v>
      </c>
    </row>
    <row r="15" spans="1:9" ht="30" customHeight="1">
      <c r="A15" s="12" t="str">
        <f>'Memória de Cálculo'!A19</f>
        <v>2.1</v>
      </c>
      <c r="B15" s="23" t="s">
        <v>38</v>
      </c>
      <c r="C15" s="9" t="str">
        <f>'Memória de Cálculo'!B19</f>
        <v>ED-51107</v>
      </c>
      <c r="D15" s="10" t="str">
        <f>'Memória de Cálculo'!C19</f>
        <v>ESCAVAÇÃO MANUAL DE VALA COM PROFUNDIDADE MENOR OU IGUAL A 1,5M, INCLUSIVE DESCARGA LATERAL</v>
      </c>
      <c r="E15" s="12" t="str">
        <f>'Memória de Cálculo'!D19</f>
        <v>m³</v>
      </c>
      <c r="F15" s="11">
        <f>'Memória de Cálculo'!E19</f>
        <v>11.22</v>
      </c>
      <c r="G15" s="11">
        <v>80.459999999999994</v>
      </c>
      <c r="H15" s="80">
        <f t="shared" ref="H15" si="0">ROUND(G15+(G15*$I$7),2)</f>
        <v>102.22</v>
      </c>
      <c r="I15" s="81">
        <f t="shared" ref="I15" si="1">ROUND((F15*H15),2)</f>
        <v>1146.9100000000001</v>
      </c>
    </row>
    <row r="16" spans="1:9" ht="28.5" customHeight="1">
      <c r="A16" s="12" t="str">
        <f>'Memória de Cálculo'!A20</f>
        <v>2.2</v>
      </c>
      <c r="B16" s="23" t="s">
        <v>38</v>
      </c>
      <c r="C16" s="9" t="str">
        <f>'Memória de Cálculo'!B20</f>
        <v>ED-51093</v>
      </c>
      <c r="D16" s="10" t="str">
        <f>'Memória de Cálculo'!C20</f>
        <v>APILOAMENTO MANUAL EM FUNDO DE VALA COM SOQUETE,
EXCLUSIVE ESCAVAÇÃO</v>
      </c>
      <c r="E16" s="12" t="str">
        <f>'Memória de Cálculo'!D20</f>
        <v>m²</v>
      </c>
      <c r="F16" s="11">
        <f>'Memória de Cálculo'!E20</f>
        <v>25.4</v>
      </c>
      <c r="G16" s="11">
        <v>27.13</v>
      </c>
      <c r="H16" s="80">
        <f t="shared" ref="H16:H22" si="2">ROUND(G16+(G16*$I$7),2)</f>
        <v>34.47</v>
      </c>
      <c r="I16" s="81">
        <f t="shared" ref="I16:I22" si="3">ROUND((F16*H16),2)</f>
        <v>875.54</v>
      </c>
    </row>
    <row r="17" spans="1:9" ht="30" customHeight="1">
      <c r="A17" s="12" t="str">
        <f>'Memória de Cálculo'!A21</f>
        <v>2.3</v>
      </c>
      <c r="B17" s="23" t="s">
        <v>38</v>
      </c>
      <c r="C17" s="9" t="str">
        <f>'Memória de Cálculo'!B21</f>
        <v>ED-49812</v>
      </c>
      <c r="D17" s="10" t="str">
        <f>'Memória de Cálculo'!C21</f>
        <v xml:space="preserve">LASTRO DE CONCRETO MAGRO, INCLUSIVE TRANSPORTE, LANÇAMENTO E ADENSAMENTO </v>
      </c>
      <c r="E17" s="12" t="str">
        <f>'Memória de Cálculo'!D21</f>
        <v>m³</v>
      </c>
      <c r="F17" s="11">
        <f>'Memória de Cálculo'!E21</f>
        <v>1.27</v>
      </c>
      <c r="G17" s="11">
        <v>633.67999999999995</v>
      </c>
      <c r="H17" s="80">
        <f t="shared" ref="H17" si="4">ROUND(G17+(G17*$I$7),2)</f>
        <v>805.03</v>
      </c>
      <c r="I17" s="81">
        <f t="shared" ref="I17" si="5">ROUND((F17*H17),2)</f>
        <v>1022.39</v>
      </c>
    </row>
    <row r="18" spans="1:9" ht="51.75" customHeight="1">
      <c r="A18" s="12" t="str">
        <f>'Memória de Cálculo'!A22</f>
        <v>2.4</v>
      </c>
      <c r="B18" s="23" t="s">
        <v>38</v>
      </c>
      <c r="C18" s="9" t="str">
        <f>'Memória de Cálculo'!B22</f>
        <v>ED-29801</v>
      </c>
      <c r="D18" s="10" t="str">
        <f>'Memória de Cálculo'!C22</f>
        <v>PERFURAÇÃO MANUAL DE ESTACA TIPO BROCA A TRADO,
INCLUSIVE AFASTAMENTO, EXCLUSIVE ARMAÇÃO, CONCRETO
ESTRUTURAL, TRANSPORTE E RETIRADA DO MATERIAL
ESCAVADO</v>
      </c>
      <c r="E18" s="12" t="str">
        <f>'Memória de Cálculo'!D22</f>
        <v>m³</v>
      </c>
      <c r="F18" s="11">
        <f>'Memória de Cálculo'!E22</f>
        <v>0.96</v>
      </c>
      <c r="G18" s="11">
        <v>262.22000000000003</v>
      </c>
      <c r="H18" s="80">
        <f t="shared" si="2"/>
        <v>333.12</v>
      </c>
      <c r="I18" s="81">
        <f t="shared" si="3"/>
        <v>319.8</v>
      </c>
    </row>
    <row r="19" spans="1:9" ht="28.5" customHeight="1">
      <c r="A19" s="12" t="str">
        <f>'Memória de Cálculo'!A23</f>
        <v>2.5</v>
      </c>
      <c r="B19" s="23" t="s">
        <v>38</v>
      </c>
      <c r="C19" s="9" t="str">
        <f>'Memória de Cálculo'!B23</f>
        <v>ED-8471</v>
      </c>
      <c r="D19" s="10" t="str">
        <f>'Memória de Cálculo'!C23</f>
        <v>FÔRMA E DESFORMA DE TÁBUA E SARRAFO,
REAPROVEITAMENTO (5X), EXCLUSIVE ESCORAMENTO</v>
      </c>
      <c r="E19" s="12" t="str">
        <f>'Memória de Cálculo'!D23</f>
        <v>m²</v>
      </c>
      <c r="F19" s="11">
        <f>'Memória de Cálculo'!E23</f>
        <v>74.8</v>
      </c>
      <c r="G19" s="11">
        <v>61.74</v>
      </c>
      <c r="H19" s="80">
        <f t="shared" si="2"/>
        <v>78.430000000000007</v>
      </c>
      <c r="I19" s="81">
        <f t="shared" si="3"/>
        <v>5866.56</v>
      </c>
    </row>
    <row r="20" spans="1:9" ht="24" customHeight="1">
      <c r="A20" s="12" t="str">
        <f>'Memória de Cálculo'!A24</f>
        <v>2.6</v>
      </c>
      <c r="B20" s="23" t="s">
        <v>38</v>
      </c>
      <c r="C20" s="9" t="str">
        <f>'Memória de Cálculo'!B24</f>
        <v>ED-48298</v>
      </c>
      <c r="D20" s="10" t="str">
        <f>'Memória de Cálculo'!C24</f>
        <v xml:space="preserve">CORTE, DOBRA E MONTAGEM DE AÇO CA-50/60, INCLUSIVE
ESPAÇADOR
</v>
      </c>
      <c r="E20" s="12" t="str">
        <f>'Memória de Cálculo'!D24</f>
        <v>kg</v>
      </c>
      <c r="F20" s="11">
        <f>'Memória de Cálculo'!E24</f>
        <v>729.3</v>
      </c>
      <c r="G20" s="11">
        <v>13.76</v>
      </c>
      <c r="H20" s="80">
        <f t="shared" si="2"/>
        <v>17.48</v>
      </c>
      <c r="I20" s="81">
        <f t="shared" si="3"/>
        <v>12748.16</v>
      </c>
    </row>
    <row r="21" spans="1:9" ht="38.25" customHeight="1">
      <c r="A21" s="12" t="str">
        <f>'Memória de Cálculo'!A25</f>
        <v>2.7</v>
      </c>
      <c r="B21" s="23" t="s">
        <v>38</v>
      </c>
      <c r="C21" s="9" t="str">
        <f>'Memória de Cálculo'!B25</f>
        <v>ED-49787</v>
      </c>
      <c r="D21" s="10" t="str">
        <f>'Memória de Cálculo'!C25</f>
        <v>FORNECIMENTO DE CONCRETO ESTRUTURAL, PREPARADO EM OBRA COM BETONEIRA, COM FCK 25MPA, INCLUSIVE
LANÇAMENTO, ADENSAMENTO E ACABAMENTO (FUNDAÇÃO)</v>
      </c>
      <c r="E21" s="12" t="str">
        <f>'Memória de Cálculo'!D25</f>
        <v>m³</v>
      </c>
      <c r="F21" s="11">
        <f>'Memória de Cálculo'!E25</f>
        <v>11.22</v>
      </c>
      <c r="G21" s="11">
        <v>818.15</v>
      </c>
      <c r="H21" s="80">
        <f t="shared" si="2"/>
        <v>1039.3800000000001</v>
      </c>
      <c r="I21" s="81">
        <f t="shared" si="3"/>
        <v>11661.84</v>
      </c>
    </row>
    <row r="22" spans="1:9" ht="18" customHeight="1">
      <c r="A22" s="12" t="str">
        <f>'Memória de Cálculo'!A26</f>
        <v>2.8</v>
      </c>
      <c r="B22" s="23" t="s">
        <v>38</v>
      </c>
      <c r="C22" s="9" t="str">
        <f>'Memória de Cálculo'!B26</f>
        <v>ED-50174</v>
      </c>
      <c r="D22" s="10" t="str">
        <f>'Memória de Cálculo'!C26</f>
        <v>PINTURA COM EMULSÃO ASFÁLTICA, DUAS (2) DEMÃOS</v>
      </c>
      <c r="E22" s="12" t="str">
        <f>'Memória de Cálculo'!D26</f>
        <v>m²</v>
      </c>
      <c r="F22" s="11">
        <f>'Memória de Cálculo'!E26</f>
        <v>113.61</v>
      </c>
      <c r="G22" s="11">
        <v>33.71</v>
      </c>
      <c r="H22" s="80">
        <f t="shared" si="2"/>
        <v>42.83</v>
      </c>
      <c r="I22" s="81">
        <f t="shared" si="3"/>
        <v>4865.92</v>
      </c>
    </row>
    <row r="23" spans="1:9" ht="27" customHeight="1">
      <c r="A23" s="12" t="str">
        <f>'Memória de Cálculo'!A27</f>
        <v>2.9</v>
      </c>
      <c r="B23" s="23" t="s">
        <v>38</v>
      </c>
      <c r="C23" s="9" t="str">
        <f>'Memória de Cálculo'!B27</f>
        <v>ED-51097</v>
      </c>
      <c r="D23" s="10" t="str">
        <f>'Memória de Cálculo'!C27</f>
        <v>COMPACTAÇÃO MANUAL DE ATERRO COM SOQUETE, INCLUSIVE ESPALHAMENTO MANUAL</v>
      </c>
      <c r="E23" s="12" t="str">
        <f>'Memória de Cálculo'!D27</f>
        <v>m³</v>
      </c>
      <c r="F23" s="11">
        <f>'Memória de Cálculo'!E27</f>
        <v>17.16</v>
      </c>
      <c r="G23" s="11">
        <v>80.459999999999994</v>
      </c>
      <c r="H23" s="80">
        <f t="shared" ref="H23" si="6">ROUND(G23+(G23*$I$7),2)</f>
        <v>102.22</v>
      </c>
      <c r="I23" s="81">
        <f t="shared" ref="I23" si="7">ROUND((F23*H23),2)</f>
        <v>1754.1</v>
      </c>
    </row>
    <row r="24" spans="1:9" ht="14.25" customHeight="1">
      <c r="A24" s="27">
        <v>3</v>
      </c>
      <c r="B24" s="28"/>
      <c r="C24" s="36"/>
      <c r="D24" s="88" t="s">
        <v>198</v>
      </c>
      <c r="E24" s="28"/>
      <c r="F24" s="99"/>
      <c r="G24" s="36"/>
      <c r="H24" s="36"/>
      <c r="I24" s="37">
        <f>SUM(I25:I34)</f>
        <v>88329.300000000017</v>
      </c>
    </row>
    <row r="25" spans="1:9" ht="31.5" customHeight="1">
      <c r="A25" s="12" t="str">
        <f>'Memória de Cálculo'!A29</f>
        <v>3.1</v>
      </c>
      <c r="B25" s="23" t="s">
        <v>38</v>
      </c>
      <c r="C25" s="9" t="str">
        <f>'Memória de Cálculo'!B29</f>
        <v>ED-8471</v>
      </c>
      <c r="D25" s="10" t="str">
        <f>'Memória de Cálculo'!C29</f>
        <v>FÔRMA E DESFORMA DE TÁBUA E SARRAFO,
REAPROVEITAMENTO (5X), EXCLUSIVE ESCORAMENTO</v>
      </c>
      <c r="E25" s="101" t="str">
        <f>'Memória de Cálculo'!D29</f>
        <v>m²</v>
      </c>
      <c r="F25" s="11">
        <f>'Memória de Cálculo'!E29</f>
        <v>76.17</v>
      </c>
      <c r="G25" s="11">
        <v>61.74</v>
      </c>
      <c r="H25" s="80">
        <f t="shared" ref="H25:H33" si="8">ROUND(G25+(G25*$I$7),2)</f>
        <v>78.430000000000007</v>
      </c>
      <c r="I25" s="81">
        <f t="shared" ref="I25" si="9">ROUND((F25*H25),2)</f>
        <v>5974.01</v>
      </c>
    </row>
    <row r="26" spans="1:9" ht="24.75" customHeight="1">
      <c r="A26" s="12" t="str">
        <f>'Memória de Cálculo'!A30</f>
        <v>3.2</v>
      </c>
      <c r="B26" s="23" t="s">
        <v>38</v>
      </c>
      <c r="C26" s="9" t="str">
        <f>'Memória de Cálculo'!B30</f>
        <v>ED-48298</v>
      </c>
      <c r="D26" s="10" t="str">
        <f>'Memória de Cálculo'!C30</f>
        <v xml:space="preserve">CORTE, DOBRA E MONTAGEM DE AÇO CA-50/60, INCLUSIVE
ESPAÇADOR
</v>
      </c>
      <c r="E26" s="101" t="str">
        <f>'Memória de Cálculo'!D30</f>
        <v>kg</v>
      </c>
      <c r="F26" s="11">
        <f>'Memória de Cálculo'!E30</f>
        <v>810.6</v>
      </c>
      <c r="G26" s="11">
        <v>13.76</v>
      </c>
      <c r="H26" s="80">
        <f t="shared" si="8"/>
        <v>17.48</v>
      </c>
      <c r="I26" s="81">
        <f t="shared" ref="I26" si="10">ROUND((F26*H26),2)</f>
        <v>14169.29</v>
      </c>
    </row>
    <row r="27" spans="1:9" ht="39" customHeight="1">
      <c r="A27" s="12" t="str">
        <f>'Memória de Cálculo'!A31</f>
        <v>3.3</v>
      </c>
      <c r="B27" s="23" t="s">
        <v>38</v>
      </c>
      <c r="C27" s="9" t="str">
        <f>'Memória de Cálculo'!B31</f>
        <v>ED-49619</v>
      </c>
      <c r="D27" s="10" t="str">
        <f>'Memória de Cálculo'!C31</f>
        <v>FORNECIMENTO DE CONCRETO ESTRUTURAL, PREPARADO EM OBRA, COM FCK 25MPA, INCLUSIVE LANÇAMENTO,
ADENSAMENTO E ACABAMENTO</v>
      </c>
      <c r="E27" s="101" t="str">
        <f>'Memória de Cálculo'!D31</f>
        <v>m³</v>
      </c>
      <c r="F27" s="11">
        <f>'Memória de Cálculo'!E31</f>
        <v>13.51</v>
      </c>
      <c r="G27" s="11">
        <v>855.79</v>
      </c>
      <c r="H27" s="80">
        <f t="shared" si="8"/>
        <v>1087.2</v>
      </c>
      <c r="I27" s="81">
        <f t="shared" ref="I27" si="11">ROUND((F27*H27),2)</f>
        <v>14688.07</v>
      </c>
    </row>
    <row r="28" spans="1:9" ht="34.5" customHeight="1">
      <c r="A28" s="12" t="str">
        <f>'Memória de Cálculo'!A32</f>
        <v>3.4</v>
      </c>
      <c r="B28" s="23" t="s">
        <v>38</v>
      </c>
      <c r="C28" s="9" t="str">
        <f>'Memória de Cálculo'!B32</f>
        <v>ED-50846</v>
      </c>
      <c r="D28" s="10" t="str">
        <f>'Memória de Cálculo'!C32</f>
        <v>ESCADA DE CONCRETO 20 MPa, APARENTE, ESPELHO = 16,3 CM,
ARMAÇÃO, FÔRMA PLASTIFICADA, ESCORAMENTO E DESFORMA</v>
      </c>
      <c r="E28" s="101" t="str">
        <f>'Memória de Cálculo'!D32</f>
        <v>m³</v>
      </c>
      <c r="F28" s="11">
        <f>'Memória de Cálculo'!E32</f>
        <v>0.82</v>
      </c>
      <c r="G28" s="11">
        <v>2803.01</v>
      </c>
      <c r="H28" s="80">
        <f t="shared" si="8"/>
        <v>3560.94</v>
      </c>
      <c r="I28" s="81">
        <f t="shared" ref="I28" si="12">ROUND((F28*H28),2)</f>
        <v>2919.97</v>
      </c>
    </row>
    <row r="29" spans="1:9" ht="74.25" customHeight="1">
      <c r="A29" s="12" t="str">
        <f>'Memória de Cálculo'!A33</f>
        <v>3.5</v>
      </c>
      <c r="B29" s="23" t="s">
        <v>38</v>
      </c>
      <c r="C29" s="9" t="str">
        <f>'Memória de Cálculo'!B33</f>
        <v>ED-50253</v>
      </c>
      <c r="D29" s="10" t="str">
        <f>'Memória de Cálculo'!C33</f>
        <v>LAJE PRÉ-MOLDADA UNIDIRECIONAL COM ENCHIMENTO EM
POLIESTIRENO EXPANDIDO (EPS), CAPEAMENTO DE 4CM,
SOBRECARGA DE 100KG/M2, ALTURA TOTAL DE 11CM E VÃO
LIVRE MÁXIMO DE 4M, INCLUSIVE CONCRETO ESTRUTURAL,
USINADO BOMBEADO COM FCK DE 20MPA, EXCLUSIVE TELA
ARMADA E CIMBRAMENTO</v>
      </c>
      <c r="E29" s="101" t="str">
        <f>'Memória de Cálculo'!D33</f>
        <v>m²</v>
      </c>
      <c r="F29" s="11">
        <f>'Memória de Cálculo'!E33</f>
        <v>87.52</v>
      </c>
      <c r="G29" s="11">
        <v>137.41</v>
      </c>
      <c r="H29" s="80">
        <f t="shared" si="8"/>
        <v>174.57</v>
      </c>
      <c r="I29" s="81">
        <f t="shared" ref="I29" si="13">ROUND((F29*H29),2)</f>
        <v>15278.37</v>
      </c>
    </row>
    <row r="30" spans="1:9" ht="74.25" customHeight="1">
      <c r="A30" s="12" t="str">
        <f>'Memória de Cálculo'!A34</f>
        <v>3.6</v>
      </c>
      <c r="B30" s="23" t="s">
        <v>38</v>
      </c>
      <c r="C30" s="9" t="str">
        <f>'Memória de Cálculo'!B34</f>
        <v>ED-50256</v>
      </c>
      <c r="D30" s="10" t="str">
        <f>'Memória de Cálculo'!C34</f>
        <v>LAJE PRÉ-MOLDADA UNIDIRECIONAL COM ENCHIMENTO EM
POLIESTIRENO EXPANDIDO (EPS), CAPEAMENTO DE 4CM,
SOBRECARGA DE 200KG/M2, ALTURA TOTAL DE 11CM E VÃO
LIVRE MÁXIMO DE 4M, INCLUSIVE CONCRETO ESTRUTURAL,
USINADO BOMBEADO COM FCK DE 20MPA, EXCLUSIVE TELA
ARMADA E CIMBRAMENTO</v>
      </c>
      <c r="E30" s="101" t="str">
        <f>'Memória de Cálculo'!D34</f>
        <v>m²</v>
      </c>
      <c r="F30" s="11">
        <f>'Memória de Cálculo'!E34</f>
        <v>114.2</v>
      </c>
      <c r="G30" s="11">
        <v>145.72999999999999</v>
      </c>
      <c r="H30" s="80">
        <f t="shared" si="8"/>
        <v>185.14</v>
      </c>
      <c r="I30" s="81">
        <f t="shared" ref="I30:I31" si="14">ROUND((F30*H30),2)</f>
        <v>21142.99</v>
      </c>
    </row>
    <row r="31" spans="1:9" ht="41.25" customHeight="1">
      <c r="A31" s="12" t="str">
        <f>'Memória de Cálculo'!A35</f>
        <v>3.7</v>
      </c>
      <c r="B31" s="23" t="s">
        <v>38</v>
      </c>
      <c r="C31" s="9" t="str">
        <f>'Memória de Cálculo'!B35</f>
        <v>ED-29563</v>
      </c>
      <c r="D31" s="10" t="str">
        <f>'Memória de Cálculo'!C35</f>
        <v>ARMADURA DE TELA DE AÇO CA-60, SOLDADA TIPO Q-61,
DIÂMETRO Ø3,4MM, TRAMA COM DIMENSÃO (150X150)MM,
INCLUSIVE ESPAÇADOR, EXCLUSIVE CONCRETO</v>
      </c>
      <c r="E31" s="101" t="str">
        <f>'Memória de Cálculo'!D35</f>
        <v>m²</v>
      </c>
      <c r="F31" s="11">
        <f>'Memória de Cálculo'!E35</f>
        <v>204.03</v>
      </c>
      <c r="G31" s="11">
        <v>14.99</v>
      </c>
      <c r="H31" s="80">
        <f t="shared" si="8"/>
        <v>19.04</v>
      </c>
      <c r="I31" s="81">
        <f t="shared" si="14"/>
        <v>3884.73</v>
      </c>
    </row>
    <row r="32" spans="1:9" ht="40.5" customHeight="1">
      <c r="A32" s="109" t="str">
        <f>'Memória de Cálculo'!A36</f>
        <v>3.8</v>
      </c>
      <c r="B32" s="23" t="s">
        <v>38</v>
      </c>
      <c r="C32" s="9" t="str">
        <f>'Memória de Cálculo'!B36</f>
        <v>ED-19637</v>
      </c>
      <c r="D32" s="10" t="str">
        <f>'Memória de Cálculo'!C36</f>
        <v>CIMBRAMENTO PARA LAJE PRÉ-MOLDADA COM ESCORAMENTO
METÁLICO, TIPO "A", ALTURA DE (200 ATÉ 310)CM, INCLUSIVE
DESCARGA, MONTAGEM, DESMONTAGEM E CARGA</v>
      </c>
      <c r="E32" s="101" t="str">
        <f>'Memória de Cálculo'!D36</f>
        <v>m²xmês</v>
      </c>
      <c r="F32" s="11">
        <f>'Memória de Cálculo'!E36</f>
        <v>204.03</v>
      </c>
      <c r="G32" s="11">
        <v>23.55</v>
      </c>
      <c r="H32" s="80">
        <f t="shared" si="8"/>
        <v>29.92</v>
      </c>
      <c r="I32" s="81">
        <f t="shared" ref="I32" si="15">ROUND((F32*H32),2)</f>
        <v>6104.58</v>
      </c>
    </row>
    <row r="33" spans="1:9" ht="34.5" customHeight="1">
      <c r="A33" s="12" t="str">
        <f>'Memória de Cálculo'!A37</f>
        <v>3.9</v>
      </c>
      <c r="B33" s="23" t="s">
        <v>38</v>
      </c>
      <c r="C33" s="9" t="str">
        <f>'Memória de Cálculo'!B37</f>
        <v>ED-50579</v>
      </c>
      <c r="D33" s="10" t="str">
        <f>'Memória de Cálculo'!C37</f>
        <v>APLICAÇÃO DE SELANTE, MASTIQUE ELÁSTICO, EM JUNTA DE DILAÇÃO, DIMENSÃO 20X10 MM, FATOR DE FORMA 1:2, EXCLUSIVE DELIMITADOR DE PROFUNDIDADE</v>
      </c>
      <c r="E33" s="101" t="str">
        <f>'Memória de Cálculo'!D37</f>
        <v>m</v>
      </c>
      <c r="F33" s="11">
        <f>'Memória de Cálculo'!E37</f>
        <v>14.6</v>
      </c>
      <c r="G33" s="11">
        <v>37.69</v>
      </c>
      <c r="H33" s="80">
        <f t="shared" si="8"/>
        <v>47.88</v>
      </c>
      <c r="I33" s="81">
        <f t="shared" ref="I33" si="16">ROUND((F33*H33),2)</f>
        <v>699.05</v>
      </c>
    </row>
    <row r="34" spans="1:9" ht="49.5" customHeight="1">
      <c r="A34" s="12" t="str">
        <f>'Memória de Cálculo'!A38</f>
        <v>3.10</v>
      </c>
      <c r="B34" s="23" t="s">
        <v>38</v>
      </c>
      <c r="C34" s="9" t="str">
        <f>'Memória de Cálculo'!B38</f>
        <v>SINAPI
105061</v>
      </c>
      <c r="D34" s="10" t="str">
        <f>'Memória de Cálculo'!C38</f>
        <v>PILAR DE MADEIRA SERRADA, MAÇARANDUBA OU EQUIVALENTE DA REGIÃO, NÃO APARELHADO, FIXADO COM
VERGALHÃO, SEÇÃO QUADRADA 10 X 10 CM, APOIO ARTICULADO, COMPRIMENTO DE 3 M. AF_03/2024</v>
      </c>
      <c r="E34" s="101" t="str">
        <f>'Memória de Cálculo'!D38</f>
        <v>m</v>
      </c>
      <c r="F34" s="11">
        <f>'Memória de Cálculo'!E38</f>
        <v>24</v>
      </c>
      <c r="G34" s="11">
        <v>113.75</v>
      </c>
      <c r="H34" s="80">
        <f t="shared" ref="H34" si="17">ROUND(G34+(G34*$I$7),2)</f>
        <v>144.51</v>
      </c>
      <c r="I34" s="81">
        <f t="shared" ref="I34" si="18">ROUND((F34*H34),2)</f>
        <v>3468.24</v>
      </c>
    </row>
    <row r="35" spans="1:9" ht="12.75" customHeight="1">
      <c r="A35" s="27">
        <v>4</v>
      </c>
      <c r="B35" s="28"/>
      <c r="C35" s="36">
        <f>'Memória de Cálculo'!B39</f>
        <v>0</v>
      </c>
      <c r="D35" s="88" t="s">
        <v>144</v>
      </c>
      <c r="E35" s="28">
        <f>'Memória de Cálculo'!D39</f>
        <v>0</v>
      </c>
      <c r="F35" s="84">
        <f>'Memória de Cálculo'!E39</f>
        <v>0</v>
      </c>
      <c r="G35" s="36"/>
      <c r="H35" s="36"/>
      <c r="I35" s="37">
        <f>SUM(I36:I38)</f>
        <v>52630.479999999996</v>
      </c>
    </row>
    <row r="36" spans="1:9" ht="38.25" customHeight="1">
      <c r="A36" s="23" t="str">
        <f>+'Memória de Cálculo'!A40</f>
        <v>4.1</v>
      </c>
      <c r="B36" s="23" t="s">
        <v>38</v>
      </c>
      <c r="C36" s="82" t="str">
        <f>'Memória de Cálculo'!B40</f>
        <v>ED-48232</v>
      </c>
      <c r="D36" s="83" t="str">
        <f>'Memória de Cálculo'!C40</f>
        <v>ALVENARIA DE VEDAÇÃO COM TIJOLO CERÂMICO FURADO, ESP. 14CM, PARA REVESTIMENTO, INCLUSIVE ARGAMASSA PARA ASSENTAMENTO</v>
      </c>
      <c r="E36" s="82" t="str">
        <f>'Memória de Cálculo'!D40</f>
        <v>m²</v>
      </c>
      <c r="F36" s="80">
        <f>'Memória de Cálculo'!E40</f>
        <v>498.12</v>
      </c>
      <c r="G36" s="80">
        <v>74.290000000000006</v>
      </c>
      <c r="H36" s="80">
        <f t="shared" ref="H36:H41" si="19">ROUND(G36+(G36*$I$7),2)</f>
        <v>94.38</v>
      </c>
      <c r="I36" s="81">
        <f t="shared" ref="I36:I47" si="20">ROUND((F36*H36),2)</f>
        <v>47012.57</v>
      </c>
    </row>
    <row r="37" spans="1:9" ht="38.25" customHeight="1">
      <c r="A37" s="23" t="str">
        <f>+'Memória de Cálculo'!A41</f>
        <v>4.2</v>
      </c>
      <c r="B37" s="23" t="s">
        <v>38</v>
      </c>
      <c r="C37" s="82" t="str">
        <f>'Memória de Cálculo'!B41</f>
        <v>ED-48200</v>
      </c>
      <c r="D37" s="83" t="str">
        <f>'Memória de Cálculo'!C41</f>
        <v>ALVENARIA ESTRUTURAL COM BLOCO DE CONCRETO, ESP. 9CM,
(FBK 4,5MPA), INCLUSIVE ARGAMASSA PARA ASSENTAMENTO</v>
      </c>
      <c r="E37" s="82" t="str">
        <f>'Memória de Cálculo'!D41</f>
        <v>m²</v>
      </c>
      <c r="F37" s="80">
        <f>'Memória de Cálculo'!E41</f>
        <v>10.44</v>
      </c>
      <c r="G37" s="80">
        <v>70.13</v>
      </c>
      <c r="H37" s="80">
        <f t="shared" ref="H37" si="21">ROUND(G37+(G37*$I$7),2)</f>
        <v>89.09</v>
      </c>
      <c r="I37" s="81">
        <f t="shared" ref="I37" si="22">ROUND((F37*H37),2)</f>
        <v>930.1</v>
      </c>
    </row>
    <row r="38" spans="1:9" ht="42.75" customHeight="1">
      <c r="A38" s="23" t="str">
        <f>+'Memória de Cálculo'!A42</f>
        <v>4.3</v>
      </c>
      <c r="B38" s="23" t="s">
        <v>38</v>
      </c>
      <c r="C38" s="82" t="str">
        <f>'Memória de Cálculo'!B42</f>
        <v>ED-9903</v>
      </c>
      <c r="D38" s="83" t="str">
        <f>'Memória de Cálculo'!C42</f>
        <v>VERGA OU CONTRAVERGA EM CONCRETO ESTRUTURAL PARA VÃOS DE ATÉ 150CM, PREPARADO EM OBRA COM BETONEIRA, CONTROLE "A", COM FCK 20 MPA, MOLDADA IN LOCO, INCLUSIVE ARMAÇÃO</v>
      </c>
      <c r="E38" s="82" t="str">
        <f>'Memória de Cálculo'!D42</f>
        <v>m³</v>
      </c>
      <c r="F38" s="80">
        <f>'Memória de Cálculo'!E42</f>
        <v>1.05</v>
      </c>
      <c r="G38" s="80">
        <v>3514.31</v>
      </c>
      <c r="H38" s="80">
        <f t="shared" si="19"/>
        <v>4464.58</v>
      </c>
      <c r="I38" s="81">
        <f t="shared" si="20"/>
        <v>4687.8100000000004</v>
      </c>
    </row>
    <row r="39" spans="1:9" ht="12.75" customHeight="1">
      <c r="A39" s="27">
        <v>5</v>
      </c>
      <c r="B39" s="28"/>
      <c r="C39" s="36">
        <f>'Memória de Cálculo'!B43</f>
        <v>0</v>
      </c>
      <c r="D39" s="88" t="s">
        <v>62</v>
      </c>
      <c r="E39" s="28">
        <f>'Memória de Cálculo'!D43</f>
        <v>0</v>
      </c>
      <c r="F39" s="84">
        <f>'Memória de Cálculo'!E43</f>
        <v>0</v>
      </c>
      <c r="G39" s="36"/>
      <c r="H39" s="36"/>
      <c r="I39" s="37">
        <f>SUM(I40:I43)</f>
        <v>50921.060000000005</v>
      </c>
    </row>
    <row r="40" spans="1:9" ht="27.75" customHeight="1">
      <c r="A40" s="23" t="str">
        <f>+'Memória de Cálculo'!A44</f>
        <v>5.1</v>
      </c>
      <c r="B40" s="23" t="s">
        <v>38</v>
      </c>
      <c r="C40" s="82" t="str">
        <f>'Memória de Cálculo'!B44</f>
        <v>ED-48407</v>
      </c>
      <c r="D40" s="83" t="str">
        <f>'Memória de Cálculo'!C44</f>
        <v>ENGRADAMENTO PARA TELHAS CERÂMICA OU CONCRETO EM MADEIRA PARAJU</v>
      </c>
      <c r="E40" s="82" t="str">
        <f>'Memória de Cálculo'!D44</f>
        <v>m²</v>
      </c>
      <c r="F40" s="80">
        <f>'Memória de Cálculo'!E44</f>
        <v>142</v>
      </c>
      <c r="G40" s="11">
        <v>110.77</v>
      </c>
      <c r="H40" s="80">
        <f t="shared" si="19"/>
        <v>140.72</v>
      </c>
      <c r="I40" s="81">
        <f t="shared" si="20"/>
        <v>19982.240000000002</v>
      </c>
    </row>
    <row r="41" spans="1:9" ht="30.75" customHeight="1">
      <c r="A41" s="23" t="str">
        <f>+'Memória de Cálculo'!A45</f>
        <v>5.2</v>
      </c>
      <c r="B41" s="23" t="s">
        <v>38</v>
      </c>
      <c r="C41" s="82" t="str">
        <f>'Memória de Cálculo'!B45</f>
        <v>ED-48420</v>
      </c>
      <c r="D41" s="83" t="str">
        <f>'Memória de Cálculo'!C45</f>
        <v>COBERTURA EM TELHA CERÂMICA, TIPO PLAN, INCLUSIVE FIXAÇÃO, EXCLUSIVE ENGRADAMENTO E MANTA ISOLANTE/ TÉRMICA</v>
      </c>
      <c r="E41" s="82" t="str">
        <f>'Memória de Cálculo'!D45</f>
        <v>m²</v>
      </c>
      <c r="F41" s="80">
        <f>'Memória de Cálculo'!E45</f>
        <v>142</v>
      </c>
      <c r="G41" s="11">
        <v>109.31</v>
      </c>
      <c r="H41" s="80">
        <f t="shared" si="19"/>
        <v>138.87</v>
      </c>
      <c r="I41" s="81">
        <f t="shared" si="20"/>
        <v>19719.54</v>
      </c>
    </row>
    <row r="42" spans="1:9" ht="36.75" customHeight="1">
      <c r="A42" s="23" t="str">
        <f>+'Memória de Cálculo'!A46</f>
        <v>5.3</v>
      </c>
      <c r="B42" s="23" t="s">
        <v>38</v>
      </c>
      <c r="C42" s="82" t="str">
        <f>'Memória de Cálculo'!B46</f>
        <v>ED-50669</v>
      </c>
      <c r="D42" s="83" t="str">
        <f>'Memória de Cálculo'!C46</f>
        <v>CONDUTOR CIRCULAR DE ÁGUA PLUVIAL PARA DO TELHADO EM
TUBO DE PVC, DIÂMETRO DE 75MM, INCLUSIVE CONEXÕES E
SUPORTES</v>
      </c>
      <c r="E42" s="82" t="str">
        <f>'Memória de Cálculo'!D46</f>
        <v>m</v>
      </c>
      <c r="F42" s="80">
        <f>'Memória de Cálculo'!E46</f>
        <v>48</v>
      </c>
      <c r="G42" s="11">
        <v>105.81</v>
      </c>
      <c r="H42" s="80">
        <f t="shared" ref="H42" si="23">ROUND(G42+(G42*$I$7),2)</f>
        <v>134.41999999999999</v>
      </c>
      <c r="I42" s="81">
        <f t="shared" ref="I42" si="24">ROUND((F42*H42),2)</f>
        <v>6452.16</v>
      </c>
    </row>
    <row r="43" spans="1:9" ht="36.75" customHeight="1">
      <c r="A43" s="23" t="str">
        <f>+'Memória de Cálculo'!A47</f>
        <v>5.4</v>
      </c>
      <c r="B43" s="23" t="s">
        <v>38</v>
      </c>
      <c r="C43" s="82" t="str">
        <f>'Memória de Cálculo'!B47</f>
        <v>ED-50663</v>
      </c>
      <c r="D43" s="83" t="str">
        <f>'Memória de Cálculo'!C47</f>
        <v>CALHA EM CHAPA GALVANIZADA, ESP. 0,5MM (GSG-26), COM DESENVOLVIMENTO DE 50CM, INCLUSIVE IÇAMENTO MANUAL VERTICAL</v>
      </c>
      <c r="E43" s="82" t="str">
        <f>'Memória de Cálculo'!D47</f>
        <v>m</v>
      </c>
      <c r="F43" s="80">
        <f>'Memória de Cálculo'!E47</f>
        <v>63.3</v>
      </c>
      <c r="G43" s="11">
        <v>59.28</v>
      </c>
      <c r="H43" s="80">
        <f t="shared" ref="H43" si="25">ROUND(G43+(G43*$I$7),2)</f>
        <v>75.31</v>
      </c>
      <c r="I43" s="81">
        <f t="shared" ref="I43" si="26">ROUND((F43*H43),2)</f>
        <v>4767.12</v>
      </c>
    </row>
    <row r="44" spans="1:9" ht="12.75" customHeight="1">
      <c r="A44" s="90">
        <v>6</v>
      </c>
      <c r="B44" s="36"/>
      <c r="C44" s="36">
        <v>0</v>
      </c>
      <c r="D44" s="36" t="s">
        <v>68</v>
      </c>
      <c r="E44" s="28"/>
      <c r="F44" s="84"/>
      <c r="G44" s="36"/>
      <c r="H44" s="36"/>
      <c r="I44" s="37">
        <f>SUM(I45:I48)</f>
        <v>71798.66</v>
      </c>
    </row>
    <row r="45" spans="1:9" ht="37.5" customHeight="1">
      <c r="A45" s="23" t="str">
        <f>+'Memória de Cálculo'!A49</f>
        <v>6.1</v>
      </c>
      <c r="B45" s="23" t="s">
        <v>38</v>
      </c>
      <c r="C45" s="82" t="str">
        <f>'Memória de Cálculo'!B49</f>
        <v>ED-50727</v>
      </c>
      <c r="D45" s="83" t="str">
        <f>'Memória de Cálculo'!C49</f>
        <v xml:space="preserve">CHAPISCO COM ARGAMASSA, TRAÇO 1:3 (CIMENTO E AREIA), ESP. 5MM, APLICADO EM ALVENARIA/ESTRUTURA DE CONCRETO COM COLHER, PREPARO MECÂNICO
</v>
      </c>
      <c r="E45" s="82" t="str">
        <f>'Memória de Cálculo'!D49</f>
        <v>m²</v>
      </c>
      <c r="F45" s="80">
        <f>'Memória de Cálculo'!E49</f>
        <v>948.12</v>
      </c>
      <c r="G45" s="11">
        <v>10.47</v>
      </c>
      <c r="H45" s="80">
        <f t="shared" ref="H45:H115" si="27">ROUND(G45+(G45*$I$7),2)</f>
        <v>13.3</v>
      </c>
      <c r="I45" s="81">
        <f t="shared" si="20"/>
        <v>12610</v>
      </c>
    </row>
    <row r="46" spans="1:9" ht="24.75" customHeight="1">
      <c r="A46" s="23" t="str">
        <f>+'Memória de Cálculo'!A50</f>
        <v>6.2</v>
      </c>
      <c r="B46" s="23" t="s">
        <v>38</v>
      </c>
      <c r="C46" s="82" t="str">
        <f>'Memória de Cálculo'!B50</f>
        <v>ED-50732</v>
      </c>
      <c r="D46" s="83" t="str">
        <f>'Memória de Cálculo'!C50</f>
        <v xml:space="preserve">EMBOÇO COM ARGAMASSA, TRAÇO 1:6 (CIMENTO E AREIA), ESP.20MM, APLICAÇÃO MANUAL, PREPARO MECÂNICO
</v>
      </c>
      <c r="E46" s="82" t="str">
        <f>'Memória de Cálculo'!D50</f>
        <v>m²</v>
      </c>
      <c r="F46" s="80">
        <f>'Memória de Cálculo'!E50</f>
        <v>146.4</v>
      </c>
      <c r="G46" s="11">
        <v>38.67</v>
      </c>
      <c r="H46" s="80">
        <f t="shared" si="27"/>
        <v>49.13</v>
      </c>
      <c r="I46" s="81">
        <f t="shared" si="20"/>
        <v>7192.63</v>
      </c>
    </row>
    <row r="47" spans="1:9" ht="27" customHeight="1">
      <c r="A47" s="23" t="str">
        <f>+'Memória de Cálculo'!A51</f>
        <v>6.3</v>
      </c>
      <c r="B47" s="23" t="s">
        <v>38</v>
      </c>
      <c r="C47" s="82" t="str">
        <f>'Memória de Cálculo'!B51</f>
        <v xml:space="preserve">ED-50759 </v>
      </c>
      <c r="D47" s="83" t="str">
        <f>'Memória de Cálculo'!C51</f>
        <v>REBOCO COM ARGAMASSA, TRAÇO 1:7 (CIMENTO E AREIA), ESP.20MM, APLICAÇÃO MANUAL, PREPARO MECÂNICO</v>
      </c>
      <c r="E47" s="82" t="str">
        <f>'Memória de Cálculo'!D51</f>
        <v>m²</v>
      </c>
      <c r="F47" s="80">
        <f>'Memória de Cálculo'!E51</f>
        <v>801.72</v>
      </c>
      <c r="G47" s="11">
        <v>36.450000000000003</v>
      </c>
      <c r="H47" s="80">
        <f t="shared" si="27"/>
        <v>46.31</v>
      </c>
      <c r="I47" s="81">
        <f t="shared" si="20"/>
        <v>37127.65</v>
      </c>
    </row>
    <row r="48" spans="1:9" ht="60" customHeight="1">
      <c r="A48" s="23" t="str">
        <f>+'Memória de Cálculo'!A52</f>
        <v>6.4</v>
      </c>
      <c r="B48" s="23" t="s">
        <v>38</v>
      </c>
      <c r="C48" s="82" t="str">
        <f>'Memória de Cálculo'!B52</f>
        <v xml:space="preserve">ED-9081 </v>
      </c>
      <c r="D48" s="83" t="str">
        <f>'Memória de Cálculo'!C52</f>
        <v>REVESTIMENTO COM CERÂMICA APLICADO EM PAREDE,
ACABAMENTO ESMALTADO, AMBIENTE INTERNO/EXTERNO,
PADRÃO EXTRA, DIMENSÃO DA PEÇA ATÉ 2025 CM2, PEI III,
ASSENTAMENTO COM ARGAMASSA INDUSTRIALIZADA, INCLUSIVE
 REJUNTAMENTO</v>
      </c>
      <c r="E48" s="82" t="str">
        <f>'Memória de Cálculo'!D52</f>
        <v>m²</v>
      </c>
      <c r="F48" s="80">
        <f>'Memória de Cálculo'!E52</f>
        <v>146.4</v>
      </c>
      <c r="G48" s="11">
        <v>79.94</v>
      </c>
      <c r="H48" s="80">
        <f t="shared" ref="H48" si="28">ROUND(G48+(G48*$I$7),2)</f>
        <v>101.56</v>
      </c>
      <c r="I48" s="81">
        <f t="shared" ref="I48" si="29">ROUND((F48*H48),2)</f>
        <v>14868.38</v>
      </c>
    </row>
    <row r="49" spans="1:9" ht="12.75" customHeight="1">
      <c r="A49" s="90">
        <v>7</v>
      </c>
      <c r="B49" s="36"/>
      <c r="C49" s="36">
        <f>'Memória de Cálculo'!B53</f>
        <v>0</v>
      </c>
      <c r="D49" s="36" t="s">
        <v>200</v>
      </c>
      <c r="E49" s="28">
        <f>'Memória de Cálculo'!D53</f>
        <v>0</v>
      </c>
      <c r="F49" s="84"/>
      <c r="G49" s="36"/>
      <c r="H49" s="36"/>
      <c r="I49" s="37">
        <f>SUM(I50:I57)</f>
        <v>107723.93000000001</v>
      </c>
    </row>
    <row r="50" spans="1:9" ht="52.5" customHeight="1">
      <c r="A50" s="102" t="str">
        <f>+'Memória de Cálculo'!A55</f>
        <v>7.1</v>
      </c>
      <c r="B50" s="23" t="s">
        <v>38</v>
      </c>
      <c r="C50" s="82" t="str">
        <f>'Memória de Cálculo'!B55</f>
        <v>ED-49591</v>
      </c>
      <c r="D50" s="83" t="str">
        <f>'Memória de Cálculo'!C55</f>
        <v>MARCO DE MADEIRA, DIMENSÃO (80X210)CM, LARGURA DE 14CM,
ACABAMENTO NATURAL PARA PINTURA/VERNIZ, INCLUSIVE
ASSENTAMENTO, EXCLUSIVE FOLHA DE PORTA, FERRAGENS E
PINTURA/VERNIZ</v>
      </c>
      <c r="E50" s="82" t="str">
        <f>'Memória de Cálculo'!D55</f>
        <v>u</v>
      </c>
      <c r="F50" s="80">
        <f>'Memória de Cálculo'!E55</f>
        <v>15</v>
      </c>
      <c r="G50" s="11">
        <v>357.95</v>
      </c>
      <c r="H50" s="80">
        <f t="shared" ref="H50" si="30">ROUND(G50+(G50*$I$7),2)</f>
        <v>454.74</v>
      </c>
      <c r="I50" s="81">
        <f t="shared" ref="I50:I53" si="31">ROUND((F50*H50),2)</f>
        <v>6821.1</v>
      </c>
    </row>
    <row r="51" spans="1:9" ht="52.5" customHeight="1">
      <c r="A51" s="102" t="str">
        <f>+'Memória de Cálculo'!A56</f>
        <v>7.2</v>
      </c>
      <c r="B51" s="23" t="s">
        <v>38</v>
      </c>
      <c r="C51" s="82" t="str">
        <f>'Memória de Cálculo'!B56</f>
        <v>ED-49612</v>
      </c>
      <c r="D51" s="83" t="str">
        <f>'Memória de Cálculo'!C56</f>
        <v>RÉGUA PARA ALIZAR, LARGURA DE 7CM, PARA UMA (1) FACE,
ACABAMENTO NATURAL PARA PINTURA/VERNIZ, INCLUSIVE
FIXAÇÃO, EXCLUSIVE MARCO, FOLHA DE PORTA E PINTURA/
VERNIZ</v>
      </c>
      <c r="E51" s="82" t="str">
        <f>'Memória de Cálculo'!D56</f>
        <v>u</v>
      </c>
      <c r="F51" s="80">
        <f>'Memória de Cálculo'!E56</f>
        <v>15</v>
      </c>
      <c r="G51" s="11">
        <v>118.4</v>
      </c>
      <c r="H51" s="80">
        <f t="shared" ref="H51:H52" si="32">ROUND(G51+(G51*$I$7),2)</f>
        <v>150.41999999999999</v>
      </c>
      <c r="I51" s="81">
        <f t="shared" ref="I51:I52" si="33">ROUND((F51*H51),2)</f>
        <v>2256.3000000000002</v>
      </c>
    </row>
    <row r="52" spans="1:9" ht="52.5" customHeight="1">
      <c r="A52" s="102" t="str">
        <f>+'Memória de Cálculo'!A57</f>
        <v>7.3</v>
      </c>
      <c r="B52" s="23" t="s">
        <v>38</v>
      </c>
      <c r="C52" s="82" t="str">
        <f>'Memória de Cálculo'!B57</f>
        <v>ED-49699</v>
      </c>
      <c r="D52" s="83" t="str">
        <f>'Memória de Cálculo'!C57</f>
        <v>FECHADURA TIPO EXTERNA, GRAU DE SEGURANÇA MÉDIO,
DISTÂNCIA DE BROCA 40MM, ACABAMENTO COM ESPELHO
CROMADO E MAÇANETA MODELO ALAVANCA EM ZAMAC,
INCLUSIVE ACESSÓRIOS PARA FIXAÇÃO E DUAS (2) CHAVES</v>
      </c>
      <c r="E52" s="82" t="str">
        <f>'Memória de Cálculo'!D57</f>
        <v>u</v>
      </c>
      <c r="F52" s="80">
        <f>'Memória de Cálculo'!E57</f>
        <v>15</v>
      </c>
      <c r="G52" s="11">
        <v>120.89</v>
      </c>
      <c r="H52" s="80">
        <f t="shared" si="32"/>
        <v>153.58000000000001</v>
      </c>
      <c r="I52" s="81">
        <f t="shared" si="33"/>
        <v>2303.6999999999998</v>
      </c>
    </row>
    <row r="53" spans="1:9" ht="53.25" customHeight="1">
      <c r="A53" s="102" t="str">
        <f>+'Memória de Cálculo'!A58</f>
        <v>7.4</v>
      </c>
      <c r="B53" s="23" t="s">
        <v>38</v>
      </c>
      <c r="C53" s="82" t="str">
        <f>'Memória de Cálculo'!B58</f>
        <v>SINAPI
91299</v>
      </c>
      <c r="D53" s="83" t="str">
        <f>'Memória de Cálculo'!C58</f>
        <v>PORTA DE MADEIRA, TIPO MEXICANA, MACIÇA (PESADA OU SUPERPESADA), 80X210CM, ESPESSURA DE 3,5CM,
INCLUSO DOBRADIÇAS - FORNECIMENTO E INSTALAÇÃO. AF_10/2025</v>
      </c>
      <c r="E53" s="82" t="str">
        <f>'Memória de Cálculo'!D58</f>
        <v>u</v>
      </c>
      <c r="F53" s="80">
        <f>'Memória de Cálculo'!E58</f>
        <v>15</v>
      </c>
      <c r="G53" s="11">
        <v>1770.57</v>
      </c>
      <c r="H53" s="80">
        <f t="shared" ref="H53" si="34">ROUND(G53+(G53*$I$7),2)</f>
        <v>2249.33</v>
      </c>
      <c r="I53" s="81">
        <f t="shared" si="31"/>
        <v>33739.949999999997</v>
      </c>
    </row>
    <row r="54" spans="1:9" ht="70.5" customHeight="1">
      <c r="A54" s="102" t="str">
        <f>+'Memória de Cálculo'!A59</f>
        <v>7.5</v>
      </c>
      <c r="B54" s="23" t="s">
        <v>38</v>
      </c>
      <c r="C54" s="82" t="str">
        <f>'Memória de Cálculo'!B59</f>
        <v xml:space="preserve">
SINAPI
100665</v>
      </c>
      <c r="D54" s="83" t="str">
        <f>'Memória de Cálculo'!C59</f>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E54" s="82" t="str">
        <f>'Memória de Cálculo'!D59</f>
        <v>m²</v>
      </c>
      <c r="F54" s="80">
        <f>'Memória de Cálculo'!E59</f>
        <v>16.8</v>
      </c>
      <c r="G54" s="11">
        <v>856.8</v>
      </c>
      <c r="H54" s="80">
        <f t="shared" ref="H54" si="35">ROUND(G54+(G54*$I$7),2)</f>
        <v>1088.48</v>
      </c>
      <c r="I54" s="81">
        <f t="shared" ref="I54" si="36">ROUND((F54*H54),2)</f>
        <v>18286.46</v>
      </c>
    </row>
    <row r="55" spans="1:9" ht="29.25" customHeight="1">
      <c r="A55" s="102" t="str">
        <f>+'Memória de Cálculo'!A60</f>
        <v>7.6</v>
      </c>
      <c r="B55" s="23" t="s">
        <v>38</v>
      </c>
      <c r="C55" s="82" t="str">
        <f>'Memória de Cálculo'!B60</f>
        <v>ED-50983</v>
      </c>
      <c r="D55" s="83" t="str">
        <f>'Memória de Cálculo'!C60</f>
        <v>PORTÃO DE GRADE EM BARRA REDONDA 1/2" E REQUADRO EM
BARRA CHATA 1.1/4"X3/16", EXCLUSIVE CADEADO E PINTURA</v>
      </c>
      <c r="E55" s="82" t="str">
        <f>'Memória de Cálculo'!D60</f>
        <v>m²</v>
      </c>
      <c r="F55" s="80">
        <f>'Memória de Cálculo'!E60</f>
        <v>8.4600000000000009</v>
      </c>
      <c r="G55" s="11">
        <v>464.88</v>
      </c>
      <c r="H55" s="80">
        <f t="shared" ref="H55" si="37">ROUND(G55+(G55*$I$7),2)</f>
        <v>590.58000000000004</v>
      </c>
      <c r="I55" s="81">
        <f t="shared" ref="I55" si="38">ROUND((F55*H55),2)</f>
        <v>4996.3100000000004</v>
      </c>
    </row>
    <row r="56" spans="1:9" ht="63" customHeight="1">
      <c r="A56" s="102" t="str">
        <f>+'Memória de Cálculo'!A61</f>
        <v>7.7</v>
      </c>
      <c r="B56" s="23" t="s">
        <v>38</v>
      </c>
      <c r="C56" s="82" t="str">
        <f>'Memória de Cálculo'!B61</f>
        <v>ED-32097</v>
      </c>
      <c r="D56" s="83" t="str">
        <f>'Memória de Cálculo'!C61</f>
        <v>GUARDA-CORPO EXTERNO, ALTURA 130CM, EM TUBO
GALVANIZADO, COM COSTURA, DIÂMETRO 2", ESP. 3MM, GRADIL
COM DIVISÃO HORIZONTAL EM TUBO GALVANIZADO, COM
COSTURA, DIÂMETRO 1", ESP. 3MM, INCLUSIVE CORRIMÃO DUPLO
, EXCLUSIVE PINTURA</v>
      </c>
      <c r="E56" s="82" t="str">
        <f>'Memória de Cálculo'!D61</f>
        <v>m</v>
      </c>
      <c r="F56" s="80">
        <f>'Memória de Cálculo'!E61</f>
        <v>39.15</v>
      </c>
      <c r="G56" s="11">
        <v>753.7</v>
      </c>
      <c r="H56" s="80">
        <f t="shared" ref="H56" si="39">ROUND(G56+(G56*$I$7),2)</f>
        <v>957.5</v>
      </c>
      <c r="I56" s="81">
        <f t="shared" ref="I56" si="40">ROUND((F56*H56),2)</f>
        <v>37486.129999999997</v>
      </c>
    </row>
    <row r="57" spans="1:9" ht="52.5" customHeight="1">
      <c r="A57" s="102" t="str">
        <f>+'Memória de Cálculo'!A62</f>
        <v>7.8</v>
      </c>
      <c r="B57" s="23" t="s">
        <v>38</v>
      </c>
      <c r="C57" s="82" t="str">
        <f>'Memória de Cálculo'!B62</f>
        <v>ED-32000</v>
      </c>
      <c r="D57" s="83" t="str">
        <f>'Memória de Cálculo'!C62</f>
        <v>CORRIMÃO DUPLO EM TUBO GALVANIZADO, COM COSTURA,
DIÂMETRO DE 1.1/2", ESP. 3MM, FIXADO EM ALVENARIA,
INCLUSIVE SUPORTE PARA CORRIMÃO EM BARRA CHATA (1"X1/2")
, EXCLUSIVE PINTURA</v>
      </c>
      <c r="E57" s="82" t="str">
        <f>'Memória de Cálculo'!D62</f>
        <v>m</v>
      </c>
      <c r="F57" s="80">
        <f>'Memória de Cálculo'!E62</f>
        <v>7.2</v>
      </c>
      <c r="G57" s="11">
        <v>200.5</v>
      </c>
      <c r="H57" s="80">
        <f t="shared" ref="H57" si="41">ROUND(G57+(G57*$I$7),2)</f>
        <v>254.72</v>
      </c>
      <c r="I57" s="81">
        <f t="shared" ref="I57" si="42">ROUND((F57*H57),2)</f>
        <v>1833.98</v>
      </c>
    </row>
    <row r="58" spans="1:9">
      <c r="A58" s="90">
        <v>8</v>
      </c>
      <c r="B58" s="36"/>
      <c r="C58" s="36">
        <f>'Memória de Cálculo'!B63</f>
        <v>0</v>
      </c>
      <c r="D58" s="36" t="s">
        <v>80</v>
      </c>
      <c r="E58" s="28">
        <f>'Memória de Cálculo'!D63</f>
        <v>0</v>
      </c>
      <c r="F58" s="84">
        <f>'Memória de Cálculo'!E128</f>
        <v>0</v>
      </c>
      <c r="G58" s="36"/>
      <c r="H58" s="36"/>
      <c r="I58" s="37">
        <f>SUM(I59:I69)</f>
        <v>16319.46</v>
      </c>
    </row>
    <row r="59" spans="1:9" ht="79.5" customHeight="1">
      <c r="A59" s="23" t="str">
        <f>+'Memória de Cálculo'!A64</f>
        <v>8.1</v>
      </c>
      <c r="B59" s="23" t="s">
        <v>38</v>
      </c>
      <c r="C59" s="82" t="str">
        <f>'Memória de Cálculo'!B64</f>
        <v>ED-50223</v>
      </c>
      <c r="D59" s="83" t="str">
        <f>'Memória de Cálculo'!C64</f>
        <v>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v>
      </c>
      <c r="E59" s="82" t="str">
        <f>'Memória de Cálculo'!D64</f>
        <v>u</v>
      </c>
      <c r="F59" s="80">
        <f>'Memória de Cálculo'!E64</f>
        <v>5</v>
      </c>
      <c r="G59" s="25">
        <v>188.07</v>
      </c>
      <c r="H59" s="80">
        <f t="shared" si="27"/>
        <v>238.92</v>
      </c>
      <c r="I59" s="81">
        <f t="shared" ref="I59:I85" si="43">ROUND((F59*H59),2)</f>
        <v>1194.5999999999999</v>
      </c>
    </row>
    <row r="60" spans="1:9" ht="63.75" customHeight="1">
      <c r="A60" s="23" t="str">
        <f>+'Memória de Cálculo'!A65</f>
        <v>8.2</v>
      </c>
      <c r="B60" s="23" t="s">
        <v>38</v>
      </c>
      <c r="C60" s="82" t="str">
        <f>'Memória de Cálculo'!B65</f>
        <v>ED-50225</v>
      </c>
      <c r="D60" s="83" t="str">
        <f>'Memória de Cálculo'!C65</f>
        <v>PONTO DE EMBUTIR PARA ESGOTO EM TUBO PVC RÍGIDO, PBV -
SÉRIE NORMAL, DN 100MM (4"), EMBUTIDO EM PISO COM
DISTÂNCIA DE ATÉ CINCO (5) METROS DA RAMAL DE ESGOTO,
INCLUSIVE CONEXÕES E FIXAÇÃO DO TUBO COM ENCHIMENTO
DO RASGO NO CONCRETO COM ARGAMASSA</v>
      </c>
      <c r="E60" s="82" t="str">
        <f>'Memória de Cálculo'!D66</f>
        <v>u</v>
      </c>
      <c r="F60" s="80">
        <f>'Memória de Cálculo'!E65</f>
        <v>4</v>
      </c>
      <c r="G60" s="25">
        <v>349.55</v>
      </c>
      <c r="H60" s="80">
        <f t="shared" si="27"/>
        <v>444.07</v>
      </c>
      <c r="I60" s="81">
        <f t="shared" si="43"/>
        <v>1776.28</v>
      </c>
    </row>
    <row r="61" spans="1:9" ht="64.5" customHeight="1">
      <c r="A61" s="23" t="str">
        <f>+'Memória de Cálculo'!A66</f>
        <v>8.3</v>
      </c>
      <c r="B61" s="23" t="s">
        <v>38</v>
      </c>
      <c r="C61" s="82" t="str">
        <f>'Memória de Cálculo'!B66</f>
        <v xml:space="preserve">ED-50221 </v>
      </c>
      <c r="D61" s="83" t="str">
        <f>'Memória de Cálculo'!C66</f>
        <v>PONTO DE EMBUTIR PARA ÁGUA FRIA EM TUBO DE PVC RÍGIDO
SOLDÁVEL, DN 20MM (1/2"), EMBUTIDO NA ALVENARIA COM
DISTÂNCIA DE ATÉ CINCO (5) METROS DA TOMADA DE ÁGUA,
INCLUSIVE CONEXÕES E FIXAÇÃO DO TUBO COM ENCHIMENTO
DO RASGO NA ALVENARIA/CONCRETO COM ARGAMASSA</v>
      </c>
      <c r="E61" s="82" t="s">
        <v>17</v>
      </c>
      <c r="F61" s="80">
        <f>'Memória de Cálculo'!E66</f>
        <v>5</v>
      </c>
      <c r="G61" s="25">
        <v>152.9</v>
      </c>
      <c r="H61" s="80">
        <f t="shared" si="27"/>
        <v>194.24</v>
      </c>
      <c r="I61" s="81">
        <f t="shared" si="43"/>
        <v>971.2</v>
      </c>
    </row>
    <row r="62" spans="1:9" ht="40.5" customHeight="1">
      <c r="A62" s="23" t="str">
        <f>+'Memória de Cálculo'!A67</f>
        <v>8.4</v>
      </c>
      <c r="B62" s="23" t="s">
        <v>38</v>
      </c>
      <c r="C62" s="82" t="str">
        <f>'Memória de Cálculo'!B67</f>
        <v>ED-49169</v>
      </c>
      <c r="D62" s="83" t="str">
        <f>'Memória de Cálculo'!C67</f>
        <v>CAIXA DE PASSAGEM EM ALVENARIA E TAMPA DE CONCRETO, FUNDO DE BRITA, TIPO 1, 40 X 40 X 60 CM, INCLUSIVE ESCAVAÇÃO, REATERRO E BOTA-FORA</v>
      </c>
      <c r="E62" s="82" t="s">
        <v>17</v>
      </c>
      <c r="F62" s="80">
        <f>'Memória de Cálculo'!E67</f>
        <v>2</v>
      </c>
      <c r="G62" s="25">
        <v>373.69</v>
      </c>
      <c r="H62" s="80">
        <f t="shared" ref="H62" si="44">ROUND(G62+(G62*$I$7),2)</f>
        <v>474.74</v>
      </c>
      <c r="I62" s="81">
        <f t="shared" ref="I62" si="45">ROUND((F62*H62),2)</f>
        <v>949.48</v>
      </c>
    </row>
    <row r="63" spans="1:9" ht="19.5" customHeight="1">
      <c r="A63" s="23" t="str">
        <f>+'Memória de Cálculo'!A68</f>
        <v>8.5</v>
      </c>
      <c r="B63" s="23" t="s">
        <v>38</v>
      </c>
      <c r="C63" s="82" t="str">
        <f>'Memória de Cálculo'!B68</f>
        <v>ED-50013</v>
      </c>
      <c r="D63" s="83" t="str">
        <f>'Memória de Cálculo'!C68</f>
        <v>CAIXA SIFONADA EM PVC COM TAMPA CEGA 250 X 230 X 75 MM</v>
      </c>
      <c r="E63" s="82" t="str">
        <f>'Memória de Cálculo'!D68</f>
        <v>u</v>
      </c>
      <c r="F63" s="80">
        <f>'Memória de Cálculo'!E68</f>
        <v>2</v>
      </c>
      <c r="G63" s="25">
        <v>148.09</v>
      </c>
      <c r="H63" s="80">
        <f t="shared" si="27"/>
        <v>188.13</v>
      </c>
      <c r="I63" s="81">
        <f t="shared" si="43"/>
        <v>376.26</v>
      </c>
    </row>
    <row r="64" spans="1:9" ht="27.75" customHeight="1">
      <c r="A64" s="23" t="str">
        <f>+'Memória de Cálculo'!A69</f>
        <v>8.6</v>
      </c>
      <c r="B64" s="23" t="s">
        <v>38</v>
      </c>
      <c r="C64" s="82" t="str">
        <f>'Memória de Cálculo'!B69</f>
        <v>ED-49952</v>
      </c>
      <c r="D64" s="83" t="str">
        <f>'Memória de Cálculo'!C69</f>
        <v>RALO SIFONADO PVC CÔNICO ALTURA REGULÁVEL 100 X 40 MM
COM GRELHA METÁLICA</v>
      </c>
      <c r="E64" s="82" t="str">
        <f>'Memória de Cálculo'!D69</f>
        <v>u</v>
      </c>
      <c r="F64" s="80">
        <f>'Memória de Cálculo'!E69</f>
        <v>2</v>
      </c>
      <c r="G64" s="25">
        <v>111.51</v>
      </c>
      <c r="H64" s="80">
        <f t="shared" si="27"/>
        <v>141.66</v>
      </c>
      <c r="I64" s="81">
        <f t="shared" si="43"/>
        <v>283.32</v>
      </c>
    </row>
    <row r="65" spans="1:9" ht="30.75" customHeight="1">
      <c r="A65" s="23" t="str">
        <f>+'Memória de Cálculo'!A70</f>
        <v>8.7</v>
      </c>
      <c r="B65" s="23" t="s">
        <v>38</v>
      </c>
      <c r="C65" s="82" t="str">
        <f>'Memória de Cálculo'!B70</f>
        <v>ED-50019</v>
      </c>
      <c r="D65" s="83" t="str">
        <f>'Memória de Cálculo'!C70</f>
        <v>FORNECIMENTO E ASSENTAMENTO DE TUBO PVC RÍGIDO
SOLDÁVEL, ÁGUA FRIA, DN 25 MM (3/4") , INCLUSIVE CONEXÕES</v>
      </c>
      <c r="E65" s="82" t="str">
        <f>'Memória de Cálculo'!D70</f>
        <v>m</v>
      </c>
      <c r="F65" s="80">
        <f>'Memória de Cálculo'!E70</f>
        <v>50</v>
      </c>
      <c r="G65" s="25">
        <v>25.83</v>
      </c>
      <c r="H65" s="80">
        <f t="shared" si="27"/>
        <v>32.81</v>
      </c>
      <c r="I65" s="81">
        <f t="shared" si="43"/>
        <v>1640.5</v>
      </c>
    </row>
    <row r="66" spans="1:9" ht="29.25" customHeight="1">
      <c r="A66" s="23" t="str">
        <f>+'Memória de Cálculo'!A71</f>
        <v>8.8</v>
      </c>
      <c r="B66" s="23" t="s">
        <v>38</v>
      </c>
      <c r="C66" s="82" t="str">
        <f>'Memória de Cálculo'!B71</f>
        <v xml:space="preserve">ED-50022 </v>
      </c>
      <c r="D66" s="83" t="str">
        <f>'Memória de Cálculo'!C71</f>
        <v>FORNECIMENTO E ASSENTAMENTO DE TUBO PVC RÍGIDO
SOLDÁVEL, ÁGUA FRIA, DN 50 MM (1.1/2"), INCLUSIVE CONEXÕES</v>
      </c>
      <c r="E66" s="82" t="str">
        <f>'Memória de Cálculo'!D71</f>
        <v>m</v>
      </c>
      <c r="F66" s="80">
        <f>'Memória de Cálculo'!E71</f>
        <v>40</v>
      </c>
      <c r="G66" s="25">
        <v>38.78</v>
      </c>
      <c r="H66" s="80">
        <f t="shared" si="27"/>
        <v>49.27</v>
      </c>
      <c r="I66" s="81">
        <f t="shared" si="43"/>
        <v>1970.8</v>
      </c>
    </row>
    <row r="67" spans="1:9" ht="40.5" customHeight="1">
      <c r="A67" s="23" t="str">
        <f>+'Memória de Cálculo'!A72</f>
        <v>8.9</v>
      </c>
      <c r="B67" s="23" t="s">
        <v>38</v>
      </c>
      <c r="C67" s="82" t="str">
        <f>'Memória de Cálculo'!B72</f>
        <v>ED-49963</v>
      </c>
      <c r="D67" s="83" t="str">
        <f>'Memória de Cálculo'!C72</f>
        <v>REGISTRO DE PRESSÃO, TIPO BASE, ROSCÁVEL 1/2" (PARA TUBO SOLDÁVEL OU PPR DN 20MM/CPVC DN 15MM), INCLUSIVE ACABAMENTO (PADRÃO MÉDIO) E CANOPLA CROMADOS</v>
      </c>
      <c r="E67" s="82" t="str">
        <f>'Memória de Cálculo'!D72</f>
        <v>u</v>
      </c>
      <c r="F67" s="80">
        <f>'Memória de Cálculo'!E72</f>
        <v>1</v>
      </c>
      <c r="G67" s="25">
        <v>102.82</v>
      </c>
      <c r="H67" s="80">
        <f t="shared" ref="H67" si="46">ROUND(G67+(G67*$I$7),2)</f>
        <v>130.62</v>
      </c>
      <c r="I67" s="81">
        <f t="shared" ref="I67" si="47">ROUND((F67*H67),2)</f>
        <v>130.62</v>
      </c>
    </row>
    <row r="68" spans="1:9" ht="36.75" customHeight="1">
      <c r="A68" s="102" t="str">
        <f>+'Memória de Cálculo'!A73</f>
        <v>8.10</v>
      </c>
      <c r="B68" s="102" t="s">
        <v>38</v>
      </c>
      <c r="C68" s="104" t="str">
        <f>'Memória de Cálculo'!B73</f>
        <v>ED-49936</v>
      </c>
      <c r="D68" s="105" t="str">
        <f>'Memória de Cálculo'!C73</f>
        <v>CAIXA D´ÁGUA DE POLIETILENO, CAPACIDADE DE 1.000L, INCLUSIVE TAMPA, TORNEIRA DE BOIA, EXTRAVASOR, TUBO DE LIMPEZA E ACESSÓRIOS, EXCLUSIVE TUBULAÇÃO DE ENTRADA/ SAÍDA DE ÁGUA</v>
      </c>
      <c r="E68" s="104" t="str">
        <f>'Memória de Cálculo'!D73</f>
        <v>u</v>
      </c>
      <c r="F68" s="106">
        <f>'Memória de Cálculo'!E73</f>
        <v>1</v>
      </c>
      <c r="G68" s="107">
        <v>1010.96</v>
      </c>
      <c r="H68" s="106">
        <f t="shared" ref="H68" si="48">ROUND(G68+(G68*$I$7),2)</f>
        <v>1284.32</v>
      </c>
      <c r="I68" s="108">
        <f t="shared" ref="I68" si="49">ROUND((F68*H68),2)</f>
        <v>1284.32</v>
      </c>
    </row>
    <row r="69" spans="1:9" ht="36.75" customHeight="1">
      <c r="A69" s="102" t="str">
        <f>+'Memória de Cálculo'!A74</f>
        <v>8.11</v>
      </c>
      <c r="B69" s="102" t="s">
        <v>38</v>
      </c>
      <c r="C69" s="104" t="str">
        <f>'Memória de Cálculo'!B74</f>
        <v>ED-14747</v>
      </c>
      <c r="D69" s="105" t="str">
        <f>'Memória de Cálculo'!C74</f>
        <v>CANALETA PARA DRENAGEM, EM CONCRETO COM FCK 15MPA, MOLDADA IN LOCO, SEÇÃO 30X20CM, FORMA EM MADEIRA, COM TAMPA EM CONCRETO PARA TRÂNSITO DE PEDESTRE, INCLUSIVE ESCAVAÇÃO, REATERRO COM TRANSPORTE E RETIRADA DO MATERIAL ESCAVADO (EM CAÇAMBA)</v>
      </c>
      <c r="E69" s="104" t="str">
        <f>'Memória de Cálculo'!D74</f>
        <v>m</v>
      </c>
      <c r="F69" s="106">
        <f>'Memória de Cálculo'!E74</f>
        <v>16</v>
      </c>
      <c r="G69" s="107">
        <v>282.49</v>
      </c>
      <c r="H69" s="106">
        <f t="shared" ref="H69" si="50">ROUND(G69+(G69*$I$7),2)</f>
        <v>358.88</v>
      </c>
      <c r="I69" s="108">
        <f t="shared" ref="I69" si="51">ROUND((F69*H69),2)</f>
        <v>5742.08</v>
      </c>
    </row>
    <row r="70" spans="1:9">
      <c r="A70" s="90">
        <v>9</v>
      </c>
      <c r="B70" s="36"/>
      <c r="C70" s="36">
        <f>'Memória de Cálculo'!B75</f>
        <v>0</v>
      </c>
      <c r="D70" s="36" t="s">
        <v>95</v>
      </c>
      <c r="E70" s="28">
        <f>'Memória de Cálculo'!D75</f>
        <v>0</v>
      </c>
      <c r="F70" s="84">
        <f>'Memória de Cálculo'!E144</f>
        <v>0</v>
      </c>
      <c r="G70" s="36"/>
      <c r="H70" s="36"/>
      <c r="I70" s="37">
        <f>SUM(I71:I88)</f>
        <v>31950.85</v>
      </c>
    </row>
    <row r="71" spans="1:9" ht="38.25" customHeight="1">
      <c r="A71" s="23" t="str">
        <f>+'Memória de Cálculo'!A76</f>
        <v>9.1</v>
      </c>
      <c r="B71" s="23" t="s">
        <v>38</v>
      </c>
      <c r="C71" s="82" t="s">
        <v>377</v>
      </c>
      <c r="D71" s="83" t="str">
        <f>'Memória de Cálculo'!C76</f>
        <v>QUADRO DE DISTRIBUIÇÃO DE EMBUTIR EM PVC, PARA 16
DISJUNTORES DIN, INCLUSIVE BARRAMENTOS NEUTRO/TERRA,
EXCLUSIVE BARRAMENTO DE FASE</v>
      </c>
      <c r="E71" s="82" t="str">
        <f>'Memória de Cálculo'!D76</f>
        <v>u</v>
      </c>
      <c r="F71" s="80">
        <f>'Memória de Cálculo'!E76</f>
        <v>1</v>
      </c>
      <c r="G71" s="25">
        <v>238.06</v>
      </c>
      <c r="H71" s="80">
        <f t="shared" si="27"/>
        <v>302.43</v>
      </c>
      <c r="I71" s="81">
        <f t="shared" si="43"/>
        <v>302.43</v>
      </c>
    </row>
    <row r="72" spans="1:9" ht="22.5">
      <c r="A72" s="23" t="str">
        <f>+'Memória de Cálculo'!A77</f>
        <v>9.2</v>
      </c>
      <c r="B72" s="23" t="s">
        <v>38</v>
      </c>
      <c r="C72" s="104" t="str">
        <f>'Memória de Cálculo'!B77</f>
        <v>ED-34473</v>
      </c>
      <c r="D72" s="83" t="str">
        <f>'Memória de Cálculo'!C77</f>
        <v>DISJUNTOR BIPOLAR TIPO DIN, CORRENTE NOMINAL DE 10A,
FORNECIMENTO E INSTALAÇÃO, INCLUSIVE TERMINAL ILHÓS</v>
      </c>
      <c r="E72" s="82" t="str">
        <f>'Memória de Cálculo'!D77</f>
        <v>u</v>
      </c>
      <c r="F72" s="80">
        <f>'Memória de Cálculo'!E77</f>
        <v>3</v>
      </c>
      <c r="G72" s="25">
        <v>50.15</v>
      </c>
      <c r="H72" s="80">
        <f t="shared" si="27"/>
        <v>63.71</v>
      </c>
      <c r="I72" s="81">
        <f t="shared" si="43"/>
        <v>191.13</v>
      </c>
    </row>
    <row r="73" spans="1:9" ht="12.75" customHeight="1">
      <c r="A73" s="23" t="str">
        <f>+'Memória de Cálculo'!A78</f>
        <v>9.3</v>
      </c>
      <c r="B73" s="23" t="s">
        <v>38</v>
      </c>
      <c r="C73" s="104" t="str">
        <f>'Memória de Cálculo'!B78</f>
        <v>ED-34476</v>
      </c>
      <c r="D73" s="83" t="str">
        <f>'Memória de Cálculo'!C78</f>
        <v>DISJUNTOR BIPOLAR TIPO DIN, CORRENTE NOMINAL DE 25A,
FORNECIMENTO E INSTALAÇÃO, INCLUSIVE TERMINAL ILHÓS</v>
      </c>
      <c r="E73" s="82" t="str">
        <f>'Memória de Cálculo'!D78</f>
        <v>u</v>
      </c>
      <c r="F73" s="80">
        <f>'Memória de Cálculo'!E78</f>
        <v>4</v>
      </c>
      <c r="G73" s="25">
        <v>43.85</v>
      </c>
      <c r="H73" s="80">
        <f t="shared" si="27"/>
        <v>55.71</v>
      </c>
      <c r="I73" s="81">
        <f t="shared" si="43"/>
        <v>222.84</v>
      </c>
    </row>
    <row r="74" spans="1:9" ht="47.25" customHeight="1">
      <c r="A74" s="23" t="str">
        <f>+'Memória de Cálculo'!A79</f>
        <v>9.4</v>
      </c>
      <c r="B74" s="23" t="s">
        <v>38</v>
      </c>
      <c r="C74" s="206" t="str">
        <f>'Memória de Cálculo'!B79</f>
        <v>ED-15116</v>
      </c>
      <c r="D74" s="83" t="str">
        <f>'Memória de Cálculo'!C79</f>
        <v>DISJUNTOR DE PROTEÇÃO DIFERENCIAL RESIDUAL (DR),
BIPOLAR TIPO DIN, CORRENTE NOMINAL DE 63A, SENSIBILIDADE
DE 30MA, FORNECIMENTO E INSTALAÇÃO, INCLUSIVE TERMINAL
ILHÓS</v>
      </c>
      <c r="E74" s="82" t="str">
        <f>'Memória de Cálculo'!D79</f>
        <v>u</v>
      </c>
      <c r="F74" s="80">
        <f>'Memória de Cálculo'!E79</f>
        <v>1</v>
      </c>
      <c r="G74" s="25">
        <v>183.73</v>
      </c>
      <c r="H74" s="80">
        <f t="shared" si="27"/>
        <v>233.41</v>
      </c>
      <c r="I74" s="81">
        <f t="shared" si="43"/>
        <v>233.41</v>
      </c>
    </row>
    <row r="75" spans="1:9" ht="108" customHeight="1">
      <c r="A75" s="23" t="str">
        <f>+'Memória de Cálculo'!A80</f>
        <v>9.5</v>
      </c>
      <c r="B75" s="23" t="s">
        <v>38</v>
      </c>
      <c r="C75" s="82" t="str">
        <f>'Memória de Cálculo'!B80</f>
        <v xml:space="preserve">ED-50227 </v>
      </c>
      <c r="D75" s="83" t="str">
        <f>'Memória de Cálculo'!C80</f>
        <v>PONTO DE EMBUTIR PARA UM (1) INTERRUPTOR SIMPLES (10A250V),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v>
      </c>
      <c r="E75" s="82" t="str">
        <f>'Memória de Cálculo'!D80</f>
        <v>u</v>
      </c>
      <c r="F75" s="80">
        <f>'Memória de Cálculo'!E80</f>
        <v>20</v>
      </c>
      <c r="G75" s="25">
        <v>264.12</v>
      </c>
      <c r="H75" s="80">
        <f t="shared" si="27"/>
        <v>335.54</v>
      </c>
      <c r="I75" s="81">
        <f t="shared" si="43"/>
        <v>6710.8</v>
      </c>
    </row>
    <row r="76" spans="1:9" ht="85.5" customHeight="1">
      <c r="A76" s="23" t="str">
        <f>+'Memória de Cálculo'!A81</f>
        <v>9.6</v>
      </c>
      <c r="B76" s="23" t="s">
        <v>38</v>
      </c>
      <c r="C76" s="82" t="str">
        <f>'Memória de Cálculo'!B81</f>
        <v>ED-50228</v>
      </c>
      <c r="D76" s="83" t="str">
        <f>'Memória de Cálculo'!C81</f>
        <v xml:space="preserve"> 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v>
      </c>
      <c r="E76" s="82" t="str">
        <f>'Memória de Cálculo'!D81</f>
        <v>u</v>
      </c>
      <c r="F76" s="80">
        <f>'Memória de Cálculo'!E81</f>
        <v>18</v>
      </c>
      <c r="G76" s="25">
        <v>118.09</v>
      </c>
      <c r="H76" s="80">
        <f t="shared" si="27"/>
        <v>150.02000000000001</v>
      </c>
      <c r="I76" s="81">
        <f t="shared" si="43"/>
        <v>2700.36</v>
      </c>
    </row>
    <row r="77" spans="1:9" ht="116.25" customHeight="1">
      <c r="A77" s="23" t="str">
        <f>+'Memória de Cálculo'!A82</f>
        <v>9.7</v>
      </c>
      <c r="B77" s="23" t="s">
        <v>38</v>
      </c>
      <c r="C77" s="82" t="str">
        <f>'Memória de Cálculo'!B82</f>
        <v xml:space="preserve">ED-50232 </v>
      </c>
      <c r="D77" s="83" t="str">
        <f>'Memória de Cálculo'!C82</f>
        <v>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E77" s="82" t="str">
        <f>'Memória de Cálculo'!D82</f>
        <v>u</v>
      </c>
      <c r="F77" s="80">
        <f>'Memória de Cálculo'!E82</f>
        <v>18</v>
      </c>
      <c r="G77" s="25">
        <v>311.42</v>
      </c>
      <c r="H77" s="80">
        <f t="shared" si="27"/>
        <v>395.63</v>
      </c>
      <c r="I77" s="81">
        <f t="shared" si="43"/>
        <v>7121.34</v>
      </c>
    </row>
    <row r="78" spans="1:9" ht="48" customHeight="1">
      <c r="A78" s="23" t="str">
        <f>+'Memória de Cálculo'!A83</f>
        <v>9.8</v>
      </c>
      <c r="B78" s="23" t="s">
        <v>38</v>
      </c>
      <c r="C78" s="82" t="str">
        <f>'Memória de Cálculo'!B83</f>
        <v>ED-15733</v>
      </c>
      <c r="D78" s="83" t="str">
        <f>'Memória de Cálculo'!C83</f>
        <v>CONJUNTO DE UM (1) INTERRUPTOR SIMPLES, CORRENTE 10A,
TENSÃO 250V, (10A-250V), COM PLACA 4"X2" DE UM (1) POSTO,
INCLUSIVE FORNECIMENTO, INSTALAÇÃO, SUPORTE, MÓDULO E
PLACA</v>
      </c>
      <c r="E78" s="82" t="str">
        <f>'Memória de Cálculo'!D83</f>
        <v>u</v>
      </c>
      <c r="F78" s="80">
        <f>'Memória de Cálculo'!E83</f>
        <v>20</v>
      </c>
      <c r="G78" s="25">
        <v>31.53</v>
      </c>
      <c r="H78" s="80">
        <f t="shared" ref="H78:H82" si="52">ROUND(G78+(G78*$I$7),2)</f>
        <v>40.06</v>
      </c>
      <c r="I78" s="81">
        <f t="shared" si="43"/>
        <v>801.2</v>
      </c>
    </row>
    <row r="79" spans="1:9" ht="47.25" customHeight="1">
      <c r="A79" s="23" t="str">
        <f>+'Memória de Cálculo'!A84</f>
        <v>9.9</v>
      </c>
      <c r="B79" s="23" t="s">
        <v>38</v>
      </c>
      <c r="C79" s="82" t="str">
        <f>'Memória de Cálculo'!B84</f>
        <v>ED-15748</v>
      </c>
      <c r="D79" s="83" t="str">
        <f>'Memória de Cálculo'!C84</f>
        <v>CONJUNTO DE UMA (1) TOMADA PADRÃO, TRÊS (3) POLOS, CORRENTE 10A, TENSÃO 250V, (2P+T/10A-250V), COM PLACA 4"X2" DE UM (1) POSTO, INCLUSIVE FORNECIMENTO, INSTALAÇÃO, SUPORTE, MÓDULO E PLACA</v>
      </c>
      <c r="E79" s="82" t="str">
        <f>'Memória de Cálculo'!D84</f>
        <v>u</v>
      </c>
      <c r="F79" s="80">
        <f>'Memória de Cálculo'!E84</f>
        <v>18</v>
      </c>
      <c r="G79" s="25">
        <v>33.71</v>
      </c>
      <c r="H79" s="80">
        <f t="shared" si="52"/>
        <v>42.83</v>
      </c>
      <c r="I79" s="81">
        <f t="shared" si="43"/>
        <v>770.94</v>
      </c>
    </row>
    <row r="80" spans="1:9" ht="37.5" customHeight="1">
      <c r="A80" s="23" t="str">
        <f>+'Memória de Cálculo'!A85</f>
        <v>9.10</v>
      </c>
      <c r="B80" s="23" t="s">
        <v>38</v>
      </c>
      <c r="C80" s="82" t="str">
        <f>'Memória de Cálculo'!B85</f>
        <v>ED-48966</v>
      </c>
      <c r="D80" s="83" t="str">
        <f>'Memória de Cálculo'!C85</f>
        <v>CABO DE COBRE FLEXÍVEL, CLASSE 5, ISOLAMENTO TIPO LSHF/
ATOX, NÃO HALOGENADO, ANTICHAMA, TERMOPLÁSTICO,
UNIPOLAR, SEÇÃO 10 MM2, 70°C, 450/750V</v>
      </c>
      <c r="E80" s="82" t="str">
        <f>'Memória de Cálculo'!D85</f>
        <v>m</v>
      </c>
      <c r="F80" s="80">
        <f>'Memória de Cálculo'!E85</f>
        <v>40</v>
      </c>
      <c r="G80" s="25">
        <v>15.72</v>
      </c>
      <c r="H80" s="80">
        <f t="shared" si="52"/>
        <v>19.97</v>
      </c>
      <c r="I80" s="81">
        <f t="shared" si="43"/>
        <v>798.8</v>
      </c>
    </row>
    <row r="81" spans="1:10" ht="38.25" customHeight="1">
      <c r="A81" s="23" t="str">
        <f>+'Memória de Cálculo'!A86</f>
        <v>9.11</v>
      </c>
      <c r="B81" s="23" t="s">
        <v>38</v>
      </c>
      <c r="C81" s="82" t="str">
        <f>'Memória de Cálculo'!B86</f>
        <v xml:space="preserve">ED-48951 </v>
      </c>
      <c r="D81" s="83" t="str">
        <f>'Memória de Cálculo'!C86</f>
        <v>CABO DE COBRE FLEXÍVEL, CLASSE 5, ISOLAMENTO TIPO LSHF/
ATOX, NÃO HALOGENADO, ANTICHAMA, TERMOPLÁSTICO,
UNIPOLAR, SEÇÃO 2,5 MM2, 70°C, 450/750V</v>
      </c>
      <c r="E81" s="82" t="str">
        <f>'Memória de Cálculo'!D86</f>
        <v>m</v>
      </c>
      <c r="F81" s="80">
        <f>'Memória de Cálculo'!E86</f>
        <v>40</v>
      </c>
      <c r="G81" s="25">
        <v>4.6399999999999997</v>
      </c>
      <c r="H81" s="80">
        <f t="shared" si="52"/>
        <v>5.89</v>
      </c>
      <c r="I81" s="81">
        <f t="shared" si="43"/>
        <v>235.6</v>
      </c>
    </row>
    <row r="82" spans="1:10" ht="39" customHeight="1">
      <c r="A82" s="23" t="str">
        <f>+'Memória de Cálculo'!A87</f>
        <v>9.12</v>
      </c>
      <c r="B82" s="23" t="s">
        <v>38</v>
      </c>
      <c r="C82" s="82" t="str">
        <f>'Memória de Cálculo'!B87</f>
        <v>ED-48956</v>
      </c>
      <c r="D82" s="83" t="str">
        <f>'Memória de Cálculo'!C87</f>
        <v>CABO DE COBRE FLEXÍVEL, CLASSE 5, ISOLAMENTO TIPO LSHF/
ATOX, NÃO HALOGENADO, ANTICHAMA, TERMOPLÁSTICO,
UNIPOLAR, SEÇÃO 4 MM2, 70°C, 450/750V</v>
      </c>
      <c r="E82" s="82" t="str">
        <f>'Memória de Cálculo'!D87</f>
        <v>m</v>
      </c>
      <c r="F82" s="80">
        <f>'Memória de Cálculo'!E87</f>
        <v>40</v>
      </c>
      <c r="G82" s="25">
        <v>6.45</v>
      </c>
      <c r="H82" s="80">
        <f t="shared" si="52"/>
        <v>8.19</v>
      </c>
      <c r="I82" s="81">
        <f t="shared" si="43"/>
        <v>327.60000000000002</v>
      </c>
    </row>
    <row r="83" spans="1:10" ht="39" customHeight="1">
      <c r="A83" s="23" t="str">
        <f>+'Memória de Cálculo'!A88</f>
        <v>9.13</v>
      </c>
      <c r="B83" s="23" t="s">
        <v>38</v>
      </c>
      <c r="C83" s="82" t="str">
        <f>'Memória de Cálculo'!B88</f>
        <v>ED-48961</v>
      </c>
      <c r="D83" s="83" t="str">
        <f>'Memória de Cálculo'!C88</f>
        <v>CABO DE COBRE FLEXÍVEL, CLASSE 5, ISOLAMENTO TIPO LSHF/ ATOX, NÃO HALOGENADO, ANTICHAMA, TERMOPLÁSTICO, UNIPOLAR, SEÇÃO 6 MM2, 70°C, 450/750V</v>
      </c>
      <c r="E83" s="82" t="str">
        <f>'Memória de Cálculo'!D88</f>
        <v>m</v>
      </c>
      <c r="F83" s="80">
        <f>'Memória de Cálculo'!E88</f>
        <v>20</v>
      </c>
      <c r="G83" s="25">
        <v>9.01</v>
      </c>
      <c r="H83" s="80">
        <f t="shared" ref="H83:H85" si="53">ROUND(G83+(G83*$I$7),2)</f>
        <v>11.45</v>
      </c>
      <c r="I83" s="81">
        <f t="shared" si="43"/>
        <v>229</v>
      </c>
    </row>
    <row r="84" spans="1:10" ht="52.5" customHeight="1">
      <c r="A84" s="23" t="str">
        <f>+'Memória de Cálculo'!A89</f>
        <v>9.14</v>
      </c>
      <c r="B84" s="23" t="s">
        <v>38</v>
      </c>
      <c r="C84" s="82" t="str">
        <f>'Memória de Cálculo'!B89</f>
        <v>ED-13336</v>
      </c>
      <c r="D84" s="83" t="str">
        <f>'Memória de Cálculo'!C89</f>
        <v>LUMINÁRIA COMERCIAL CHANFRADA DE SOBREPOR COMPLETA,
PARA UMA (1) LÂMPADA TUBULAR LED 1X18W-ØT8,
TEMPERATURA DA COR 6500K, FORNECIMENTO E INSTALAÇÃO,
INCLUSIVE BASE E LÂMPADA</v>
      </c>
      <c r="E84" s="82" t="str">
        <f>'Memória de Cálculo'!D89</f>
        <v>u</v>
      </c>
      <c r="F84" s="80">
        <f>'Memória de Cálculo'!E89</f>
        <v>18</v>
      </c>
      <c r="G84" s="25">
        <v>125.57</v>
      </c>
      <c r="H84" s="80">
        <f t="shared" ref="H84" si="54">ROUND(G84+(G84*$I$7),2)</f>
        <v>159.52000000000001</v>
      </c>
      <c r="I84" s="81">
        <f t="shared" ref="I84" si="55">ROUND((F84*H84),2)</f>
        <v>2871.36</v>
      </c>
    </row>
    <row r="85" spans="1:10" ht="39" customHeight="1">
      <c r="A85" s="23" t="str">
        <f>+'Memória de Cálculo'!A90</f>
        <v>9.15</v>
      </c>
      <c r="B85" s="23" t="s">
        <v>38</v>
      </c>
      <c r="C85" s="104" t="str">
        <f>'Memória de Cálculo'!B90</f>
        <v>ED-26606</v>
      </c>
      <c r="D85" s="83" t="str">
        <f>'Memória de Cálculo'!C90</f>
        <v>LUMINÁRIA ARANDELA TIPO TARTARUGA BLINDADA COMPLETA,
PARA UMA (1) LÂMPADA LED, POTÊNCIA 9W, BULBO A60,
FORNECIMENTO E INSTALAÇÃO, INCLUSIVE BASE E LÂMPADA</v>
      </c>
      <c r="E85" s="82" t="str">
        <f>'Memória de Cálculo'!D90</f>
        <v>u</v>
      </c>
      <c r="F85" s="80">
        <f>'Memória de Cálculo'!E90</f>
        <v>12</v>
      </c>
      <c r="G85" s="25">
        <v>110.71</v>
      </c>
      <c r="H85" s="80">
        <f t="shared" si="53"/>
        <v>140.65</v>
      </c>
      <c r="I85" s="81">
        <f t="shared" si="43"/>
        <v>1687.8</v>
      </c>
    </row>
    <row r="86" spans="1:10" ht="42" customHeight="1">
      <c r="A86" s="23" t="str">
        <f>+'Memória de Cálculo'!A91</f>
        <v>9.16</v>
      </c>
      <c r="B86" s="23" t="s">
        <v>38</v>
      </c>
      <c r="C86" s="82" t="str">
        <f>'Memória de Cálculo'!B91</f>
        <v>SINAPI
100619</v>
      </c>
      <c r="D86" s="83" t="str">
        <f>'Memória de Cálculo'!C91</f>
        <v>POSTE DECORATIVO PARA JARDIM EM AÇO TUBULAR, H = *2,5* M, SEM LUMINÁRIA - FORNECIMENTO E
INSTALAÇÃO. AF_04/2025</v>
      </c>
      <c r="E86" s="82" t="str">
        <f>'Memória de Cálculo'!D91</f>
        <v>u</v>
      </c>
      <c r="F86" s="80">
        <f>'Memória de Cálculo'!E91</f>
        <v>4</v>
      </c>
      <c r="G86" s="25">
        <v>635.29999999999995</v>
      </c>
      <c r="H86" s="80">
        <f t="shared" ref="H86" si="56">ROUND(G86+(G86*$I$7),2)</f>
        <v>807.09</v>
      </c>
      <c r="I86" s="81">
        <f t="shared" ref="I86" si="57">ROUND((F86*H86),2)</f>
        <v>3228.36</v>
      </c>
    </row>
    <row r="87" spans="1:10" ht="43.5" customHeight="1">
      <c r="A87" s="23" t="str">
        <f>+'Memória de Cálculo'!A92</f>
        <v>9.17</v>
      </c>
      <c r="B87" s="23" t="s">
        <v>38</v>
      </c>
      <c r="C87" s="82" t="str">
        <f>'Memória de Cálculo'!B92</f>
        <v>ED-13344</v>
      </c>
      <c r="D87" s="83" t="str">
        <f>'Memória de Cálculo'!C92</f>
        <v>LÂMPADA LED, BASE E27, POTÊNCIA DE 20W, BULBO A70,
TEMPERATURA DA COR 6500K, TENSÃO 110-127V, EXCLUSIVE
LUMINÁRIA</v>
      </c>
      <c r="E87" s="82" t="str">
        <f>'Memória de Cálculo'!D92</f>
        <v>u</v>
      </c>
      <c r="F87" s="80">
        <f>'Memória de Cálculo'!E92</f>
        <v>4</v>
      </c>
      <c r="G87" s="25">
        <v>11.12</v>
      </c>
      <c r="H87" s="80">
        <f t="shared" ref="H87" si="58">ROUND(G87+(G87*$I$7),2)</f>
        <v>14.13</v>
      </c>
      <c r="I87" s="81">
        <f t="shared" ref="I87" si="59">ROUND((F87*H87),2)</f>
        <v>56.52</v>
      </c>
    </row>
    <row r="88" spans="1:10" ht="50.25" customHeight="1">
      <c r="A88" s="23" t="str">
        <f>+'Memória de Cálculo'!A93</f>
        <v>9.18</v>
      </c>
      <c r="B88" s="23" t="s">
        <v>38</v>
      </c>
      <c r="C88" s="82" t="str">
        <f>'Memória de Cálculo'!B93</f>
        <v>ED-20580</v>
      </c>
      <c r="D88" s="83" t="str">
        <f>'Memória de Cálculo'!C93</f>
        <v>ENTRADA DE ENERGIA AÉREA, TIPO B2, PADRÃO CEMIG, CARGA
INSTALADA DE 10,1KW ATÉ 15KW, BIFÁSICO, COM SAÍDA
SUBTERRÂNEA, INCLUSIVE POSTE, CAIXA PARA MEDIDOR,
DISJUNTOR, BARRAMENTO, ATERRAMENTO E ACESSÓRIOS</v>
      </c>
      <c r="E88" s="82" t="str">
        <f>'Memória de Cálculo'!D93</f>
        <v>u</v>
      </c>
      <c r="F88" s="80">
        <f>'Memória de Cálculo'!E93</f>
        <v>1</v>
      </c>
      <c r="G88" s="25">
        <v>2724.62</v>
      </c>
      <c r="H88" s="80">
        <f t="shared" ref="H88" si="60">ROUND(G88+(G88*$I$7),2)</f>
        <v>3461.36</v>
      </c>
      <c r="I88" s="81">
        <f t="shared" ref="I88" si="61">ROUND((F88*H88),2)</f>
        <v>3461.36</v>
      </c>
    </row>
    <row r="89" spans="1:10">
      <c r="A89" s="90">
        <v>10</v>
      </c>
      <c r="B89" s="36"/>
      <c r="C89" s="36">
        <f>'Memória de Cálculo'!B94</f>
        <v>0</v>
      </c>
      <c r="D89" s="36" t="s">
        <v>201</v>
      </c>
      <c r="E89" s="28">
        <f>'Memória de Cálculo'!D94</f>
        <v>0</v>
      </c>
      <c r="F89" s="84">
        <f>'Memória de Cálculo'!E162</f>
        <v>0</v>
      </c>
      <c r="G89" s="36"/>
      <c r="H89" s="36"/>
      <c r="I89" s="37">
        <f>SUM(I90:I93)</f>
        <v>69793.5</v>
      </c>
    </row>
    <row r="90" spans="1:10" ht="65.25" customHeight="1">
      <c r="A90" s="23" t="str">
        <f>+'Memória de Cálculo'!A95</f>
        <v>10.1</v>
      </c>
      <c r="B90" s="23" t="s">
        <v>38</v>
      </c>
      <c r="C90" s="82" t="str">
        <f>'Memória de Cálculo'!B95</f>
        <v>ED-50544</v>
      </c>
      <c r="D90" s="83" t="str">
        <f>'Memória de Cálculo'!C95</f>
        <v>REVESTIMENTO COM CERÂMICA APLICADO EM PISO,
ACABAMENTO ESMALTADO, AMBIENTE EXTERNO (
ANTIDERRAPANTE), PADRÃO EXTRA, DIMENSÃO DA PEÇA ATÉ
2025 CM2, PEI IV, ASSENTAMENTO COM ARGAMASSA
INDUSTRIALIZADA, INCLUSIVE REJUNTAMENTO</v>
      </c>
      <c r="E90" s="82" t="str">
        <f>'Memória de Cálculo'!D95</f>
        <v>m²</v>
      </c>
      <c r="F90" s="80">
        <f>'Memória de Cálculo'!E95</f>
        <v>172.21</v>
      </c>
      <c r="G90" s="25">
        <v>92.37</v>
      </c>
      <c r="H90" s="80">
        <f t="shared" ref="H90" si="62">ROUND(G90+(G90*$I$7),2)</f>
        <v>117.35</v>
      </c>
      <c r="I90" s="81">
        <f t="shared" ref="I90:I97" si="63">ROUND((F90*H90),2)</f>
        <v>20208.84</v>
      </c>
    </row>
    <row r="91" spans="1:10" ht="29.25" customHeight="1">
      <c r="A91" s="23" t="str">
        <f>+'Memória de Cálculo'!A96</f>
        <v>10.2</v>
      </c>
      <c r="B91" s="23" t="s">
        <v>38</v>
      </c>
      <c r="C91" s="82" t="str">
        <f>'Memória de Cálculo'!B96</f>
        <v>ED-50569</v>
      </c>
      <c r="D91" s="83" t="str">
        <f>'Memória de Cálculo'!C96</f>
        <v>CONTRAPISO DESEMPENADO COM ARGAMASSA, TRAÇO 1:3 ( CIMENTO E AREIA), ESP. 50MM</v>
      </c>
      <c r="E91" s="82" t="str">
        <f>'Memória de Cálculo'!D96</f>
        <v>m²</v>
      </c>
      <c r="F91" s="80">
        <f>'Memória de Cálculo'!E96</f>
        <v>164.64</v>
      </c>
      <c r="G91" s="25">
        <v>67.02</v>
      </c>
      <c r="H91" s="80">
        <f t="shared" ref="H91" si="64">ROUND(G91+(G91*$I$7),2)</f>
        <v>85.14</v>
      </c>
      <c r="I91" s="81">
        <f t="shared" si="63"/>
        <v>14017.45</v>
      </c>
    </row>
    <row r="92" spans="1:10" ht="51" customHeight="1">
      <c r="A92" s="23" t="str">
        <f>+'Memória de Cálculo'!A97</f>
        <v>10.3</v>
      </c>
      <c r="B92" s="23" t="s">
        <v>38</v>
      </c>
      <c r="C92" s="82" t="str">
        <f>'Memória de Cálculo'!B97</f>
        <v>ED-9317</v>
      </c>
      <c r="D92" s="83" t="str">
        <f>'Memória de Cálculo'!C97</f>
        <v>PISO EM CONCRETO, PREPARADO EM OBRA COM BETONEIRA, FCK 10MPA, SEM ARMAÇÃO, ACABAMENTO RÚSTICO, ESP. 5CM, INCLUSIVE FORNECIMENTO, LANÇAMENTO, ADENSAMENTO, SARRAFEAMENTO, EXCLUSIVE JUNTA DE DILATAÇÃO</v>
      </c>
      <c r="E92" s="82" t="str">
        <f>'Memória de Cálculo'!D97</f>
        <v>m²</v>
      </c>
      <c r="F92" s="80">
        <f>'Memória de Cálculo'!E97</f>
        <v>172.47</v>
      </c>
      <c r="G92" s="25">
        <v>63.33</v>
      </c>
      <c r="H92" s="80">
        <f t="shared" ref="H92" si="65">ROUND(G92+(G92*$I$7),2)</f>
        <v>80.45</v>
      </c>
      <c r="I92" s="81">
        <f t="shared" si="63"/>
        <v>13875.21</v>
      </c>
    </row>
    <row r="93" spans="1:10" ht="74.25" customHeight="1">
      <c r="A93" s="23" t="str">
        <f>+'Memória de Cálculo'!A98</f>
        <v>10.4</v>
      </c>
      <c r="B93" s="23" t="s">
        <v>38</v>
      </c>
      <c r="C93" s="82" t="str">
        <f>'Memória de Cálculo'!B98</f>
        <v>ED-8913</v>
      </c>
      <c r="D93" s="83" t="str">
        <f>'Memória de Cálculo'!C98</f>
        <v>EXECUÇÃO DE PAVIMENTO COM PISO INTERTRAVADO, TIPO
SEXTAVADO, ESP. 6CM, COM FCK DE 35MPA, INCLUSIVE
COLCHÃO DE AREIA, ESP. 6CM, PARA ASSENTAMENTO,
COMPACTAÇÃO MECANIZADA, CARGA E DESCARGA MECÂNICA
EM CAMINHÃO, EXCLUSIVE TRANSPORTE DE PISO
INTERTRAVADO</v>
      </c>
      <c r="E93" s="82" t="str">
        <f>'Memória de Cálculo'!D98</f>
        <v>m²</v>
      </c>
      <c r="F93" s="80">
        <f>'Memória de Cálculo'!E98</f>
        <v>187</v>
      </c>
      <c r="G93" s="25">
        <v>91.31</v>
      </c>
      <c r="H93" s="80">
        <f t="shared" ref="H93" si="66">ROUND(G93+(G93*$I$7),2)</f>
        <v>116</v>
      </c>
      <c r="I93" s="81">
        <f t="shared" ref="I93" si="67">ROUND((F93*H93),2)</f>
        <v>21692</v>
      </c>
    </row>
    <row r="94" spans="1:10">
      <c r="A94" s="90">
        <v>11</v>
      </c>
      <c r="B94" s="36"/>
      <c r="C94" s="36">
        <f>'Memória de Cálculo'!B99</f>
        <v>0</v>
      </c>
      <c r="D94" s="36" t="s">
        <v>114</v>
      </c>
      <c r="E94" s="28">
        <f>'Memória de Cálculo'!D99</f>
        <v>0</v>
      </c>
      <c r="F94" s="84">
        <f>'Memória de Cálculo'!E166</f>
        <v>0</v>
      </c>
      <c r="G94" s="36"/>
      <c r="H94" s="36"/>
      <c r="I94" s="37">
        <f>SUM(I95:I104)</f>
        <v>4985.22</v>
      </c>
    </row>
    <row r="95" spans="1:10" ht="47.25" customHeight="1">
      <c r="A95" s="23" t="str">
        <f>+'Memória de Cálculo'!A100</f>
        <v>11.1</v>
      </c>
      <c r="B95" s="23" t="s">
        <v>38</v>
      </c>
      <c r="C95" s="82" t="str">
        <f>'Memória de Cálculo'!B100</f>
        <v>ED-6926</v>
      </c>
      <c r="D95" s="83" t="str">
        <f>'Memória de Cálculo'!C100</f>
        <v>BACIA SANITÁRIA (VASO) DE LOUÇA CONVENCIONAL ACESSÍVEL (
PCR/PMR), COR BRANCA, INCLUSIVE ACESSÓRIOS DE FIXAÇÃO/
VEDAÇÃO E REJUNTAMENTO, EXCLUSIVE ASSENTO, VÁLVULA DE
DESCARGA E TUBO DE LIGAÇÃO</v>
      </c>
      <c r="E95" s="82" t="str">
        <f>'Memória de Cálculo'!D100</f>
        <v>u</v>
      </c>
      <c r="F95" s="80">
        <f>'Memória de Cálculo'!E100</f>
        <v>2</v>
      </c>
      <c r="G95" s="25">
        <v>667.99</v>
      </c>
      <c r="H95" s="80">
        <f t="shared" si="27"/>
        <v>848.61</v>
      </c>
      <c r="I95" s="81">
        <f t="shared" si="63"/>
        <v>1697.22</v>
      </c>
      <c r="J95" s="1">
        <v>0</v>
      </c>
    </row>
    <row r="96" spans="1:10">
      <c r="A96" s="23" t="str">
        <f>+'Memória de Cálculo'!A101</f>
        <v>11.2</v>
      </c>
      <c r="B96" s="23" t="s">
        <v>38</v>
      </c>
      <c r="C96" s="82" t="str">
        <f>'Memória de Cálculo'!B101</f>
        <v>ED-48156</v>
      </c>
      <c r="D96" s="83" t="str">
        <f>'Memória de Cálculo'!C101</f>
        <v>ASSENTO BRANCO PARA VASO</v>
      </c>
      <c r="E96" s="82" t="str">
        <f>'Memória de Cálculo'!D101</f>
        <v>u</v>
      </c>
      <c r="F96" s="80">
        <f>'Memória de Cálculo'!E101</f>
        <v>2</v>
      </c>
      <c r="G96" s="25">
        <v>44.58</v>
      </c>
      <c r="H96" s="80">
        <f t="shared" si="27"/>
        <v>56.63</v>
      </c>
      <c r="I96" s="81">
        <f t="shared" si="63"/>
        <v>113.26</v>
      </c>
    </row>
    <row r="97" spans="1:9" ht="75" customHeight="1">
      <c r="A97" s="23" t="str">
        <f>+'Memória de Cálculo'!A102</f>
        <v>11.3</v>
      </c>
      <c r="B97" s="23" t="s">
        <v>38</v>
      </c>
      <c r="C97" s="82" t="str">
        <f>'Memória de Cálculo'!B102</f>
        <v>ED-50283</v>
      </c>
      <c r="D97" s="83" t="str">
        <f>'Memória de Cálculo'!C102</f>
        <v>LAVATÓRIO DE LOUÇA BRANCA SEM COLUNA, TAMANHO MÉDIO,
INCLUSIVE ACESSÓRIOS DE FIXAÇÃO, VÁLVULA DE ESCOAMENTO
DE METAL COM ACABAMENTO CROMADO, SIFÃO DE METAL TIPO
COPO COM ACABAMENTO CROMADO, FORNECIMENTO,
INSTALAÇÃO E REJUNTAMENTO, EXCLUSIVE TORNEIRA E
ENGATE FLEXÍVEL</v>
      </c>
      <c r="E97" s="82" t="str">
        <f>'Memória de Cálculo'!D102</f>
        <v>u</v>
      </c>
      <c r="F97" s="80">
        <f>'Memória de Cálculo'!E102</f>
        <v>2</v>
      </c>
      <c r="G97" s="25">
        <v>458.94</v>
      </c>
      <c r="H97" s="80">
        <f t="shared" si="27"/>
        <v>583.04</v>
      </c>
      <c r="I97" s="81">
        <f t="shared" si="63"/>
        <v>1166.08</v>
      </c>
    </row>
    <row r="98" spans="1:9" ht="42" hidden="1" customHeight="1">
      <c r="A98" s="23" t="str">
        <f>+'Memória de Cálculo'!A103</f>
        <v>10.8</v>
      </c>
      <c r="B98" s="23" t="s">
        <v>38</v>
      </c>
      <c r="C98" s="82" t="str">
        <f>'Memória de Cálculo'!B103</f>
        <v>ED-16344</v>
      </c>
      <c r="D98" s="83" t="str">
        <f>'Memória de Cálculo'!C103</f>
        <v>CHUVEIRO ELÉTRICO BRANCO, TENSÃO 127V/220V, POTÊNCIA
4600W/5500W, INCLUSIVE BRAÇO, FORNECIMENTO E INSTALAÇÃO</v>
      </c>
      <c r="E98" s="82" t="str">
        <f>'Memória de Cálculo'!D103</f>
        <v>u</v>
      </c>
      <c r="F98" s="80">
        <f>'Memória de Cálculo'!E103</f>
        <v>0</v>
      </c>
      <c r="G98" s="25">
        <v>107.19</v>
      </c>
      <c r="H98" s="80">
        <f t="shared" si="27"/>
        <v>136.16999999999999</v>
      </c>
      <c r="I98" s="89"/>
    </row>
    <row r="99" spans="1:9" ht="41.25" customHeight="1">
      <c r="A99" s="23" t="str">
        <f>+'Memória de Cálculo'!A104</f>
        <v>11.4</v>
      </c>
      <c r="B99" s="23" t="s">
        <v>38</v>
      </c>
      <c r="C99" s="82" t="str">
        <f>'Memória de Cálculo'!B104</f>
        <v>SINAPI
106772</v>
      </c>
      <c r="D99" s="83" t="str">
        <f>'Memória de Cálculo'!C104</f>
        <v>PIA DE AÇO INOX, DE *0,55 X 1,20* M COM 1 CUBA - FORNECIMENTO E INSTALAÇÃO. AF_02/2026</v>
      </c>
      <c r="E99" s="82" t="str">
        <f>'Memória de Cálculo'!D104</f>
        <v>u</v>
      </c>
      <c r="F99" s="80">
        <f>'Memória de Cálculo'!E104</f>
        <v>2</v>
      </c>
      <c r="G99" s="25">
        <v>339.82</v>
      </c>
      <c r="H99" s="80">
        <f t="shared" ref="H99:H100" si="68">ROUND(G99+(G99*$I$7),2)</f>
        <v>431.71</v>
      </c>
      <c r="I99" s="81">
        <f t="shared" ref="I99:I100" si="69">ROUND((F99*H99),2)</f>
        <v>863.42</v>
      </c>
    </row>
    <row r="100" spans="1:9" ht="60.75" customHeight="1">
      <c r="A100" s="23" t="str">
        <f>+'Memória de Cálculo'!A105</f>
        <v>11.5</v>
      </c>
      <c r="B100" s="23" t="s">
        <v>38</v>
      </c>
      <c r="C100" s="82" t="str">
        <f>'Memória de Cálculo'!B105</f>
        <v>ED-50294</v>
      </c>
      <c r="D100" s="83" t="str">
        <f>'Memória de Cálculo'!C105</f>
        <v>TANQUE DE POLIPROPILENO, CAPACIDADE 24 LITROS, INCLUSIVE
ACESSÓRIOS DE FIXAÇÃO, VÁLVULA DE ESCOAMENTO DE
PLÁSTICO (PVC) NA COR BRANCA E SIFÃO DE PLÁSTICO (PVC)
TIPO COPO NA COR BRANCA, EXCLUSIVE TORNEIRA</v>
      </c>
      <c r="E100" s="82" t="str">
        <f>'Memória de Cálculo'!D105</f>
        <v>u</v>
      </c>
      <c r="F100" s="80">
        <f>'Memória de Cálculo'!E105</f>
        <v>1</v>
      </c>
      <c r="G100" s="25">
        <v>164.17</v>
      </c>
      <c r="H100" s="80">
        <f t="shared" si="68"/>
        <v>208.56</v>
      </c>
      <c r="I100" s="81">
        <f t="shared" si="69"/>
        <v>208.56</v>
      </c>
    </row>
    <row r="101" spans="1:9" ht="51.75" customHeight="1">
      <c r="A101" s="23" t="str">
        <f>+'Memória de Cálculo'!A106</f>
        <v>11.6</v>
      </c>
      <c r="B101" s="23" t="s">
        <v>38</v>
      </c>
      <c r="C101" s="82" t="str">
        <f>'Memória de Cálculo'!B106</f>
        <v>ED-50324</v>
      </c>
      <c r="D101" s="83" t="str">
        <f>'Memória de Cálculo'!C106</f>
        <v>TORNEIRA METÁLICA PARA PIA, BICA MÓVEL, ABERTURA 1/4 DE VOLTA, ACABAMENTO CROMADO, COM AREJADOR, APLICAÇÃO DE MESA, INCLUSIVE ENGATE FLEXÍVEL METÁLICO, FORNECIMENTO E INSTALAÇÃO</v>
      </c>
      <c r="E101" s="82" t="str">
        <f>'Memória de Cálculo'!D106</f>
        <v>u</v>
      </c>
      <c r="F101" s="80">
        <f>'Memória de Cálculo'!E106</f>
        <v>4</v>
      </c>
      <c r="G101" s="25">
        <v>165.04</v>
      </c>
      <c r="H101" s="80">
        <f t="shared" ref="H101" si="70">ROUND(G101+(G101*$I$7),2)</f>
        <v>209.67</v>
      </c>
      <c r="I101" s="81">
        <f t="shared" ref="I101" si="71">ROUND((F101*H101),2)</f>
        <v>838.68</v>
      </c>
    </row>
    <row r="102" spans="1:9" ht="33.75" hidden="1">
      <c r="A102" s="23" t="str">
        <f>+'Memória de Cálculo'!A107</f>
        <v>10.10</v>
      </c>
      <c r="B102" s="23" t="s">
        <v>38</v>
      </c>
      <c r="C102" s="82" t="str">
        <f>'Memória de Cálculo'!B107</f>
        <v>ED-50323</v>
      </c>
      <c r="D102" s="83" t="str">
        <f>'Memória de Cálculo'!C107</f>
        <v>TORNEIRA METÁLICA PARA IRRIGAÇÃO/JARDIM, ACABAMENTO
CROMADO, APLICAÇÃO DE PAREDE, INCLUSIVE FORNECIMENTO
E INSTALAÇÃO</v>
      </c>
      <c r="E102" s="82" t="str">
        <f>'Memória de Cálculo'!D107</f>
        <v>u</v>
      </c>
      <c r="F102" s="80">
        <f>'Memória de Cálculo'!E107</f>
        <v>0</v>
      </c>
      <c r="G102" s="25">
        <v>43.78</v>
      </c>
      <c r="H102" s="80">
        <f t="shared" si="27"/>
        <v>55.62</v>
      </c>
      <c r="I102" s="89"/>
    </row>
    <row r="103" spans="1:9" ht="30" customHeight="1">
      <c r="A103" s="23" t="str">
        <f>+'Memória de Cálculo'!A108</f>
        <v>11.7</v>
      </c>
      <c r="B103" s="23" t="s">
        <v>38</v>
      </c>
      <c r="C103" s="82" t="str">
        <f>'Memória de Cálculo'!B108</f>
        <v>ED-50323</v>
      </c>
      <c r="D103" s="83" t="str">
        <f>'Memória de Cálculo'!C108</f>
        <v>TORNEIRA METÁLICA PARA IRRIGAÇÃO/JARDIM, ACABAMENTO
CROMADO, APLICAÇÃO DE PAREDE</v>
      </c>
      <c r="E103" s="82" t="str">
        <f>'Memória de Cálculo'!D108</f>
        <v>u</v>
      </c>
      <c r="F103" s="80">
        <f>'Memória de Cálculo'!E108</f>
        <v>1</v>
      </c>
      <c r="G103" s="25">
        <v>57.24</v>
      </c>
      <c r="H103" s="80">
        <f t="shared" si="27"/>
        <v>72.72</v>
      </c>
      <c r="I103" s="81">
        <f t="shared" ref="I103" si="72">ROUND((F103*H103),2)</f>
        <v>72.72</v>
      </c>
    </row>
    <row r="104" spans="1:9" ht="30" customHeight="1">
      <c r="A104" s="23" t="str">
        <f>+'Memória de Cálculo'!A109</f>
        <v>11.8</v>
      </c>
      <c r="B104" s="23" t="s">
        <v>38</v>
      </c>
      <c r="C104" s="82" t="str">
        <f>'Memória de Cálculo'!B109</f>
        <v>ED-32664</v>
      </c>
      <c r="D104" s="83" t="str">
        <f>'Memória de Cálculo'!C109</f>
        <v>TORNEIRA PLÁSTICA PARA TANQUE/IRRIGAÇÃO, BICO COM
ROSCA</v>
      </c>
      <c r="E104" s="82" t="str">
        <f>'Memória de Cálculo'!D109</f>
        <v>u</v>
      </c>
      <c r="F104" s="80">
        <f>'Memória de Cálculo'!E109</f>
        <v>1</v>
      </c>
      <c r="G104" s="25">
        <v>19.899999999999999</v>
      </c>
      <c r="H104" s="80">
        <f t="shared" ref="H104" si="73">ROUND(G104+(G104*$I$7),2)</f>
        <v>25.28</v>
      </c>
      <c r="I104" s="81">
        <f t="shared" ref="I104" si="74">ROUND((F104*H104),2)</f>
        <v>25.28</v>
      </c>
    </row>
    <row r="105" spans="1:9">
      <c r="A105" s="90">
        <v>12</v>
      </c>
      <c r="B105" s="36"/>
      <c r="C105" s="36">
        <f>'Memória de Cálculo'!B110</f>
        <v>0</v>
      </c>
      <c r="D105" s="36" t="s">
        <v>510</v>
      </c>
      <c r="E105" s="28">
        <f>'Memória de Cálculo'!D110</f>
        <v>0</v>
      </c>
      <c r="F105" s="196">
        <f>'Memória de Cálculo'!E181</f>
        <v>0</v>
      </c>
      <c r="G105" s="36"/>
      <c r="H105" s="36"/>
      <c r="I105" s="37">
        <f>SUM(I106:I108)</f>
        <v>7129.37</v>
      </c>
    </row>
    <row r="106" spans="1:9" ht="49.5" customHeight="1">
      <c r="A106" s="23" t="str">
        <f>+'Memória de Cálculo'!A111</f>
        <v>12.1</v>
      </c>
      <c r="B106" s="23" t="s">
        <v>38</v>
      </c>
      <c r="C106" s="82" t="str">
        <f>'Memória de Cálculo'!B111</f>
        <v>SINAPI
103304</v>
      </c>
      <c r="D106" s="83" t="str">
        <f>'Memória de Cálculo'!C111</f>
        <v>INSTALAÇÃO DE BANCO METÁLICO COM ENCOSTO, 1,60 M DE COMPRIMENTO, EM TUBO DE AÇO CARBONO
COM PINTURA ELETROSTÁTICA, SOBRE PISO DE CONCRETO EXISTENTE. AF_11/2021</v>
      </c>
      <c r="E106" s="82" t="str">
        <f>'Memória de Cálculo'!D111</f>
        <v>u</v>
      </c>
      <c r="F106" s="80">
        <f>'Memória de Cálculo'!E111</f>
        <v>4</v>
      </c>
      <c r="G106" s="25">
        <v>1249.0899999999999</v>
      </c>
      <c r="H106" s="80">
        <f t="shared" ref="H106" si="75">ROUND(G106+(G106*$I$7),2)</f>
        <v>1586.84</v>
      </c>
      <c r="I106" s="81">
        <f t="shared" ref="I106" si="76">ROUND((F106*H106),2)</f>
        <v>6347.36</v>
      </c>
    </row>
    <row r="107" spans="1:9" ht="30.75" customHeight="1">
      <c r="A107" s="23" t="str">
        <f>+'Memória de Cálculo'!A112</f>
        <v>12.2</v>
      </c>
      <c r="B107" s="23" t="s">
        <v>38</v>
      </c>
      <c r="C107" s="82" t="str">
        <f>'Memória de Cálculo'!B112</f>
        <v>ED-50447</v>
      </c>
      <c r="D107" s="83" t="str">
        <f>'Memória de Cálculo'!C112</f>
        <v>FORNECIMENTO DE ARBUSTO CAMARÁ COM ALTURA MÍNIMA DE
15CM, EXCLUSIVE PLANTIO</v>
      </c>
      <c r="E107" s="82" t="str">
        <f>'Memória de Cálculo'!D112</f>
        <v>u</v>
      </c>
      <c r="F107" s="80">
        <f>'Memória de Cálculo'!E112</f>
        <v>3</v>
      </c>
      <c r="G107" s="25">
        <v>9</v>
      </c>
      <c r="H107" s="80">
        <f t="shared" ref="H107" si="77">ROUND(G107+(G107*$I$7),2)</f>
        <v>11.43</v>
      </c>
      <c r="I107" s="81">
        <f t="shared" ref="I107" si="78">ROUND((F107*H107),2)</f>
        <v>34.29</v>
      </c>
    </row>
    <row r="108" spans="1:9" ht="30.75" customHeight="1">
      <c r="A108" s="23" t="str">
        <f>+'Memória de Cálculo'!A113</f>
        <v>12.3</v>
      </c>
      <c r="B108" s="23" t="s">
        <v>38</v>
      </c>
      <c r="C108" s="82" t="str">
        <f>'Memória de Cálculo'!B113</f>
        <v>ED-25245</v>
      </c>
      <c r="D108" s="83" t="str">
        <f>'Memória de Cálculo'!C113</f>
        <v>FORNECIMENTO DE ÁRVORE IPÊ-AMARELO COM ALTURA MÉDIA
DE 2,00M, EXCLUSIVE PLANTIO</v>
      </c>
      <c r="E108" s="82" t="str">
        <f>'Memória de Cálculo'!D113</f>
        <v>u</v>
      </c>
      <c r="F108" s="80">
        <f>'Memória de Cálculo'!E113</f>
        <v>4</v>
      </c>
      <c r="G108" s="25">
        <v>147.13999999999999</v>
      </c>
      <c r="H108" s="80">
        <f t="shared" ref="H108" si="79">ROUND(G108+(G108*$I$7),2)</f>
        <v>186.93</v>
      </c>
      <c r="I108" s="81">
        <f t="shared" ref="I108" si="80">ROUND((F108*H108),2)</f>
        <v>747.72</v>
      </c>
    </row>
    <row r="109" spans="1:9">
      <c r="A109" s="90">
        <v>13</v>
      </c>
      <c r="B109" s="36"/>
      <c r="C109" s="36">
        <f>'Memória de Cálculo'!B114</f>
        <v>0</v>
      </c>
      <c r="D109" s="36" t="s">
        <v>126</v>
      </c>
      <c r="E109" s="28">
        <f>'Memória de Cálculo'!D114</f>
        <v>0</v>
      </c>
      <c r="F109" s="84">
        <f>'Memória de Cálculo'!E190</f>
        <v>0</v>
      </c>
      <c r="G109" s="36"/>
      <c r="H109" s="36"/>
      <c r="I109" s="37">
        <f>SUM(I110:I115)</f>
        <v>50126.63</v>
      </c>
    </row>
    <row r="110" spans="1:9" ht="33.75" customHeight="1">
      <c r="A110" s="23" t="str">
        <f>+'Memória de Cálculo'!A115</f>
        <v>13.1</v>
      </c>
      <c r="B110" s="23" t="s">
        <v>38</v>
      </c>
      <c r="C110" s="82" t="s">
        <v>266</v>
      </c>
      <c r="D110" s="83" t="str">
        <f>'Memória de Cálculo'!C115</f>
        <v>PINTURA ACRÍLICA EM PAREDE, DUAS (2) DEMÃOS, INCLUSIVE UMA (1) DEMÃO DE MASSA CORRIDA (PVA), EXCLUSIVE SELADOR ACRÍLICO</v>
      </c>
      <c r="E110" s="82" t="str">
        <f>'Memória de Cálculo'!D115</f>
        <v>m²</v>
      </c>
      <c r="F110" s="80">
        <f>'Memória de Cálculo'!E115</f>
        <v>801.72</v>
      </c>
      <c r="G110" s="25">
        <v>31.58</v>
      </c>
      <c r="H110" s="80">
        <f t="shared" si="27"/>
        <v>40.119999999999997</v>
      </c>
      <c r="I110" s="81">
        <f t="shared" ref="I110:I115" si="81">ROUND((F110*H110),2)</f>
        <v>32165.01</v>
      </c>
    </row>
    <row r="111" spans="1:9" ht="29.25" customHeight="1">
      <c r="A111" s="23" t="str">
        <f>+'Memória de Cálculo'!A116</f>
        <v>13.2</v>
      </c>
      <c r="B111" s="23" t="s">
        <v>38</v>
      </c>
      <c r="C111" s="82" t="str">
        <f>'Memória de Cálculo'!B116</f>
        <v>ED-9066</v>
      </c>
      <c r="D111" s="83" t="str">
        <f>'Memória de Cálculo'!C116</f>
        <v>REVESTIMENTO DE GESSO EM TETO, ESP. 5MM, APLICAÇÃO
MANUAL, INCLUSIVE ACABAMENTO SARRAFEADO</v>
      </c>
      <c r="E111" s="82" t="str">
        <f>'Memória de Cálculo'!D116</f>
        <v>m²</v>
      </c>
      <c r="F111" s="80">
        <f>'Memória de Cálculo'!E116</f>
        <v>169.79</v>
      </c>
      <c r="G111" s="25">
        <v>27.46</v>
      </c>
      <c r="H111" s="80">
        <f t="shared" ref="H111" si="82">ROUND(G111+(G111*$I$7),2)</f>
        <v>34.89</v>
      </c>
      <c r="I111" s="81">
        <f t="shared" ref="I111" si="83">ROUND((F111*H111),2)</f>
        <v>5923.97</v>
      </c>
    </row>
    <row r="112" spans="1:9" ht="30" customHeight="1">
      <c r="A112" s="23" t="str">
        <f>+'Memória de Cálculo'!A117</f>
        <v>13.3</v>
      </c>
      <c r="B112" s="23" t="s">
        <v>38</v>
      </c>
      <c r="C112" s="82" t="str">
        <f>'Memória de Cálculo'!B117</f>
        <v>ED-50456</v>
      </c>
      <c r="D112" s="83" t="str">
        <f>'Memória de Cálculo'!C117</f>
        <v>PINTURA ACRÍLICA EM TETO, DUAS (2) DEMÃOS, INCLUSIVE UMA ( 1) DEMÃO DE MASSA CORRIDA (PVA), EXCLUSIVE SELADOR ACRÍLICO</v>
      </c>
      <c r="E112" s="82" t="str">
        <f>'Memória de Cálculo'!D117</f>
        <v>m²</v>
      </c>
      <c r="F112" s="80">
        <f>'Memória de Cálculo'!E117</f>
        <v>169.79</v>
      </c>
      <c r="G112" s="25">
        <v>46.72</v>
      </c>
      <c r="H112" s="80">
        <f t="shared" si="27"/>
        <v>59.35</v>
      </c>
      <c r="I112" s="81">
        <f t="shared" si="81"/>
        <v>10077.040000000001</v>
      </c>
    </row>
    <row r="113" spans="1:9" ht="36.75" customHeight="1">
      <c r="A113" s="23" t="str">
        <f>+'Memória de Cálculo'!A118</f>
        <v>13.4</v>
      </c>
      <c r="B113" s="23" t="s">
        <v>38</v>
      </c>
      <c r="C113" s="82" t="str">
        <f>'Memória de Cálculo'!B118</f>
        <v>ED-50493</v>
      </c>
      <c r="D113" s="83" t="str">
        <f>'Memória de Cálculo'!C118</f>
        <v>PINTURA ESMALTE EM ESQUADRIA DE MADEIRA, DUAS (2) DEMÃOS, INCLUSIVE UMA (1) DEMÃO DE FUNDO NIVELADOR, EXCLUSIVE MASSA A ÓLEO</v>
      </c>
      <c r="E113" s="82" t="str">
        <f>'Memória de Cálculo'!D118</f>
        <v>m²</v>
      </c>
      <c r="F113" s="80">
        <f>'Memória de Cálculo'!E118</f>
        <v>33.6</v>
      </c>
      <c r="G113" s="25">
        <v>35.92</v>
      </c>
      <c r="H113" s="80">
        <f t="shared" ref="H113" si="84">ROUND(G113+(G113*$I$7),2)</f>
        <v>45.63</v>
      </c>
      <c r="I113" s="81">
        <f t="shared" ref="I113" si="85">ROUND((F113*H113),2)</f>
        <v>1533.17</v>
      </c>
    </row>
    <row r="114" spans="1:9" ht="33" customHeight="1">
      <c r="A114" s="23" t="str">
        <f>+'Memória de Cálculo'!A120</f>
        <v>13.6</v>
      </c>
      <c r="B114" s="23" t="s">
        <v>38</v>
      </c>
      <c r="C114" s="82" t="str">
        <f>'Memória de Cálculo'!B120</f>
        <v>ED-50495</v>
      </c>
      <c r="D114" s="83" t="str">
        <f>'Memória de Cálculo'!C120</f>
        <v>PINTURA ESMALTE SINTÉTICO EM SUPERFÍCIES METÁLICAS, DUAS (2) DEMÃOS, INCLUSIVE UMA (1) DEMÃO DE FUNDO ANTICORROSIVO</v>
      </c>
      <c r="E114" s="82" t="str">
        <f>'Memória de Cálculo'!D120</f>
        <v>m²</v>
      </c>
      <c r="F114" s="80">
        <f>'Memória de Cálculo'!E120</f>
        <v>8.4600000000000009</v>
      </c>
      <c r="G114" s="25">
        <v>34.94</v>
      </c>
      <c r="H114" s="80">
        <f t="shared" ref="H114" si="86">ROUND(G114+(G114*$I$7),2)</f>
        <v>44.39</v>
      </c>
      <c r="I114" s="81">
        <f t="shared" si="81"/>
        <v>375.54</v>
      </c>
    </row>
    <row r="115" spans="1:9" ht="25.5" customHeight="1">
      <c r="A115" s="23" t="str">
        <f>+'Memória de Cálculo'!A121</f>
        <v>13.7</v>
      </c>
      <c r="B115" s="23" t="s">
        <v>38</v>
      </c>
      <c r="C115" s="82" t="str">
        <f>'Memória de Cálculo'!B121</f>
        <v xml:space="preserve">ED-50459 </v>
      </c>
      <c r="D115" s="83" t="str">
        <f>'Memória de Cálculo'!C121</f>
        <v>PINTURA ACRÍLICA PARA PISO EM PASSEIO/SUPERFÍCIE
CIMENTADA, DUAS (2) DEMÃOS</v>
      </c>
      <c r="E115" s="82" t="str">
        <f>'Memória de Cálculo'!D121</f>
        <v>m²</v>
      </c>
      <c r="F115" s="80">
        <f>'Memória de Cálculo'!E121</f>
        <v>3</v>
      </c>
      <c r="G115" s="25">
        <v>13.62</v>
      </c>
      <c r="H115" s="80">
        <f t="shared" si="27"/>
        <v>17.3</v>
      </c>
      <c r="I115" s="81">
        <f t="shared" si="81"/>
        <v>51.9</v>
      </c>
    </row>
    <row r="116" spans="1:9">
      <c r="A116" s="90">
        <v>14</v>
      </c>
      <c r="B116" s="36"/>
      <c r="C116" s="36"/>
      <c r="D116" s="36" t="s">
        <v>507</v>
      </c>
      <c r="E116" s="28" t="str">
        <f>'Memória de Cálculo'!D121</f>
        <v>m²</v>
      </c>
      <c r="F116" s="219">
        <f>'Memória de Cálculo'!E197</f>
        <v>0</v>
      </c>
      <c r="G116" s="36"/>
      <c r="H116" s="36"/>
      <c r="I116" s="37">
        <f>SUM(I117:I119)</f>
        <v>1323.76</v>
      </c>
    </row>
    <row r="117" spans="1:9" ht="29.25" customHeight="1">
      <c r="A117" s="23" t="str">
        <f>+'Memória de Cálculo'!A123</f>
        <v>14.1</v>
      </c>
      <c r="B117" s="23" t="s">
        <v>38</v>
      </c>
      <c r="C117" s="82" t="str">
        <f>'Memória de Cálculo'!B123</f>
        <v>ED-50193</v>
      </c>
      <c r="D117" s="83" t="str">
        <f>'Memória de Cálculo'!C123</f>
        <v>EXTINTOR DE INCÊNDIO TIPO PÓ QUÍMICO 2-A:20-B:C, CAPACIDADE 6 KG</v>
      </c>
      <c r="E117" s="82" t="str">
        <f>'Memória de Cálculo'!D123</f>
        <v>u</v>
      </c>
      <c r="F117" s="80">
        <f>'Memória de Cálculo'!E123</f>
        <v>4</v>
      </c>
      <c r="G117" s="25">
        <v>219.75</v>
      </c>
      <c r="H117" s="80">
        <f t="shared" ref="H117:H119" si="87">ROUND(G117+(G117*$I$7),2)</f>
        <v>279.17</v>
      </c>
      <c r="I117" s="81">
        <f t="shared" ref="I117:I119" si="88">ROUND((F117*H117),2)</f>
        <v>1116.68</v>
      </c>
    </row>
    <row r="118" spans="1:9" ht="36.75" customHeight="1">
      <c r="A118" s="23" t="str">
        <f>+'Memória de Cálculo'!A124</f>
        <v>14.2</v>
      </c>
      <c r="B118" s="23" t="s">
        <v>38</v>
      </c>
      <c r="C118" s="82" t="str">
        <f>'Memória de Cálculo'!B124</f>
        <v>ED-50199</v>
      </c>
      <c r="D118" s="83" t="str">
        <f>'Memória de Cálculo'!C124</f>
        <v>PLACA FOTOLUMINESCENTE PARA SINALIZAÇÃO DE
EMERGÊNCIA, TIPO "E5", DIMENSÃO (300X300)MM, INCLUSIVE
FIXAÇÃO</v>
      </c>
      <c r="E118" s="82" t="str">
        <f>'Memória de Cálculo'!D124</f>
        <v>u</v>
      </c>
      <c r="F118" s="80">
        <f>'Memória de Cálculo'!E124</f>
        <v>4</v>
      </c>
      <c r="G118" s="25">
        <v>20.81</v>
      </c>
      <c r="H118" s="80">
        <f t="shared" si="87"/>
        <v>26.44</v>
      </c>
      <c r="I118" s="81">
        <f t="shared" si="88"/>
        <v>105.76</v>
      </c>
    </row>
    <row r="119" spans="1:9" ht="36.75" customHeight="1">
      <c r="A119" s="23" t="str">
        <f>+'Memória de Cálculo'!A125</f>
        <v>14.3</v>
      </c>
      <c r="B119" s="23" t="s">
        <v>38</v>
      </c>
      <c r="C119" s="82" t="str">
        <f>'Memória de Cálculo'!B125</f>
        <v>ED-50201</v>
      </c>
      <c r="D119" s="83" t="str">
        <f>'Memória de Cálculo'!C125</f>
        <v>PLACA FOTOLUMINESCENTE PARA SINALIZAÇÃO DE EMERGÊNCIA, TIPO "S2", DIMENSÃO (380X190)MM, INCLUSIVE FIXAÇÃO</v>
      </c>
      <c r="E119" s="82" t="str">
        <f>'Memória de Cálculo'!D125</f>
        <v>u</v>
      </c>
      <c r="F119" s="80">
        <f>'Memória de Cálculo'!E125</f>
        <v>2</v>
      </c>
      <c r="G119" s="25">
        <v>39.880000000000003</v>
      </c>
      <c r="H119" s="80">
        <f t="shared" si="87"/>
        <v>50.66</v>
      </c>
      <c r="I119" s="81">
        <f t="shared" si="88"/>
        <v>101.32</v>
      </c>
    </row>
    <row r="120" spans="1:9" ht="14.25" customHeight="1">
      <c r="A120" s="90">
        <v>15</v>
      </c>
      <c r="B120" s="36"/>
      <c r="C120" s="36"/>
      <c r="D120" s="36" t="s">
        <v>133</v>
      </c>
      <c r="E120" s="28"/>
      <c r="F120" s="100">
        <f>'Memória de Cálculo'!E199</f>
        <v>0</v>
      </c>
      <c r="G120" s="36"/>
      <c r="H120" s="36"/>
      <c r="I120" s="37">
        <f>SUM(I121)</f>
        <v>1865.38</v>
      </c>
    </row>
    <row r="121" spans="1:9" ht="15.75" customHeight="1">
      <c r="A121" s="23" t="str">
        <f>+'Memória de Cálculo'!A127</f>
        <v>15.1</v>
      </c>
      <c r="B121" s="23" t="s">
        <v>38</v>
      </c>
      <c r="C121" s="82" t="str">
        <f>'Memória de Cálculo'!B127</f>
        <v xml:space="preserve">ED-50266 </v>
      </c>
      <c r="D121" s="83" t="str">
        <f>'Memória de Cálculo'!C127</f>
        <v>LIMPEZA FINAL PARA ENTREGA DA OBRA</v>
      </c>
      <c r="E121" s="103" t="str">
        <f>'Memória de Cálculo'!D127</f>
        <v xml:space="preserve">m² </v>
      </c>
      <c r="F121" s="11">
        <f>'Memória de Cálculo'!E127</f>
        <v>170.51</v>
      </c>
      <c r="G121" s="25">
        <v>8.61</v>
      </c>
      <c r="H121" s="80">
        <f t="shared" ref="H121" si="89">ROUND(G121+(G121*$I$7),2)</f>
        <v>10.94</v>
      </c>
      <c r="I121" s="81">
        <f>ROUND((F121*H121),2)</f>
        <v>1865.38</v>
      </c>
    </row>
    <row r="122" spans="1:9" ht="13.5" thickBot="1">
      <c r="A122" s="23"/>
      <c r="B122" s="23"/>
      <c r="C122" s="82"/>
      <c r="D122" s="83"/>
      <c r="E122" s="103"/>
      <c r="F122" s="11"/>
      <c r="G122" s="25"/>
      <c r="H122" s="80"/>
      <c r="I122" s="81"/>
    </row>
    <row r="123" spans="1:9" ht="18" customHeight="1" thickBot="1">
      <c r="A123" s="271" t="s">
        <v>15</v>
      </c>
      <c r="B123" s="272"/>
      <c r="C123" s="272"/>
      <c r="D123" s="272"/>
      <c r="E123" s="272"/>
      <c r="F123" s="272"/>
      <c r="G123" s="272"/>
      <c r="H123" s="273"/>
      <c r="I123" s="13">
        <f>+I120+I109+I94+I89+I70+I58+I49+I44+I39+I35+I24+I14+I10++I105+I116</f>
        <v>609170.53999999992</v>
      </c>
    </row>
    <row r="124" spans="1:9" ht="14.25" customHeight="1">
      <c r="A124" s="14"/>
      <c r="B124" s="14"/>
      <c r="C124" s="14"/>
      <c r="D124" s="14"/>
      <c r="E124" s="14"/>
      <c r="F124" s="14"/>
      <c r="G124" s="14"/>
      <c r="H124" s="14"/>
      <c r="I124" s="15"/>
    </row>
    <row r="125" spans="1:9" ht="11.25" customHeight="1">
      <c r="A125" s="17"/>
      <c r="B125" s="17"/>
      <c r="C125" s="17"/>
      <c r="D125" s="16"/>
      <c r="E125" s="17"/>
      <c r="F125" s="17"/>
      <c r="G125" s="16"/>
      <c r="H125" s="16"/>
      <c r="I125" s="16"/>
    </row>
    <row r="126" spans="1:9" ht="11.25" customHeight="1">
      <c r="A126" s="17"/>
      <c r="B126" s="17"/>
      <c r="C126" s="263"/>
      <c r="D126" s="263"/>
      <c r="E126" s="17"/>
      <c r="F126" s="263"/>
      <c r="G126" s="263"/>
      <c r="H126" s="17"/>
      <c r="I126" s="16"/>
    </row>
    <row r="127" spans="1:9">
      <c r="A127" s="19"/>
      <c r="B127" s="19"/>
      <c r="C127" s="266" t="s">
        <v>193</v>
      </c>
      <c r="D127" s="267"/>
      <c r="E127" s="19"/>
      <c r="F127" s="268"/>
      <c r="G127" s="268"/>
      <c r="H127" s="19"/>
      <c r="I127" s="18"/>
    </row>
    <row r="128" spans="1:9" hidden="1"/>
    <row r="131" spans="1:9" ht="11.25" customHeight="1">
      <c r="A131" s="17"/>
      <c r="B131" s="17"/>
      <c r="C131" s="263"/>
      <c r="D131" s="263"/>
      <c r="E131" s="17"/>
      <c r="F131" s="269"/>
      <c r="G131" s="269"/>
      <c r="H131" s="17"/>
      <c r="I131" s="16"/>
    </row>
    <row r="132" spans="1:9">
      <c r="A132" s="19"/>
      <c r="B132" s="19"/>
      <c r="C132" s="266" t="s">
        <v>382</v>
      </c>
      <c r="D132" s="267"/>
      <c r="E132" s="19"/>
      <c r="F132" s="268"/>
      <c r="G132" s="268"/>
      <c r="H132" s="19"/>
      <c r="I132" s="18"/>
    </row>
    <row r="133" spans="1:9" ht="12" customHeight="1"/>
    <row r="134" spans="1:9" ht="11.25" customHeight="1"/>
    <row r="135" spans="1:9" ht="14.1" customHeight="1"/>
    <row r="136" spans="1:9" ht="4.5" customHeight="1"/>
  </sheetData>
  <mergeCells count="23">
    <mergeCell ref="A6:E6"/>
    <mergeCell ref="A7:E7"/>
    <mergeCell ref="A4:E4"/>
    <mergeCell ref="F4:G4"/>
    <mergeCell ref="H4:I4"/>
    <mergeCell ref="A5:E5"/>
    <mergeCell ref="F5:I5"/>
    <mergeCell ref="A1:C1"/>
    <mergeCell ref="D1:I1"/>
    <mergeCell ref="A2:I2"/>
    <mergeCell ref="A3:E3"/>
    <mergeCell ref="F3:G3"/>
    <mergeCell ref="H3:I3"/>
    <mergeCell ref="C131:D131"/>
    <mergeCell ref="F131:G131"/>
    <mergeCell ref="C132:D132"/>
    <mergeCell ref="F132:G132"/>
    <mergeCell ref="A8:I8"/>
    <mergeCell ref="A123:H123"/>
    <mergeCell ref="C126:D126"/>
    <mergeCell ref="F126:G126"/>
    <mergeCell ref="C127:D127"/>
    <mergeCell ref="F127:G127"/>
  </mergeCells>
  <printOptions horizontalCentered="1"/>
  <pageMargins left="0.39370078740157483" right="0.19685039370078741" top="0.39370078740157483" bottom="0.39370078740157483" header="0" footer="0"/>
  <pageSetup paperSize="9" scale="65" orientation="portrait" horizontalDpi="4294967295" r:id="rId1"/>
  <headerFooter alignWithMargins="0"/>
  <drawing r:id="rId2"/>
  <legacyDrawing r:id="rId3"/>
  <oleObjects>
    <oleObject progId="StaticMetafile" shapeId="7171" r:id="rId4"/>
  </oleObjects>
</worksheet>
</file>

<file path=xl/worksheets/sheet3.xml><?xml version="1.0" encoding="utf-8"?>
<worksheet xmlns="http://schemas.openxmlformats.org/spreadsheetml/2006/main" xmlns:r="http://schemas.openxmlformats.org/officeDocument/2006/relationships">
  <dimension ref="A1:K54"/>
  <sheetViews>
    <sheetView view="pageBreakPreview" topLeftCell="A16" zoomScale="130" zoomScaleSheetLayoutView="130" workbookViewId="0">
      <selection activeCell="C36" sqref="A36:XFD36"/>
    </sheetView>
  </sheetViews>
  <sheetFormatPr defaultColWidth="9.140625" defaultRowHeight="12.75"/>
  <cols>
    <col min="1" max="1" width="10.140625" customWidth="1"/>
    <col min="2" max="2" width="28.85546875" customWidth="1"/>
    <col min="3" max="3" width="11.28515625" customWidth="1"/>
    <col min="4" max="4" width="13.7109375" bestFit="1" customWidth="1"/>
    <col min="5" max="6" width="12.140625" bestFit="1" customWidth="1"/>
    <col min="7" max="7" width="12.42578125" bestFit="1" customWidth="1"/>
    <col min="8" max="10" width="12.140625" bestFit="1" customWidth="1"/>
    <col min="11" max="11" width="12.42578125" bestFit="1" customWidth="1"/>
  </cols>
  <sheetData>
    <row r="1" spans="1:10" ht="64.5" customHeight="1">
      <c r="A1" s="312"/>
      <c r="B1" s="313"/>
      <c r="C1" s="313"/>
      <c r="D1" s="313"/>
      <c r="E1" s="313"/>
      <c r="F1" s="313"/>
      <c r="G1" s="313"/>
      <c r="H1" s="313"/>
      <c r="I1" s="313"/>
      <c r="J1" s="313"/>
    </row>
    <row r="2" spans="1:10">
      <c r="A2" s="314" t="s">
        <v>39</v>
      </c>
      <c r="B2" s="315"/>
      <c r="C2" s="315"/>
      <c r="D2" s="315"/>
      <c r="E2" s="315"/>
      <c r="F2" s="315"/>
      <c r="G2" s="315"/>
      <c r="H2" s="315"/>
      <c r="I2" s="315"/>
      <c r="J2" s="315"/>
    </row>
    <row r="3" spans="1:10" ht="24">
      <c r="A3" s="307" t="str">
        <f>'Planilha Orcamentaria '!A3:E3</f>
        <v>PREFEITURA MUNICIPAL DE MINAS NOVAS</v>
      </c>
      <c r="B3" s="307"/>
      <c r="C3" s="307"/>
      <c r="D3" s="307"/>
      <c r="E3" s="303" t="s">
        <v>40</v>
      </c>
      <c r="F3" s="306">
        <f>D42</f>
        <v>609170.53999999992</v>
      </c>
      <c r="G3" s="306"/>
      <c r="H3" s="77" t="s">
        <v>30</v>
      </c>
      <c r="I3" s="78">
        <v>46219</v>
      </c>
      <c r="J3" s="41" t="s">
        <v>53</v>
      </c>
    </row>
    <row r="4" spans="1:10" ht="29.25" customHeight="1">
      <c r="A4" s="308" t="str">
        <f>'Planilha Orcamentaria '!A4:E4</f>
        <v>OBRA:  Camelódromo</v>
      </c>
      <c r="B4" s="309"/>
      <c r="C4" s="309"/>
      <c r="D4" s="310"/>
      <c r="E4" s="303"/>
      <c r="F4" s="306"/>
      <c r="G4" s="306"/>
      <c r="H4" s="303" t="s">
        <v>56</v>
      </c>
      <c r="I4" s="303"/>
      <c r="J4" s="303"/>
    </row>
    <row r="5" spans="1:10" ht="27" customHeight="1">
      <c r="A5" s="311" t="str">
        <f>'Planilha Orcamentaria '!A5:E5</f>
        <v xml:space="preserve">LOCAL: Praça Dr. Badaró - Centro - Minas Novas - MG </v>
      </c>
      <c r="B5" s="311"/>
      <c r="C5" s="311"/>
      <c r="D5" s="311"/>
      <c r="E5" s="311"/>
      <c r="F5" s="311"/>
      <c r="G5" s="311"/>
      <c r="H5" s="303"/>
      <c r="I5" s="303"/>
      <c r="J5" s="303"/>
    </row>
    <row r="6" spans="1:10" ht="24">
      <c r="A6" s="40" t="s">
        <v>41</v>
      </c>
      <c r="B6" s="40" t="s">
        <v>42</v>
      </c>
      <c r="C6" s="41" t="s">
        <v>43</v>
      </c>
      <c r="D6" s="41" t="s">
        <v>44</v>
      </c>
      <c r="E6" s="40" t="s">
        <v>45</v>
      </c>
      <c r="F6" s="40" t="s">
        <v>46</v>
      </c>
      <c r="G6" s="40" t="s">
        <v>47</v>
      </c>
      <c r="H6" s="40" t="s">
        <v>48</v>
      </c>
      <c r="I6" s="40" t="s">
        <v>54</v>
      </c>
      <c r="J6" s="40" t="s">
        <v>55</v>
      </c>
    </row>
    <row r="7" spans="1:10">
      <c r="A7" s="303" t="s">
        <v>203</v>
      </c>
      <c r="B7" s="305" t="str">
        <f>'Planilha Orcamentaria '!D10</f>
        <v>INSTALAÇÕES INICIAIS</v>
      </c>
      <c r="C7" s="42" t="s">
        <v>49</v>
      </c>
      <c r="D7" s="72">
        <f>D8/$D$42</f>
        <v>2.3001309288528633E-2</v>
      </c>
      <c r="E7" s="73">
        <v>1</v>
      </c>
      <c r="F7" s="73">
        <v>0</v>
      </c>
      <c r="G7" s="73">
        <v>0</v>
      </c>
      <c r="H7" s="73">
        <v>0</v>
      </c>
      <c r="I7" s="73">
        <v>0</v>
      </c>
      <c r="J7" s="73">
        <v>0</v>
      </c>
    </row>
    <row r="8" spans="1:10">
      <c r="A8" s="303"/>
      <c r="B8" s="305"/>
      <c r="C8" s="43" t="s">
        <v>50</v>
      </c>
      <c r="D8" s="74">
        <f>'Planilha Orcamentaria '!I10</f>
        <v>14011.720000000001</v>
      </c>
      <c r="E8" s="74">
        <f t="shared" ref="E8:J22" si="0">E7*$D$8</f>
        <v>14011.720000000001</v>
      </c>
      <c r="F8" s="74">
        <f t="shared" si="0"/>
        <v>0</v>
      </c>
      <c r="G8" s="74">
        <f t="shared" si="0"/>
        <v>0</v>
      </c>
      <c r="H8" s="74">
        <f t="shared" si="0"/>
        <v>0</v>
      </c>
      <c r="I8" s="74">
        <f t="shared" si="0"/>
        <v>0</v>
      </c>
      <c r="J8" s="74">
        <f t="shared" si="0"/>
        <v>0</v>
      </c>
    </row>
    <row r="9" spans="1:10">
      <c r="A9" s="303" t="s">
        <v>204</v>
      </c>
      <c r="B9" s="304" t="str">
        <f>'Planilha Orcamentaria '!D14</f>
        <v>FUNDAÇÃO</v>
      </c>
      <c r="C9" s="42" t="s">
        <v>49</v>
      </c>
      <c r="D9" s="72">
        <f>D10/$D$42</f>
        <v>6.6091869774267148E-2</v>
      </c>
      <c r="E9" s="73">
        <v>0.8</v>
      </c>
      <c r="F9" s="73">
        <v>0.2</v>
      </c>
      <c r="G9" s="73">
        <v>0</v>
      </c>
      <c r="H9" s="73">
        <v>0</v>
      </c>
      <c r="I9" s="73">
        <v>0</v>
      </c>
      <c r="J9" s="73">
        <v>0</v>
      </c>
    </row>
    <row r="10" spans="1:10">
      <c r="A10" s="303"/>
      <c r="B10" s="305"/>
      <c r="C10" s="43" t="s">
        <v>50</v>
      </c>
      <c r="D10" s="74">
        <f>'Planilha Orcamentaria '!I14</f>
        <v>40261.219999999994</v>
      </c>
      <c r="E10" s="74">
        <f>E9*$D$10</f>
        <v>32208.975999999995</v>
      </c>
      <c r="F10" s="74">
        <f>F9*$D$10</f>
        <v>8052.2439999999988</v>
      </c>
      <c r="G10" s="74">
        <f t="shared" si="0"/>
        <v>0</v>
      </c>
      <c r="H10" s="74">
        <f t="shared" si="0"/>
        <v>0</v>
      </c>
      <c r="I10" s="74">
        <f t="shared" si="0"/>
        <v>0</v>
      </c>
      <c r="J10" s="74">
        <f t="shared" si="0"/>
        <v>0</v>
      </c>
    </row>
    <row r="11" spans="1:10">
      <c r="A11" s="303" t="s">
        <v>205</v>
      </c>
      <c r="B11" s="304" t="str">
        <f>'Planilha Orcamentaria '!D24</f>
        <v>ESTRUTURA</v>
      </c>
      <c r="C11" s="42" t="s">
        <v>49</v>
      </c>
      <c r="D11" s="72">
        <f>D12/$D$42</f>
        <v>0.1449992969128153</v>
      </c>
      <c r="E11" s="73">
        <v>0.3</v>
      </c>
      <c r="F11" s="73">
        <v>0.5</v>
      </c>
      <c r="G11" s="73">
        <v>0.2</v>
      </c>
      <c r="H11" s="73">
        <v>0</v>
      </c>
      <c r="I11" s="73">
        <v>0</v>
      </c>
      <c r="J11" s="73">
        <v>0</v>
      </c>
    </row>
    <row r="12" spans="1:10">
      <c r="A12" s="303"/>
      <c r="B12" s="305"/>
      <c r="C12" s="43" t="s">
        <v>50</v>
      </c>
      <c r="D12" s="74">
        <f>'Planilha Orcamentaria '!I24</f>
        <v>88329.300000000017</v>
      </c>
      <c r="E12" s="74">
        <f>E11*$D$12</f>
        <v>26498.790000000005</v>
      </c>
      <c r="F12" s="74">
        <f>F11*$D$12</f>
        <v>44164.650000000009</v>
      </c>
      <c r="G12" s="74">
        <f>G11*$D$12</f>
        <v>17665.860000000004</v>
      </c>
      <c r="H12" s="74">
        <f t="shared" si="0"/>
        <v>0</v>
      </c>
      <c r="I12" s="74">
        <f t="shared" si="0"/>
        <v>0</v>
      </c>
      <c r="J12" s="74">
        <f t="shared" si="0"/>
        <v>0</v>
      </c>
    </row>
    <row r="13" spans="1:10">
      <c r="A13" s="303" t="s">
        <v>206</v>
      </c>
      <c r="B13" s="304" t="str">
        <f>'Planilha Orcamentaria '!D35</f>
        <v>ALVENARIA</v>
      </c>
      <c r="C13" s="42" t="s">
        <v>49</v>
      </c>
      <c r="D13" s="72">
        <f>D14/$D$42</f>
        <v>8.639695544042561E-2</v>
      </c>
      <c r="E13" s="73">
        <v>0</v>
      </c>
      <c r="F13" s="73">
        <v>0.6</v>
      </c>
      <c r="G13" s="73">
        <v>0.3</v>
      </c>
      <c r="H13" s="73">
        <v>0.1</v>
      </c>
      <c r="I13" s="73">
        <v>0</v>
      </c>
      <c r="J13" s="73">
        <v>0</v>
      </c>
    </row>
    <row r="14" spans="1:10">
      <c r="A14" s="303"/>
      <c r="B14" s="305"/>
      <c r="C14" s="43" t="s">
        <v>50</v>
      </c>
      <c r="D14" s="74">
        <f>'Planilha Orcamentaria '!I35</f>
        <v>52630.479999999996</v>
      </c>
      <c r="E14" s="74">
        <f>E13*$D$14</f>
        <v>0</v>
      </c>
      <c r="F14" s="74">
        <f>F13*$D$14</f>
        <v>31578.287999999997</v>
      </c>
      <c r="G14" s="74">
        <f>G13*$D$14</f>
        <v>15789.143999999998</v>
      </c>
      <c r="H14" s="74">
        <f>H13*$D$14</f>
        <v>5263.0479999999998</v>
      </c>
      <c r="I14" s="74">
        <f t="shared" si="0"/>
        <v>0</v>
      </c>
      <c r="J14" s="74">
        <f t="shared" si="0"/>
        <v>0</v>
      </c>
    </row>
    <row r="15" spans="1:10">
      <c r="A15" s="303" t="s">
        <v>207</v>
      </c>
      <c r="B15" s="304" t="str">
        <f>'Planilha Orcamentaria '!D39</f>
        <v xml:space="preserve">COBERTURA </v>
      </c>
      <c r="C15" s="42" t="s">
        <v>49</v>
      </c>
      <c r="D15" s="72">
        <f>D16/$D$42</f>
        <v>8.3590811860337191E-2</v>
      </c>
      <c r="E15" s="73">
        <v>0</v>
      </c>
      <c r="F15" s="73">
        <v>0.2</v>
      </c>
      <c r="G15" s="73">
        <v>0.5</v>
      </c>
      <c r="H15" s="73">
        <v>0.3</v>
      </c>
      <c r="I15" s="73">
        <v>0</v>
      </c>
      <c r="J15" s="73">
        <v>0</v>
      </c>
    </row>
    <row r="16" spans="1:10">
      <c r="A16" s="303"/>
      <c r="B16" s="305"/>
      <c r="C16" s="43" t="s">
        <v>50</v>
      </c>
      <c r="D16" s="74">
        <f>'Planilha Orcamentaria '!I39</f>
        <v>50921.060000000005</v>
      </c>
      <c r="E16" s="74">
        <f>E15*$D$14</f>
        <v>0</v>
      </c>
      <c r="F16" s="74">
        <f>F15*$D$16</f>
        <v>10184.212000000001</v>
      </c>
      <c r="G16" s="74">
        <f>G15*$D$16</f>
        <v>25460.530000000002</v>
      </c>
      <c r="H16" s="74">
        <f>H15*$D$16</f>
        <v>15276.318000000001</v>
      </c>
      <c r="I16" s="74">
        <f t="shared" si="0"/>
        <v>0</v>
      </c>
      <c r="J16" s="74">
        <f t="shared" si="0"/>
        <v>0</v>
      </c>
    </row>
    <row r="17" spans="1:10">
      <c r="A17" s="303" t="s">
        <v>208</v>
      </c>
      <c r="B17" s="304" t="str">
        <f>'Planilha Orcamentaria '!D44</f>
        <v>ACABAMENTO</v>
      </c>
      <c r="C17" s="42" t="s">
        <v>49</v>
      </c>
      <c r="D17" s="72">
        <f>D18/$D$42</f>
        <v>0.11786298792453097</v>
      </c>
      <c r="E17" s="73">
        <v>0</v>
      </c>
      <c r="F17" s="73">
        <v>0</v>
      </c>
      <c r="G17" s="73">
        <v>0.5</v>
      </c>
      <c r="H17" s="73">
        <v>0.5</v>
      </c>
      <c r="I17" s="73">
        <v>0</v>
      </c>
      <c r="J17" s="73">
        <v>0</v>
      </c>
    </row>
    <row r="18" spans="1:10">
      <c r="A18" s="303"/>
      <c r="B18" s="305"/>
      <c r="C18" s="43" t="s">
        <v>50</v>
      </c>
      <c r="D18" s="74">
        <f>'Planilha Orcamentaria '!I44</f>
        <v>71798.66</v>
      </c>
      <c r="E18" s="74">
        <f>E17*$D$14</f>
        <v>0</v>
      </c>
      <c r="F18" s="74">
        <f>F17*$D$18</f>
        <v>0</v>
      </c>
      <c r="G18" s="74">
        <f>G17*$D$18</f>
        <v>35899.33</v>
      </c>
      <c r="H18" s="74">
        <f>H17*$D$18</f>
        <v>35899.33</v>
      </c>
      <c r="I18" s="74">
        <f>I17*$D$18</f>
        <v>0</v>
      </c>
      <c r="J18" s="74">
        <f t="shared" si="0"/>
        <v>0</v>
      </c>
    </row>
    <row r="19" spans="1:10">
      <c r="A19" s="303" t="s">
        <v>209</v>
      </c>
      <c r="B19" s="304" t="str">
        <f>'Planilha Orcamentaria '!D49</f>
        <v>ESQUADRIAS/FERRAGENS</v>
      </c>
      <c r="C19" s="42" t="s">
        <v>49</v>
      </c>
      <c r="D19" s="72">
        <f>D20/$D$42</f>
        <v>0.17683706437937727</v>
      </c>
      <c r="E19" s="73">
        <v>0</v>
      </c>
      <c r="F19" s="73">
        <v>0</v>
      </c>
      <c r="G19" s="73">
        <v>0.1</v>
      </c>
      <c r="H19" s="73">
        <v>0.3</v>
      </c>
      <c r="I19" s="73">
        <v>0.6</v>
      </c>
      <c r="J19" s="73">
        <v>0</v>
      </c>
    </row>
    <row r="20" spans="1:10">
      <c r="A20" s="303"/>
      <c r="B20" s="305"/>
      <c r="C20" s="43" t="s">
        <v>50</v>
      </c>
      <c r="D20" s="74">
        <f>'Planilha Orcamentaria '!I49</f>
        <v>107723.93000000001</v>
      </c>
      <c r="E20" s="74">
        <f>E19*$D$14</f>
        <v>0</v>
      </c>
      <c r="F20" s="74">
        <f>F19*$D$18</f>
        <v>0</v>
      </c>
      <c r="G20" s="74">
        <f>G19*$D$20</f>
        <v>10772.393000000002</v>
      </c>
      <c r="H20" s="74">
        <f>H19*$D$20</f>
        <v>32317.179</v>
      </c>
      <c r="I20" s="74">
        <f>I19*$D$20</f>
        <v>64634.358</v>
      </c>
      <c r="J20" s="74">
        <f t="shared" si="0"/>
        <v>0</v>
      </c>
    </row>
    <row r="21" spans="1:10" ht="12.75" customHeight="1">
      <c r="A21" s="303" t="s">
        <v>210</v>
      </c>
      <c r="B21" s="304" t="str">
        <f>'Planilha Orcamentaria '!D58</f>
        <v xml:space="preserve">INSTALAÇÕES HIDRÁULICAS </v>
      </c>
      <c r="C21" s="42" t="s">
        <v>49</v>
      </c>
      <c r="D21" s="72">
        <f>D22/$D$42</f>
        <v>2.6789640877905883E-2</v>
      </c>
      <c r="E21" s="73">
        <v>0</v>
      </c>
      <c r="F21" s="73">
        <v>0</v>
      </c>
      <c r="G21" s="73">
        <v>0.4</v>
      </c>
      <c r="H21" s="73">
        <v>0.6</v>
      </c>
      <c r="I21" s="73">
        <v>0</v>
      </c>
      <c r="J21" s="73">
        <v>0</v>
      </c>
    </row>
    <row r="22" spans="1:10">
      <c r="A22" s="303"/>
      <c r="B22" s="305"/>
      <c r="C22" s="43" t="s">
        <v>50</v>
      </c>
      <c r="D22" s="74">
        <f>'Planilha Orcamentaria '!I58</f>
        <v>16319.46</v>
      </c>
      <c r="E22" s="74">
        <f>E21*$D$14</f>
        <v>0</v>
      </c>
      <c r="F22" s="74">
        <f>F21*$D$18</f>
        <v>0</v>
      </c>
      <c r="G22" s="74">
        <f>G21*$D$22</f>
        <v>6527.7839999999997</v>
      </c>
      <c r="H22" s="74">
        <f>H21*$D$22</f>
        <v>9791.6759999999995</v>
      </c>
      <c r="I22" s="74">
        <f>I21*$D$22</f>
        <v>0</v>
      </c>
      <c r="J22" s="74">
        <f t="shared" si="0"/>
        <v>0</v>
      </c>
    </row>
    <row r="23" spans="1:10">
      <c r="A23" s="303" t="s">
        <v>211</v>
      </c>
      <c r="B23" s="304" t="str">
        <f>'Planilha Orcamentaria '!D70</f>
        <v xml:space="preserve">INSTALAÇÕES ELÉTRICAS </v>
      </c>
      <c r="C23" s="42" t="s">
        <v>49</v>
      </c>
      <c r="D23" s="72">
        <f>D24/$D$42</f>
        <v>5.2449762261976757E-2</v>
      </c>
      <c r="E23" s="73">
        <v>0</v>
      </c>
      <c r="F23" s="73">
        <v>0</v>
      </c>
      <c r="G23" s="73">
        <v>0.4</v>
      </c>
      <c r="H23" s="73">
        <v>0.6</v>
      </c>
      <c r="I23" s="73">
        <v>0</v>
      </c>
      <c r="J23" s="73">
        <v>0</v>
      </c>
    </row>
    <row r="24" spans="1:10">
      <c r="A24" s="303"/>
      <c r="B24" s="305"/>
      <c r="C24" s="43" t="s">
        <v>50</v>
      </c>
      <c r="D24" s="74">
        <f>'Planilha Orcamentaria '!I70</f>
        <v>31950.85</v>
      </c>
      <c r="E24" s="74">
        <f>E23*$D$14</f>
        <v>0</v>
      </c>
      <c r="F24" s="74">
        <f>F23*$D$18</f>
        <v>0</v>
      </c>
      <c r="G24" s="74">
        <f>G23*$D$24</f>
        <v>12780.34</v>
      </c>
      <c r="H24" s="74">
        <f>H23*$D$24</f>
        <v>19170.509999999998</v>
      </c>
      <c r="I24" s="74">
        <f>I23*$D$24</f>
        <v>0</v>
      </c>
      <c r="J24" s="74">
        <f>J23*$D$24</f>
        <v>0</v>
      </c>
    </row>
    <row r="25" spans="1:10">
      <c r="A25" s="303" t="s">
        <v>212</v>
      </c>
      <c r="B25" s="304" t="str">
        <f>'Planilha Orcamentaria '!D89</f>
        <v>PISO</v>
      </c>
      <c r="C25" s="42" t="s">
        <v>49</v>
      </c>
      <c r="D25" s="72">
        <f>D26/$D$42</f>
        <v>0.11457136453118696</v>
      </c>
      <c r="E25" s="73">
        <v>0</v>
      </c>
      <c r="F25" s="73">
        <v>0</v>
      </c>
      <c r="G25" s="73">
        <v>0</v>
      </c>
      <c r="H25" s="73">
        <v>0</v>
      </c>
      <c r="I25" s="73">
        <v>0.6</v>
      </c>
      <c r="J25" s="73">
        <v>0.4</v>
      </c>
    </row>
    <row r="26" spans="1:10">
      <c r="A26" s="303"/>
      <c r="B26" s="305"/>
      <c r="C26" s="43" t="s">
        <v>50</v>
      </c>
      <c r="D26" s="74">
        <f>'Planilha Orcamentaria '!I89</f>
        <v>69793.5</v>
      </c>
      <c r="E26" s="74">
        <f>E25*$D$14</f>
        <v>0</v>
      </c>
      <c r="F26" s="74">
        <f>F25*$D$18</f>
        <v>0</v>
      </c>
      <c r="G26" s="74">
        <f>G25*$D$22</f>
        <v>0</v>
      </c>
      <c r="H26" s="74">
        <f>H25*$D$26</f>
        <v>0</v>
      </c>
      <c r="I26" s="74">
        <f>I25*$D$26</f>
        <v>41876.1</v>
      </c>
      <c r="J26" s="74">
        <f>J25*$D$26</f>
        <v>27917.4</v>
      </c>
    </row>
    <row r="27" spans="1:10">
      <c r="A27" s="303" t="s">
        <v>213</v>
      </c>
      <c r="B27" s="304" t="str">
        <f>'Planilha Orcamentaria '!D94</f>
        <v xml:space="preserve">LOUÇAS E METAIS </v>
      </c>
      <c r="C27" s="42" t="s">
        <v>49</v>
      </c>
      <c r="D27" s="72">
        <f>D28/$D$42</f>
        <v>8.1836196477918996E-3</v>
      </c>
      <c r="E27" s="73">
        <v>0</v>
      </c>
      <c r="F27" s="73">
        <v>0</v>
      </c>
      <c r="G27" s="73">
        <v>0</v>
      </c>
      <c r="H27" s="73">
        <v>0</v>
      </c>
      <c r="I27" s="73">
        <v>0</v>
      </c>
      <c r="J27" s="73">
        <v>1</v>
      </c>
    </row>
    <row r="28" spans="1:10">
      <c r="A28" s="303"/>
      <c r="B28" s="305"/>
      <c r="C28" s="43" t="s">
        <v>50</v>
      </c>
      <c r="D28" s="74">
        <f>'Planilha Orcamentaria '!I94</f>
        <v>4985.22</v>
      </c>
      <c r="E28" s="74">
        <f>E27*$D$14</f>
        <v>0</v>
      </c>
      <c r="F28" s="74">
        <f>F27*$D$18</f>
        <v>0</v>
      </c>
      <c r="G28" s="74">
        <f>G27*$D$22</f>
        <v>0</v>
      </c>
      <c r="H28" s="74">
        <f>H27*$D$26</f>
        <v>0</v>
      </c>
      <c r="I28" s="74">
        <f>I27*$D$28</f>
        <v>0</v>
      </c>
      <c r="J28" s="74">
        <f>J27*$D$28</f>
        <v>4985.22</v>
      </c>
    </row>
    <row r="29" spans="1:10">
      <c r="A29" s="303" t="s">
        <v>214</v>
      </c>
      <c r="B29" s="304" t="str">
        <f>'Planilha Orcamentaria '!D105</f>
        <v>DIVERSOS</v>
      </c>
      <c r="C29" s="42" t="s">
        <v>49</v>
      </c>
      <c r="D29" s="72">
        <f>D30/$D$42</f>
        <v>1.1703405749069876E-2</v>
      </c>
      <c r="E29" s="73">
        <v>0</v>
      </c>
      <c r="F29" s="73">
        <v>0</v>
      </c>
      <c r="G29" s="73">
        <v>0</v>
      </c>
      <c r="H29" s="73">
        <v>0</v>
      </c>
      <c r="I29" s="73">
        <v>0</v>
      </c>
      <c r="J29" s="73">
        <v>1</v>
      </c>
    </row>
    <row r="30" spans="1:10">
      <c r="A30" s="303"/>
      <c r="B30" s="305"/>
      <c r="C30" s="43" t="s">
        <v>50</v>
      </c>
      <c r="D30" s="74">
        <f>'Planilha Orcamentaria '!I105</f>
        <v>7129.37</v>
      </c>
      <c r="E30" s="74">
        <f>E29*$D$14</f>
        <v>0</v>
      </c>
      <c r="F30" s="74">
        <f>F29*$D$18</f>
        <v>0</v>
      </c>
      <c r="G30" s="74">
        <f>G29*$D$22</f>
        <v>0</v>
      </c>
      <c r="H30" s="74">
        <f>H29*$D$26</f>
        <v>0</v>
      </c>
      <c r="I30" s="74">
        <f>I29*$D$28</f>
        <v>0</v>
      </c>
      <c r="J30" s="74">
        <f>J29*$D$30</f>
        <v>7129.37</v>
      </c>
    </row>
    <row r="31" spans="1:10">
      <c r="A31" s="303" t="s">
        <v>215</v>
      </c>
      <c r="B31" s="304" t="str">
        <f>'Planilha Orcamentaria '!D109</f>
        <v xml:space="preserve">PINTURA </v>
      </c>
      <c r="C31" s="42" t="s">
        <v>49</v>
      </c>
      <c r="D31" s="72">
        <f>D32/$D$42</f>
        <v>8.2286694297462257E-2</v>
      </c>
      <c r="E31" s="73">
        <v>0</v>
      </c>
      <c r="F31" s="73">
        <v>0</v>
      </c>
      <c r="G31" s="73">
        <v>0</v>
      </c>
      <c r="H31" s="73">
        <v>0</v>
      </c>
      <c r="I31" s="73">
        <v>0</v>
      </c>
      <c r="J31" s="73">
        <v>1</v>
      </c>
    </row>
    <row r="32" spans="1:10">
      <c r="A32" s="303"/>
      <c r="B32" s="305"/>
      <c r="C32" s="43" t="s">
        <v>50</v>
      </c>
      <c r="D32" s="74">
        <f>'Planilha Orcamentaria '!I109</f>
        <v>50126.63</v>
      </c>
      <c r="E32" s="74">
        <f>E31*$D$14</f>
        <v>0</v>
      </c>
      <c r="F32" s="74">
        <f>F31*$D$18</f>
        <v>0</v>
      </c>
      <c r="G32" s="74">
        <f>G31*$D$22</f>
        <v>0</v>
      </c>
      <c r="H32" s="74">
        <f>H31*$D$26</f>
        <v>0</v>
      </c>
      <c r="I32" s="74">
        <f>I31*$D$28</f>
        <v>0</v>
      </c>
      <c r="J32" s="74">
        <f>J31*$D$32</f>
        <v>50126.63</v>
      </c>
    </row>
    <row r="33" spans="1:11">
      <c r="A33" s="303" t="s">
        <v>216</v>
      </c>
      <c r="B33" s="304" t="str">
        <f>'Planilha Orcamentaria '!D116</f>
        <v>PREVENÇÃO E COMBATE A INCÊNDIO</v>
      </c>
      <c r="C33" s="42" t="s">
        <v>49</v>
      </c>
      <c r="D33" s="72">
        <f>D34/$D$42</f>
        <v>2.1730532142936526E-3</v>
      </c>
      <c r="E33" s="73">
        <v>0</v>
      </c>
      <c r="F33" s="73">
        <v>0</v>
      </c>
      <c r="G33" s="73">
        <v>0</v>
      </c>
      <c r="H33" s="73">
        <v>0</v>
      </c>
      <c r="I33" s="73">
        <v>0</v>
      </c>
      <c r="J33" s="73">
        <v>1</v>
      </c>
    </row>
    <row r="34" spans="1:11">
      <c r="A34" s="303"/>
      <c r="B34" s="305"/>
      <c r="C34" s="43" t="s">
        <v>50</v>
      </c>
      <c r="D34" s="74">
        <f>'Planilha Orcamentaria '!I116</f>
        <v>1323.76</v>
      </c>
      <c r="E34" s="74">
        <f>E33*$D$14</f>
        <v>0</v>
      </c>
      <c r="F34" s="74">
        <f>F33*$D$18</f>
        <v>0</v>
      </c>
      <c r="G34" s="74">
        <f>G33*$D$22</f>
        <v>0</v>
      </c>
      <c r="H34" s="74">
        <f>H33*$D$26</f>
        <v>0</v>
      </c>
      <c r="I34" s="74">
        <f>I33*$D$28</f>
        <v>0</v>
      </c>
      <c r="J34" s="74">
        <f>J33*$D$34</f>
        <v>1323.76</v>
      </c>
    </row>
    <row r="35" spans="1:11">
      <c r="A35" s="303" t="s">
        <v>511</v>
      </c>
      <c r="B35" s="304" t="str">
        <f>'Planilha Orcamentaria '!D120</f>
        <v>LIMPEZA</v>
      </c>
      <c r="C35" s="42" t="s">
        <v>49</v>
      </c>
      <c r="D35" s="72">
        <f>D36/$D$42</f>
        <v>3.0621638400307413E-3</v>
      </c>
      <c r="E35" s="73">
        <v>0</v>
      </c>
      <c r="F35" s="73">
        <v>0</v>
      </c>
      <c r="G35" s="73">
        <v>0</v>
      </c>
      <c r="H35" s="73">
        <v>0</v>
      </c>
      <c r="I35" s="73">
        <v>0</v>
      </c>
      <c r="J35" s="73">
        <v>1</v>
      </c>
    </row>
    <row r="36" spans="1:11">
      <c r="A36" s="303"/>
      <c r="B36" s="305"/>
      <c r="C36" s="43" t="s">
        <v>50</v>
      </c>
      <c r="D36" s="74">
        <f>'Planilha Orcamentaria '!I120</f>
        <v>1865.38</v>
      </c>
      <c r="E36" s="74">
        <f>E35*$D$14</f>
        <v>0</v>
      </c>
      <c r="F36" s="74">
        <f>F35*$D$18</f>
        <v>0</v>
      </c>
      <c r="G36" s="74">
        <f>G35*$D$22</f>
        <v>0</v>
      </c>
      <c r="H36" s="74">
        <f>H35*$D$26</f>
        <v>0</v>
      </c>
      <c r="I36" s="74">
        <f>I35*$D$28</f>
        <v>0</v>
      </c>
      <c r="J36" s="74">
        <f>J35*$D$36</f>
        <v>1865.38</v>
      </c>
    </row>
    <row r="37" spans="1:11" hidden="1">
      <c r="A37" s="303" t="str">
        <f>'[1]Planilha Orcamentária'!A22</f>
        <v>4.0</v>
      </c>
      <c r="B37" s="316"/>
      <c r="C37" s="42" t="s">
        <v>49</v>
      </c>
      <c r="D37" s="72">
        <f>D38/$D$42</f>
        <v>0</v>
      </c>
      <c r="E37" s="73">
        <v>0</v>
      </c>
      <c r="F37" s="73">
        <v>0</v>
      </c>
      <c r="G37" s="73">
        <v>0</v>
      </c>
      <c r="H37" s="73">
        <v>0</v>
      </c>
      <c r="I37" s="73">
        <v>0</v>
      </c>
      <c r="J37" s="73">
        <v>0</v>
      </c>
    </row>
    <row r="38" spans="1:11" hidden="1">
      <c r="A38" s="303"/>
      <c r="B38" s="317"/>
      <c r="C38" s="43" t="s">
        <v>50</v>
      </c>
      <c r="D38" s="74"/>
      <c r="E38" s="74">
        <f t="shared" ref="E38:J38" si="1">E37*$D$38</f>
        <v>0</v>
      </c>
      <c r="F38" s="74">
        <f t="shared" si="1"/>
        <v>0</v>
      </c>
      <c r="G38" s="74">
        <f t="shared" si="1"/>
        <v>0</v>
      </c>
      <c r="H38" s="74">
        <f t="shared" si="1"/>
        <v>0</v>
      </c>
      <c r="I38" s="74">
        <f t="shared" si="1"/>
        <v>0</v>
      </c>
      <c r="J38" s="74">
        <f t="shared" si="1"/>
        <v>0</v>
      </c>
    </row>
    <row r="39" spans="1:11" hidden="1">
      <c r="A39" s="303" t="str">
        <f>'[1]Planilha Orcamentária'!A26</f>
        <v>5.0</v>
      </c>
      <c r="B39" s="305"/>
      <c r="C39" s="42" t="s">
        <v>49</v>
      </c>
      <c r="D39" s="72">
        <f>D40/$D$42</f>
        <v>0</v>
      </c>
      <c r="E39" s="73">
        <v>0</v>
      </c>
      <c r="F39" s="73">
        <v>0</v>
      </c>
      <c r="G39" s="73">
        <v>0</v>
      </c>
      <c r="H39" s="73">
        <v>0</v>
      </c>
      <c r="I39" s="73">
        <v>0</v>
      </c>
      <c r="J39" s="73">
        <v>0</v>
      </c>
    </row>
    <row r="40" spans="1:11" hidden="1">
      <c r="A40" s="303"/>
      <c r="B40" s="305"/>
      <c r="C40" s="43" t="s">
        <v>50</v>
      </c>
      <c r="D40" s="75"/>
      <c r="E40" s="75">
        <f t="shared" ref="E40:J40" si="2">E39*$D$40</f>
        <v>0</v>
      </c>
      <c r="F40" s="75">
        <f t="shared" si="2"/>
        <v>0</v>
      </c>
      <c r="G40" s="75">
        <f t="shared" si="2"/>
        <v>0</v>
      </c>
      <c r="H40" s="75">
        <f t="shared" si="2"/>
        <v>0</v>
      </c>
      <c r="I40" s="75">
        <f t="shared" si="2"/>
        <v>0</v>
      </c>
      <c r="J40" s="75">
        <f t="shared" si="2"/>
        <v>0</v>
      </c>
    </row>
    <row r="41" spans="1:11">
      <c r="A41" s="303" t="s">
        <v>51</v>
      </c>
      <c r="B41" s="303"/>
      <c r="C41" s="42" t="s">
        <v>49</v>
      </c>
      <c r="D41" s="72">
        <f>+D29+D27+D25+D23+D21+D19+D17+D15+D13+D11+D7+D9+D31+D35</f>
        <v>0.9978269467857066</v>
      </c>
      <c r="E41" s="72">
        <f>E42/$D$42</f>
        <v>0.11937459418178695</v>
      </c>
      <c r="F41" s="72">
        <f t="shared" ref="F41:J41" si="3">F42/$D$42</f>
        <v>0.15427435804758388</v>
      </c>
      <c r="G41" s="72">
        <f t="shared" si="3"/>
        <v>0.20502531360101561</v>
      </c>
      <c r="H41" s="72">
        <f t="shared" si="3"/>
        <v>0.19324319426215197</v>
      </c>
      <c r="I41" s="72">
        <f t="shared" si="3"/>
        <v>0.17484505734633854</v>
      </c>
      <c r="J41" s="72">
        <f t="shared" si="3"/>
        <v>0.15323748256112321</v>
      </c>
    </row>
    <row r="42" spans="1:11">
      <c r="A42" s="303"/>
      <c r="B42" s="303"/>
      <c r="C42" s="42" t="s">
        <v>50</v>
      </c>
      <c r="D42" s="76">
        <f>+D30+D28+D26+D24+D22+D20+D18++D16+D14+D12+D10+D8+D32+D36+D34</f>
        <v>609170.53999999992</v>
      </c>
      <c r="E42" s="76">
        <f>+E30+E28+E26+E24+E22+E20+E18+E16+E14+E12+E10+E8+E32+E36</f>
        <v>72719.486000000004</v>
      </c>
      <c r="F42" s="76">
        <f>+F30+F28+F26+F24+F22+F20+F18+F16+F14+F12+F10+F8+F32+F36</f>
        <v>93979.394</v>
      </c>
      <c r="G42" s="76">
        <f>+G30+G28+G26+G24+G22+G20+G18+G16+G14+G12+G10+G8+G32+G36</f>
        <v>124895.38100000001</v>
      </c>
      <c r="H42" s="76">
        <f>+H30+H28+H26+H24+H22+H20+H18+H16+H14+H12+H10+H8+H32+H36</f>
        <v>117718.061</v>
      </c>
      <c r="I42" s="76">
        <f>+I30+I28+I26+I24+I22+I20+I18++I16+I14+I12+I10+I8+I32+I36</f>
        <v>106510.458</v>
      </c>
      <c r="J42" s="76">
        <f>+J30+J28+J26+J24+J22+J20+J18++J16+J14+J12+J10+J8+J32+J36+J34</f>
        <v>93347.76</v>
      </c>
      <c r="K42" s="205"/>
    </row>
    <row r="43" spans="1:11">
      <c r="A43" s="44"/>
      <c r="B43" s="45"/>
      <c r="C43" s="45"/>
      <c r="D43" s="45"/>
      <c r="E43" s="45"/>
      <c r="F43" s="45"/>
      <c r="I43" s="46" t="s">
        <v>52</v>
      </c>
      <c r="J43" s="47"/>
    </row>
    <row r="44" spans="1:11">
      <c r="A44" s="44"/>
      <c r="B44" s="45"/>
      <c r="C44" s="45"/>
      <c r="D44" s="45"/>
      <c r="E44" s="45"/>
      <c r="F44" s="45"/>
      <c r="I44" s="56"/>
      <c r="J44" s="47"/>
    </row>
    <row r="45" spans="1:11">
      <c r="A45" s="44"/>
      <c r="B45" s="48"/>
      <c r="C45" s="45"/>
      <c r="D45" s="49"/>
      <c r="E45" s="50"/>
      <c r="F45" s="50"/>
      <c r="I45" s="51"/>
      <c r="J45" s="47"/>
    </row>
    <row r="46" spans="1:11">
      <c r="A46" s="52"/>
      <c r="B46" s="53" t="s">
        <v>194</v>
      </c>
      <c r="C46" s="54"/>
      <c r="D46" s="55"/>
      <c r="E46" s="55"/>
      <c r="F46" s="55"/>
      <c r="I46" s="56"/>
      <c r="J46" s="57"/>
    </row>
    <row r="47" spans="1:11">
      <c r="A47" s="58"/>
      <c r="B47" s="59" t="s">
        <v>195</v>
      </c>
      <c r="C47" s="54"/>
      <c r="D47" s="54"/>
      <c r="E47" s="60"/>
      <c r="F47" s="60"/>
      <c r="I47" s="58"/>
      <c r="J47" s="61"/>
    </row>
    <row r="48" spans="1:11">
      <c r="A48" s="58"/>
      <c r="B48" s="59" t="s">
        <v>196</v>
      </c>
      <c r="C48" s="54"/>
      <c r="D48" s="54"/>
      <c r="E48" s="60"/>
      <c r="F48" s="60"/>
      <c r="I48" s="58"/>
      <c r="J48" s="61"/>
    </row>
    <row r="49" spans="1:10">
      <c r="A49" s="51"/>
      <c r="B49" s="62"/>
      <c r="C49" s="49"/>
      <c r="D49" s="49"/>
      <c r="E49" s="50"/>
      <c r="F49" s="50"/>
      <c r="I49" s="51"/>
      <c r="J49" s="47"/>
    </row>
    <row r="50" spans="1:10">
      <c r="A50" s="51"/>
      <c r="B50" s="62"/>
      <c r="C50" s="49"/>
      <c r="D50" s="49"/>
      <c r="E50" s="50"/>
      <c r="F50" s="50"/>
      <c r="I50" s="51"/>
      <c r="J50" s="47"/>
    </row>
    <row r="51" spans="1:10">
      <c r="A51" s="52"/>
      <c r="B51" s="63"/>
      <c r="C51" s="64"/>
      <c r="D51" s="64"/>
      <c r="E51" s="65"/>
      <c r="F51" s="65"/>
      <c r="I51" s="66"/>
      <c r="J51" s="47"/>
    </row>
    <row r="52" spans="1:10">
      <c r="A52" s="58"/>
      <c r="B52" s="53" t="s">
        <v>418</v>
      </c>
      <c r="C52" s="54"/>
      <c r="D52" s="54"/>
      <c r="E52" s="60"/>
      <c r="F52" s="60"/>
      <c r="I52" s="58"/>
      <c r="J52" s="61"/>
    </row>
    <row r="53" spans="1:10">
      <c r="A53" s="58"/>
      <c r="B53" s="67" t="str">
        <f>'[1]Memória de Cálculo'!C38</f>
        <v>Prefeito(a) Municipal</v>
      </c>
      <c r="C53" s="54"/>
      <c r="D53" s="54"/>
      <c r="E53" s="60"/>
      <c r="F53" s="60"/>
      <c r="I53" s="58"/>
      <c r="J53" s="61"/>
    </row>
    <row r="54" spans="1:10">
      <c r="A54" s="68"/>
      <c r="B54" s="69"/>
      <c r="C54" s="70"/>
      <c r="D54" s="70"/>
      <c r="E54" s="69"/>
      <c r="F54" s="69"/>
      <c r="I54" s="68"/>
      <c r="J54" s="71"/>
    </row>
  </sheetData>
  <mergeCells count="43">
    <mergeCell ref="A33:A34"/>
    <mergeCell ref="B33:B34"/>
    <mergeCell ref="A1:J1"/>
    <mergeCell ref="A2:J2"/>
    <mergeCell ref="A37:A38"/>
    <mergeCell ref="B37:B38"/>
    <mergeCell ref="H4:J5"/>
    <mergeCell ref="A9:A10"/>
    <mergeCell ref="B9:B10"/>
    <mergeCell ref="A11:A12"/>
    <mergeCell ref="B11:B12"/>
    <mergeCell ref="A13:A14"/>
    <mergeCell ref="B13:B14"/>
    <mergeCell ref="A15:A16"/>
    <mergeCell ref="B15:B16"/>
    <mergeCell ref="A17:A18"/>
    <mergeCell ref="B23:B24"/>
    <mergeCell ref="A25:A26"/>
    <mergeCell ref="A23:A24"/>
    <mergeCell ref="A31:A32"/>
    <mergeCell ref="B31:B32"/>
    <mergeCell ref="A29:A30"/>
    <mergeCell ref="B29:B30"/>
    <mergeCell ref="B25:B26"/>
    <mergeCell ref="A27:A28"/>
    <mergeCell ref="B27:B28"/>
    <mergeCell ref="B17:B18"/>
    <mergeCell ref="A19:A20"/>
    <mergeCell ref="B19:B20"/>
    <mergeCell ref="A21:A22"/>
    <mergeCell ref="B21:B22"/>
    <mergeCell ref="E3:E4"/>
    <mergeCell ref="F3:G4"/>
    <mergeCell ref="A7:A8"/>
    <mergeCell ref="B7:B8"/>
    <mergeCell ref="A3:D3"/>
    <mergeCell ref="A4:D4"/>
    <mergeCell ref="A5:G5"/>
    <mergeCell ref="A35:A36"/>
    <mergeCell ref="B35:B36"/>
    <mergeCell ref="A39:A40"/>
    <mergeCell ref="B39:B40"/>
    <mergeCell ref="A41:B42"/>
  </mergeCells>
  <pageMargins left="0.19685039370078741" right="0.11811023622047245" top="0.11811023622047245" bottom="0.11811023622047245" header="0.31496062992125984" footer="0.31496062992125984"/>
  <pageSetup paperSize="9" scale="75" orientation="portrait" r:id="rId1"/>
  <drawing r:id="rId2"/>
  <legacyDrawing r:id="rId3"/>
  <oleObjects>
    <oleObject progId="StaticMetafile" shapeId="10242" r:id="rId4"/>
  </oleObjects>
</worksheet>
</file>

<file path=xl/worksheets/sheet4.xml><?xml version="1.0" encoding="utf-8"?>
<worksheet xmlns="http://schemas.openxmlformats.org/spreadsheetml/2006/main" xmlns:r="http://schemas.openxmlformats.org/officeDocument/2006/relationships">
  <dimension ref="B1:M140"/>
  <sheetViews>
    <sheetView topLeftCell="B121" workbookViewId="0">
      <selection activeCell="F129" sqref="F129"/>
    </sheetView>
  </sheetViews>
  <sheetFormatPr defaultRowHeight="12.75"/>
  <cols>
    <col min="3" max="3" width="79.5703125" customWidth="1"/>
    <col min="4" max="4" width="12.42578125" customWidth="1"/>
    <col min="5" max="5" width="8.7109375" customWidth="1"/>
    <col min="6" max="6" width="10.28515625" customWidth="1"/>
    <col min="7" max="7" width="13.42578125" customWidth="1"/>
    <col min="8" max="8" width="11" customWidth="1"/>
    <col min="9" max="10" width="13.7109375" customWidth="1"/>
    <col min="11" max="11" width="12.7109375" customWidth="1"/>
    <col min="12" max="12" width="16.140625" customWidth="1"/>
    <col min="13" max="13" width="15.42578125" customWidth="1"/>
  </cols>
  <sheetData>
    <row r="1" spans="2:13">
      <c r="B1" s="318" t="s">
        <v>217</v>
      </c>
      <c r="C1" s="319"/>
      <c r="D1" s="319"/>
      <c r="E1" s="319"/>
      <c r="F1" s="319"/>
      <c r="G1" s="319"/>
      <c r="H1" s="319"/>
      <c r="I1" s="319"/>
      <c r="J1" s="319"/>
      <c r="K1" s="319"/>
      <c r="L1" s="319"/>
      <c r="M1" s="320"/>
    </row>
    <row r="2" spans="2:13">
      <c r="B2" s="321"/>
      <c r="C2" s="322"/>
      <c r="D2" s="322"/>
      <c r="E2" s="322"/>
      <c r="F2" s="322"/>
      <c r="G2" s="322"/>
      <c r="H2" s="322"/>
      <c r="I2" s="322"/>
      <c r="J2" s="322"/>
      <c r="K2" s="322"/>
      <c r="L2" s="322"/>
      <c r="M2" s="323"/>
    </row>
    <row r="3" spans="2:13">
      <c r="B3" s="321"/>
      <c r="C3" s="322"/>
      <c r="D3" s="322"/>
      <c r="E3" s="322"/>
      <c r="F3" s="322"/>
      <c r="G3" s="322"/>
      <c r="H3" s="322"/>
      <c r="I3" s="322"/>
      <c r="J3" s="322"/>
      <c r="K3" s="322"/>
      <c r="L3" s="322"/>
      <c r="M3" s="323"/>
    </row>
    <row r="4" spans="2:13">
      <c r="B4" s="321"/>
      <c r="C4" s="322"/>
      <c r="D4" s="322"/>
      <c r="E4" s="322"/>
      <c r="F4" s="322"/>
      <c r="G4" s="322"/>
      <c r="H4" s="322"/>
      <c r="I4" s="322"/>
      <c r="J4" s="322"/>
      <c r="K4" s="322"/>
      <c r="L4" s="322"/>
      <c r="M4" s="323"/>
    </row>
    <row r="5" spans="2:13" ht="13.5" thickBot="1">
      <c r="B5" s="324"/>
      <c r="C5" s="325"/>
      <c r="D5" s="325"/>
      <c r="E5" s="325"/>
      <c r="F5" s="325"/>
      <c r="G5" s="325"/>
      <c r="H5" s="325"/>
      <c r="I5" s="325"/>
      <c r="J5" s="325"/>
      <c r="K5" s="325"/>
      <c r="L5" s="325"/>
      <c r="M5" s="326"/>
    </row>
    <row r="6" spans="2:13" ht="24" thickBot="1">
      <c r="B6" s="327" t="s">
        <v>218</v>
      </c>
      <c r="C6" s="328"/>
      <c r="D6" s="328"/>
      <c r="E6" s="328"/>
      <c r="F6" s="328"/>
      <c r="G6" s="328"/>
      <c r="H6" s="328"/>
      <c r="I6" s="328"/>
      <c r="J6" s="328"/>
      <c r="K6" s="328"/>
      <c r="L6" s="328"/>
      <c r="M6" s="329"/>
    </row>
    <row r="7" spans="2:13" ht="18.75" thickBot="1">
      <c r="B7" s="330" t="s">
        <v>219</v>
      </c>
      <c r="C7" s="331"/>
      <c r="D7" s="331"/>
      <c r="E7" s="331"/>
      <c r="F7" s="331"/>
      <c r="G7" s="331"/>
      <c r="H7" s="331"/>
      <c r="I7" s="331"/>
      <c r="J7" s="331"/>
      <c r="K7" s="331"/>
      <c r="L7" s="331"/>
      <c r="M7" s="332"/>
    </row>
    <row r="8" spans="2:13" ht="13.5" thickBot="1">
      <c r="B8" s="333" t="s">
        <v>35</v>
      </c>
      <c r="C8" s="334"/>
      <c r="D8" s="110"/>
      <c r="E8" s="335" t="s">
        <v>220</v>
      </c>
      <c r="F8" s="336"/>
      <c r="G8" s="337"/>
      <c r="H8" s="338"/>
      <c r="I8" s="339" t="s">
        <v>296</v>
      </c>
      <c r="J8" s="340"/>
      <c r="K8" s="341"/>
      <c r="L8" s="111" t="s">
        <v>221</v>
      </c>
      <c r="M8" s="112"/>
    </row>
    <row r="9" spans="2:13" ht="13.5" thickBot="1">
      <c r="B9" s="345" t="s">
        <v>244</v>
      </c>
      <c r="C9" s="346"/>
      <c r="D9" s="346"/>
      <c r="E9" s="346"/>
      <c r="F9" s="347"/>
      <c r="G9" s="345" t="s">
        <v>297</v>
      </c>
      <c r="H9" s="346"/>
      <c r="I9" s="346"/>
      <c r="J9" s="346"/>
      <c r="K9" s="347"/>
      <c r="L9" s="113"/>
      <c r="M9" s="114"/>
    </row>
    <row r="10" spans="2:13" ht="13.5" thickBot="1">
      <c r="B10" s="345" t="s">
        <v>295</v>
      </c>
      <c r="C10" s="346"/>
      <c r="D10" s="346"/>
      <c r="E10" s="346"/>
      <c r="F10" s="347"/>
      <c r="G10" s="115" t="s">
        <v>222</v>
      </c>
      <c r="H10" s="116"/>
      <c r="I10" s="117">
        <v>45856</v>
      </c>
      <c r="J10" s="116" t="s">
        <v>223</v>
      </c>
      <c r="K10" s="118">
        <v>45880</v>
      </c>
      <c r="L10" s="119"/>
      <c r="M10" s="120"/>
    </row>
    <row r="11" spans="2:13" ht="13.5" thickBot="1">
      <c r="B11" s="348" t="s">
        <v>253</v>
      </c>
      <c r="C11" s="349"/>
      <c r="D11" s="349"/>
      <c r="E11" s="349"/>
      <c r="F11" s="350"/>
      <c r="G11" s="351" t="s">
        <v>224</v>
      </c>
      <c r="H11" s="352"/>
      <c r="I11" s="352" t="s">
        <v>225</v>
      </c>
      <c r="J11" s="352"/>
      <c r="K11" s="352"/>
      <c r="L11" s="121" t="s">
        <v>226</v>
      </c>
      <c r="M11" s="122" t="s">
        <v>227</v>
      </c>
    </row>
    <row r="12" spans="2:13" ht="13.5" thickBot="1">
      <c r="B12" s="345"/>
      <c r="C12" s="347"/>
      <c r="D12" s="123" t="s">
        <v>228</v>
      </c>
      <c r="E12" s="354">
        <v>45687</v>
      </c>
      <c r="F12" s="355"/>
      <c r="G12" s="356">
        <f>J131</f>
        <v>474879.99629998382</v>
      </c>
      <c r="H12" s="357"/>
      <c r="I12" s="357">
        <v>311981.07</v>
      </c>
      <c r="J12" s="357"/>
      <c r="K12" s="357"/>
      <c r="L12" s="124">
        <f>+M132</f>
        <v>208002.45707972781</v>
      </c>
      <c r="M12" s="125">
        <f>+I12-L12</f>
        <v>103978.61292027219</v>
      </c>
    </row>
    <row r="13" spans="2:13">
      <c r="B13" s="358" t="s">
        <v>0</v>
      </c>
      <c r="C13" s="360" t="s">
        <v>229</v>
      </c>
      <c r="D13" s="362" t="s">
        <v>230</v>
      </c>
      <c r="E13" s="364" t="s">
        <v>231</v>
      </c>
      <c r="F13" s="364"/>
      <c r="G13" s="364"/>
      <c r="H13" s="364" t="s">
        <v>232</v>
      </c>
      <c r="I13" s="366" t="s">
        <v>233</v>
      </c>
      <c r="J13" s="368" t="s">
        <v>234</v>
      </c>
      <c r="K13" s="370" t="s">
        <v>235</v>
      </c>
      <c r="L13" s="370"/>
      <c r="M13" s="371" t="s">
        <v>236</v>
      </c>
    </row>
    <row r="14" spans="2:13" ht="22.5" customHeight="1">
      <c r="B14" s="359"/>
      <c r="C14" s="361"/>
      <c r="D14" s="363"/>
      <c r="E14" s="126" t="s">
        <v>237</v>
      </c>
      <c r="F14" s="126" t="s">
        <v>238</v>
      </c>
      <c r="G14" s="126" t="s">
        <v>239</v>
      </c>
      <c r="H14" s="365"/>
      <c r="I14" s="367"/>
      <c r="J14" s="369"/>
      <c r="K14" s="127" t="s">
        <v>238</v>
      </c>
      <c r="L14" s="127" t="s">
        <v>239</v>
      </c>
      <c r="M14" s="372"/>
    </row>
    <row r="15" spans="2:13">
      <c r="B15" s="128"/>
      <c r="C15" s="342"/>
      <c r="D15" s="343" t="e">
        <f>+'[2]MM CALC'!#REF!</f>
        <v>#REF!</v>
      </c>
      <c r="E15" s="343"/>
      <c r="F15" s="343"/>
      <c r="G15" s="343"/>
      <c r="H15" s="343"/>
      <c r="I15" s="343"/>
      <c r="J15" s="343"/>
      <c r="K15" s="343"/>
      <c r="L15" s="343"/>
      <c r="M15" s="344"/>
    </row>
    <row r="16" spans="2:13" ht="16.5" customHeight="1">
      <c r="B16" s="128">
        <f>'Planilha Orcamentaria '!A10</f>
        <v>1</v>
      </c>
      <c r="C16" s="342" t="str">
        <f>'Planilha Orcamentaria '!D10</f>
        <v>INSTALAÇÕES INICIAIS</v>
      </c>
      <c r="D16" s="343" t="e">
        <f>+'[2]MM CALC'!#REF!</f>
        <v>#REF!</v>
      </c>
      <c r="E16" s="343"/>
      <c r="F16" s="343"/>
      <c r="G16" s="343"/>
      <c r="H16" s="343"/>
      <c r="I16" s="343"/>
      <c r="J16" s="343"/>
      <c r="K16" s="343"/>
      <c r="L16" s="343"/>
      <c r="M16" s="344"/>
    </row>
    <row r="17" spans="2:13" ht="64.5" customHeight="1">
      <c r="B17" s="129" t="str">
        <f>'Planilha Orcamentaria '!A11</f>
        <v>1.1</v>
      </c>
      <c r="C17" s="130" t="str">
        <f>'Planilha Orcamentaria '!D11</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D17" s="131">
        <v>2.88</v>
      </c>
      <c r="E17" s="210">
        <v>2.88</v>
      </c>
      <c r="F17" s="208"/>
      <c r="G17" s="131">
        <f>+F17+E17</f>
        <v>2.88</v>
      </c>
      <c r="H17" s="133" t="s">
        <v>20</v>
      </c>
      <c r="I17" s="134">
        <v>265.440972222222</v>
      </c>
      <c r="J17" s="135">
        <f>+I17*D17</f>
        <v>764.46999999999935</v>
      </c>
      <c r="K17" s="136">
        <f>+F17*I17</f>
        <v>0</v>
      </c>
      <c r="L17" s="136">
        <f>+G17*I17</f>
        <v>764.46999999999935</v>
      </c>
      <c r="M17" s="137">
        <f>+(L17)/J17</f>
        <v>1</v>
      </c>
    </row>
    <row r="18" spans="2:13" ht="51.75" customHeight="1">
      <c r="B18" s="207" t="str">
        <f>'Planilha Orcamentaria '!A12</f>
        <v>1.2</v>
      </c>
      <c r="C18" s="130" t="str">
        <f>'Planilha Orcamentaria '!D12</f>
        <v>TAPUME FIXO DE PROTEÇÃO PARA FECHAMENTO DE OBRA EM
TELHA METÁLICA GALVANIZADA, TIPO TRAPEZOIDAL, ESP. 0,5MM,
COM MÓDULO NA DIMENSÃO DE (300X220)CM, COM
REAPROVEITAMENTO, EXCLUSIVE PINTURA ESMALTE, INCLUSIVE
PONTALETE E FIXAÇÃO</v>
      </c>
      <c r="D18" s="131">
        <v>74.650000000000006</v>
      </c>
      <c r="E18" s="210">
        <v>74.650000000000006</v>
      </c>
      <c r="F18" s="208"/>
      <c r="G18" s="131">
        <f>+F18+E18</f>
        <v>74.650000000000006</v>
      </c>
      <c r="H18" s="133" t="s">
        <v>22</v>
      </c>
      <c r="I18" s="134">
        <v>10.7800401875418</v>
      </c>
      <c r="J18" s="135">
        <f>+I18*D18</f>
        <v>804.72999999999547</v>
      </c>
      <c r="K18" s="136">
        <f>+F18*I18</f>
        <v>0</v>
      </c>
      <c r="L18" s="136">
        <f>+G18*I18</f>
        <v>804.72999999999547</v>
      </c>
      <c r="M18" s="137">
        <f>+(L18)/J18</f>
        <v>1</v>
      </c>
    </row>
    <row r="19" spans="2:13" ht="54" customHeight="1">
      <c r="B19" s="207" t="str">
        <f>'Planilha Orcamentaria '!A13</f>
        <v>1.3</v>
      </c>
      <c r="C19" s="130" t="str">
        <f>'Planilha Orcamentaria '!D13</f>
        <v>LOCAÇÃO DE OBRA COM GABARITO DE TÁBUAS CORRIDAS PONTALETADAS A CADA 2,00M, REAPROVEITAMENTO (2X), INCLUSIVE ACOMPANHAMENTO DE EQUIPE TOPOGRÁFICA PARA MARCAÇÃO DE PONTO TOPOGRÁFICO</v>
      </c>
      <c r="D19" s="131">
        <v>51.8</v>
      </c>
      <c r="E19" s="210">
        <v>51.8</v>
      </c>
      <c r="F19" s="208"/>
      <c r="G19" s="131">
        <f>+F19+E19</f>
        <v>51.8</v>
      </c>
      <c r="H19" s="133" t="s">
        <v>22</v>
      </c>
      <c r="I19" s="134">
        <v>43.6</v>
      </c>
      <c r="J19" s="135">
        <f>+I19*D19</f>
        <v>2258.48</v>
      </c>
      <c r="K19" s="136">
        <f>+F19*I19</f>
        <v>0</v>
      </c>
      <c r="L19" s="136">
        <f>+G19*I19</f>
        <v>2258.48</v>
      </c>
      <c r="M19" s="137">
        <f>+(L19)/J19</f>
        <v>1</v>
      </c>
    </row>
    <row r="20" spans="2:13" ht="18" customHeight="1">
      <c r="B20" s="128" t="e">
        <f>'Planilha Orcamentaria '!#REF!</f>
        <v>#REF!</v>
      </c>
      <c r="C20" s="342" t="e">
        <f>'Planilha Orcamentaria '!#REF!</f>
        <v>#REF!</v>
      </c>
      <c r="D20" s="343" t="e">
        <f>+'[2]MM CALC'!#REF!</f>
        <v>#REF!</v>
      </c>
      <c r="E20" s="343"/>
      <c r="F20" s="343"/>
      <c r="G20" s="343"/>
      <c r="H20" s="343"/>
      <c r="I20" s="343"/>
      <c r="J20" s="343"/>
      <c r="K20" s="343"/>
      <c r="L20" s="343"/>
      <c r="M20" s="344"/>
    </row>
    <row r="21" spans="2:13" ht="50.25" customHeight="1">
      <c r="B21" s="129" t="e">
        <f>'Planilha Orcamentaria '!#REF!</f>
        <v>#REF!</v>
      </c>
      <c r="C21" s="130" t="e">
        <f>'Planilha Orcamentaria '!#REF!</f>
        <v>#REF!</v>
      </c>
      <c r="D21" s="131">
        <v>35.549999999999997</v>
      </c>
      <c r="E21" s="132">
        <v>35.549999999999997</v>
      </c>
      <c r="F21" s="208"/>
      <c r="G21" s="131">
        <f t="shared" ref="G21:G25" si="0">+F21+E21</f>
        <v>35.549999999999997</v>
      </c>
      <c r="H21" s="133" t="e">
        <f>'Planilha Orcamentaria '!#REF!</f>
        <v>#REF!</v>
      </c>
      <c r="I21" s="134">
        <v>17.360056258790401</v>
      </c>
      <c r="J21" s="135">
        <f t="shared" ref="J21:J25" si="1">+I21*D21</f>
        <v>617.14999999999873</v>
      </c>
      <c r="K21" s="136">
        <f t="shared" ref="K21:K25" si="2">+F21*I21</f>
        <v>0</v>
      </c>
      <c r="L21" s="136">
        <f t="shared" ref="L21:L25" si="3">+G21*I21</f>
        <v>617.14999999999873</v>
      </c>
      <c r="M21" s="137">
        <f t="shared" ref="M21:M25" si="4">+(L21)/J21</f>
        <v>1</v>
      </c>
    </row>
    <row r="22" spans="2:13" ht="51" customHeight="1">
      <c r="B22" s="129" t="e">
        <f>'Planilha Orcamentaria '!#REF!</f>
        <v>#REF!</v>
      </c>
      <c r="C22" s="130" t="e">
        <f>'Planilha Orcamentaria '!#REF!</f>
        <v>#REF!</v>
      </c>
      <c r="D22" s="131">
        <v>35.549999999999997</v>
      </c>
      <c r="E22" s="132">
        <v>35.549999999999997</v>
      </c>
      <c r="F22" s="208"/>
      <c r="G22" s="131">
        <f t="shared" si="0"/>
        <v>35.549999999999997</v>
      </c>
      <c r="H22" s="133" t="e">
        <f>'Planilha Orcamentaria '!#REF!</f>
        <v>#REF!</v>
      </c>
      <c r="I22" s="134">
        <v>18.700140646975999</v>
      </c>
      <c r="J22" s="135">
        <f t="shared" si="1"/>
        <v>664.78999999999667</v>
      </c>
      <c r="K22" s="136">
        <f t="shared" si="2"/>
        <v>0</v>
      </c>
      <c r="L22" s="136">
        <f t="shared" si="3"/>
        <v>664.78999999999667</v>
      </c>
      <c r="M22" s="137">
        <f t="shared" si="4"/>
        <v>1</v>
      </c>
    </row>
    <row r="23" spans="2:13">
      <c r="B23" s="129" t="e">
        <f>'Planilha Orcamentaria '!#REF!</f>
        <v>#REF!</v>
      </c>
      <c r="C23" s="130" t="e">
        <f>'Planilha Orcamentaria '!#REF!</f>
        <v>#REF!</v>
      </c>
      <c r="D23" s="131">
        <v>13.5</v>
      </c>
      <c r="E23" s="132"/>
      <c r="F23" s="213">
        <v>13.5</v>
      </c>
      <c r="G23" s="131">
        <f t="shared" si="0"/>
        <v>13.5</v>
      </c>
      <c r="H23" s="133" t="e">
        <f>'Planilha Orcamentaria '!#REF!</f>
        <v>#REF!</v>
      </c>
      <c r="I23" s="134">
        <v>6.9903703703703703</v>
      </c>
      <c r="J23" s="135">
        <f t="shared" si="1"/>
        <v>94.37</v>
      </c>
      <c r="K23" s="136">
        <f t="shared" si="2"/>
        <v>94.37</v>
      </c>
      <c r="L23" s="136">
        <f t="shared" si="3"/>
        <v>94.37</v>
      </c>
      <c r="M23" s="137">
        <f t="shared" si="4"/>
        <v>1</v>
      </c>
    </row>
    <row r="24" spans="2:13" ht="44.25" customHeight="1">
      <c r="B24" s="129" t="e">
        <f>'Planilha Orcamentaria '!#REF!</f>
        <v>#REF!</v>
      </c>
      <c r="C24" s="130" t="e">
        <f>'Planilha Orcamentaria '!#REF!</f>
        <v>#REF!</v>
      </c>
      <c r="D24" s="131">
        <v>1.68</v>
      </c>
      <c r="E24" s="132"/>
      <c r="F24" s="213">
        <v>1.68</v>
      </c>
      <c r="G24" s="131">
        <f t="shared" si="0"/>
        <v>1.68</v>
      </c>
      <c r="H24" s="133" t="e">
        <f>'Planilha Orcamentaria '!#REF!</f>
        <v>#REF!</v>
      </c>
      <c r="I24" s="134">
        <v>12.8511904761904</v>
      </c>
      <c r="J24" s="135">
        <f t="shared" si="1"/>
        <v>21.589999999999872</v>
      </c>
      <c r="K24" s="136">
        <f t="shared" si="2"/>
        <v>21.589999999999872</v>
      </c>
      <c r="L24" s="136">
        <f t="shared" si="3"/>
        <v>21.589999999999872</v>
      </c>
      <c r="M24" s="137">
        <f t="shared" si="4"/>
        <v>1</v>
      </c>
    </row>
    <row r="25" spans="2:13" ht="49.5" customHeight="1">
      <c r="B25" s="129" t="e">
        <f>'Planilha Orcamentaria '!#REF!</f>
        <v>#REF!</v>
      </c>
      <c r="C25" s="130" t="e">
        <f>'Planilha Orcamentaria '!#REF!</f>
        <v>#REF!</v>
      </c>
      <c r="D25" s="131">
        <v>11.67</v>
      </c>
      <c r="E25" s="132">
        <v>1.41</v>
      </c>
      <c r="F25" s="214">
        <v>10.26</v>
      </c>
      <c r="G25" s="131">
        <f t="shared" si="0"/>
        <v>11.67</v>
      </c>
      <c r="H25" s="133" t="e">
        <f>'Planilha Orcamentaria '!#REF!</f>
        <v>#REF!</v>
      </c>
      <c r="I25" s="134">
        <v>264.42</v>
      </c>
      <c r="J25" s="135">
        <f t="shared" si="1"/>
        <v>3085.7814000000003</v>
      </c>
      <c r="K25" s="136">
        <f t="shared" si="2"/>
        <v>2712.9492</v>
      </c>
      <c r="L25" s="136">
        <f t="shared" si="3"/>
        <v>3085.7814000000003</v>
      </c>
      <c r="M25" s="137">
        <f t="shared" si="4"/>
        <v>1</v>
      </c>
    </row>
    <row r="26" spans="2:13" ht="49.5" customHeight="1">
      <c r="B26" s="207" t="e">
        <f>'Planilha Orcamentaria '!#REF!</f>
        <v>#REF!</v>
      </c>
      <c r="C26" s="130" t="e">
        <f>'Planilha Orcamentaria '!#REF!</f>
        <v>#REF!</v>
      </c>
      <c r="D26" s="131">
        <v>133.31</v>
      </c>
      <c r="E26" s="132"/>
      <c r="F26" s="213">
        <v>133.31</v>
      </c>
      <c r="G26" s="131">
        <f t="shared" ref="G26:G27" si="5">+F26+E26</f>
        <v>133.31</v>
      </c>
      <c r="H26" s="133" t="e">
        <f>'Planilha Orcamentaria '!#REF!</f>
        <v>#REF!</v>
      </c>
      <c r="I26" s="134">
        <v>13.71</v>
      </c>
      <c r="J26" s="135">
        <f t="shared" ref="J26:J27" si="6">+I26*D26</f>
        <v>1827.6801</v>
      </c>
      <c r="K26" s="136">
        <f t="shared" ref="K26:K27" si="7">+F26*I26</f>
        <v>1827.6801</v>
      </c>
      <c r="L26" s="136">
        <f t="shared" ref="L26:L27" si="8">+G26*I26</f>
        <v>1827.6801</v>
      </c>
      <c r="M26" s="137">
        <f t="shared" ref="M26:M27" si="9">+(L26)/J26</f>
        <v>1</v>
      </c>
    </row>
    <row r="27" spans="2:13" ht="49.5" customHeight="1">
      <c r="B27" s="207" t="e">
        <f>'Planilha Orcamentaria '!#REF!</f>
        <v>#REF!</v>
      </c>
      <c r="C27" s="130" t="e">
        <f>'Planilha Orcamentaria '!#REF!</f>
        <v>#REF!</v>
      </c>
      <c r="D27" s="131">
        <v>10.5</v>
      </c>
      <c r="E27" s="132"/>
      <c r="F27" s="213">
        <v>10.5</v>
      </c>
      <c r="G27" s="131">
        <f t="shared" si="5"/>
        <v>10.5</v>
      </c>
      <c r="H27" s="133" t="e">
        <f>'Planilha Orcamentaria '!#REF!</f>
        <v>#REF!</v>
      </c>
      <c r="I27" s="134">
        <v>16</v>
      </c>
      <c r="J27" s="135">
        <f t="shared" si="6"/>
        <v>168</v>
      </c>
      <c r="K27" s="136">
        <f t="shared" si="7"/>
        <v>168</v>
      </c>
      <c r="L27" s="136">
        <f t="shared" si="8"/>
        <v>168</v>
      </c>
      <c r="M27" s="137">
        <f t="shared" si="9"/>
        <v>1</v>
      </c>
    </row>
    <row r="28" spans="2:13" ht="20.25" customHeight="1">
      <c r="B28" s="128">
        <f>'Planilha Orcamentaria '!A14</f>
        <v>2</v>
      </c>
      <c r="C28" s="353" t="str">
        <f>'Planilha Orcamentaria '!D14</f>
        <v>FUNDAÇÃO</v>
      </c>
      <c r="D28" s="343"/>
      <c r="E28" s="343"/>
      <c r="F28" s="343"/>
      <c r="G28" s="343"/>
      <c r="H28" s="343"/>
      <c r="I28" s="343"/>
      <c r="J28" s="343"/>
      <c r="K28" s="343"/>
      <c r="L28" s="343"/>
      <c r="M28" s="344"/>
    </row>
    <row r="29" spans="2:13" ht="33.75" customHeight="1">
      <c r="B29" s="129" t="str">
        <f>'Planilha Orcamentaria '!A15</f>
        <v>2.1</v>
      </c>
      <c r="C29" s="130" t="str">
        <f>'Planilha Orcamentaria '!D15</f>
        <v>ESCAVAÇÃO MANUAL DE VALA COM PROFUNDIDADE MENOR OU IGUAL A 1,5M, INCLUSIVE DESCARGA LATERAL</v>
      </c>
      <c r="D29" s="131">
        <v>38.729999999999997</v>
      </c>
      <c r="E29" s="210">
        <v>30.73</v>
      </c>
      <c r="F29" s="214">
        <v>8</v>
      </c>
      <c r="G29" s="131">
        <f t="shared" ref="G29:G37" si="10">+F29+E29</f>
        <v>38.730000000000004</v>
      </c>
      <c r="H29" s="138" t="str">
        <f>'Planilha Orcamentaria '!E15</f>
        <v>m³</v>
      </c>
      <c r="I29" s="134">
        <v>52.96</v>
      </c>
      <c r="J29" s="135">
        <f t="shared" ref="J29:J36" si="11">+I29*D29</f>
        <v>2051.1407999999997</v>
      </c>
      <c r="K29" s="136">
        <f t="shared" ref="K29:K37" si="12">+F29*I29</f>
        <v>423.68</v>
      </c>
      <c r="L29" s="136">
        <f t="shared" ref="L29:L37" si="13">+G29*I29</f>
        <v>2051.1408000000001</v>
      </c>
      <c r="M29" s="137">
        <f t="shared" ref="M29:M37" si="14">+(L29)/J29</f>
        <v>1.0000000000000002</v>
      </c>
    </row>
    <row r="30" spans="2:13" ht="36.75" customHeight="1">
      <c r="B30" s="129" t="str">
        <f>'Planilha Orcamentaria '!A16</f>
        <v>2.2</v>
      </c>
      <c r="C30" s="130" t="str">
        <f>'Planilha Orcamentaria '!D16</f>
        <v>APILOAMENTO MANUAL EM FUNDO DE VALA COM SOQUETE,
EXCLUSIVE ESCAVAÇÃO</v>
      </c>
      <c r="D30" s="131">
        <v>53.33</v>
      </c>
      <c r="E30" s="210">
        <v>45.33</v>
      </c>
      <c r="F30" s="214">
        <v>8</v>
      </c>
      <c r="G30" s="131">
        <f t="shared" si="10"/>
        <v>53.33</v>
      </c>
      <c r="H30" s="138" t="str">
        <f>'Planilha Orcamentaria '!E16</f>
        <v>m²</v>
      </c>
      <c r="I30" s="134">
        <v>17.850000000000001</v>
      </c>
      <c r="J30" s="135">
        <f t="shared" si="11"/>
        <v>951.94050000000004</v>
      </c>
      <c r="K30" s="136">
        <f t="shared" si="12"/>
        <v>142.80000000000001</v>
      </c>
      <c r="L30" s="136">
        <f t="shared" si="13"/>
        <v>951.94050000000004</v>
      </c>
      <c r="M30" s="137">
        <f t="shared" si="14"/>
        <v>1</v>
      </c>
    </row>
    <row r="31" spans="2:13" ht="36.75" customHeight="1">
      <c r="B31" s="207" t="str">
        <f>'Planilha Orcamentaria '!A17</f>
        <v>2.3</v>
      </c>
      <c r="C31" s="130" t="str">
        <f>'Planilha Orcamentaria '!D17</f>
        <v xml:space="preserve">LASTRO DE CONCRETO MAGRO, INCLUSIVE TRANSPORTE, LANÇAMENTO E ADENSAMENTO </v>
      </c>
      <c r="D31" s="131">
        <v>2.66</v>
      </c>
      <c r="E31" s="210">
        <v>2.2599999999999998</v>
      </c>
      <c r="F31" s="214">
        <v>0.4</v>
      </c>
      <c r="G31" s="131">
        <f t="shared" ref="G31" si="15">+F31+E31</f>
        <v>2.6599999999999997</v>
      </c>
      <c r="H31" s="138" t="str">
        <f>'Planilha Orcamentaria '!E17</f>
        <v>m³</v>
      </c>
      <c r="I31" s="134">
        <v>450.83</v>
      </c>
      <c r="J31" s="135">
        <f t="shared" ref="J31" si="16">+I31*D31</f>
        <v>1199.2078000000001</v>
      </c>
      <c r="K31" s="136">
        <f t="shared" ref="K31" si="17">+F31*I31</f>
        <v>180.33199999999999</v>
      </c>
      <c r="L31" s="136">
        <f t="shared" ref="L31" si="18">+G31*I31</f>
        <v>1199.2077999999999</v>
      </c>
      <c r="M31" s="137">
        <f t="shared" ref="M31" si="19">+(L31)/J31</f>
        <v>0.99999999999999978</v>
      </c>
    </row>
    <row r="32" spans="2:13" ht="54.75" customHeight="1">
      <c r="B32" s="129" t="str">
        <f>'Planilha Orcamentaria '!A18</f>
        <v>2.4</v>
      </c>
      <c r="C32" s="130" t="str">
        <f>'Planilha Orcamentaria '!D18</f>
        <v>PERFURAÇÃO MANUAL DE ESTACA TIPO BROCA A TRADO,
INCLUSIVE AFASTAMENTO, EXCLUSIVE ARMAÇÃO, CONCRETO
ESTRUTURAL, TRANSPORTE E RETIRADA DO MATERIAL
ESCAVADO</v>
      </c>
      <c r="D32" s="131">
        <v>1.1599999999999999</v>
      </c>
      <c r="E32" s="210">
        <v>0.84</v>
      </c>
      <c r="F32" s="214">
        <v>0.32</v>
      </c>
      <c r="G32" s="131">
        <f t="shared" si="10"/>
        <v>1.1599999999999999</v>
      </c>
      <c r="H32" s="138" t="str">
        <f>'Planilha Orcamentaria '!E18</f>
        <v>m³</v>
      </c>
      <c r="I32" s="134">
        <v>128.75</v>
      </c>
      <c r="J32" s="135">
        <f t="shared" si="11"/>
        <v>149.35</v>
      </c>
      <c r="K32" s="136">
        <f t="shared" si="12"/>
        <v>41.2</v>
      </c>
      <c r="L32" s="136">
        <f t="shared" si="13"/>
        <v>149.35</v>
      </c>
      <c r="M32" s="137">
        <f t="shared" si="14"/>
        <v>1</v>
      </c>
    </row>
    <row r="33" spans="2:13" ht="36" customHeight="1">
      <c r="B33" s="129" t="str">
        <f>'Planilha Orcamentaria '!A19</f>
        <v>2.5</v>
      </c>
      <c r="C33" s="130" t="str">
        <f>'Planilha Orcamentaria '!D19</f>
        <v>FÔRMA E DESFORMA DE TÁBUA E SARRAFO,
REAPROVEITAMENTO (5X), EXCLUSIVE ESCORAMENTO</v>
      </c>
      <c r="D33" s="131">
        <v>101.66</v>
      </c>
      <c r="E33" s="210">
        <v>69.66</v>
      </c>
      <c r="F33" s="214">
        <v>32</v>
      </c>
      <c r="G33" s="131">
        <f t="shared" si="10"/>
        <v>101.66</v>
      </c>
      <c r="H33" s="138" t="str">
        <f>'Planilha Orcamentaria '!E19</f>
        <v>m²</v>
      </c>
      <c r="I33" s="134">
        <v>37.61</v>
      </c>
      <c r="J33" s="135">
        <f t="shared" si="11"/>
        <v>3823.4325999999996</v>
      </c>
      <c r="K33" s="136">
        <f t="shared" si="12"/>
        <v>1203.52</v>
      </c>
      <c r="L33" s="136">
        <f t="shared" si="13"/>
        <v>3823.4325999999996</v>
      </c>
      <c r="M33" s="137">
        <f t="shared" si="14"/>
        <v>1</v>
      </c>
    </row>
    <row r="34" spans="2:13" ht="30" customHeight="1">
      <c r="B34" s="129" t="str">
        <f>'Planilha Orcamentaria '!A20</f>
        <v>2.6</v>
      </c>
      <c r="C34" s="130" t="str">
        <f>'Planilha Orcamentaria '!D20</f>
        <v xml:space="preserve">CORTE, DOBRA E MONTAGEM DE AÇO CA-50/60, INCLUSIVE
ESPAÇADOR
</v>
      </c>
      <c r="D34" s="131">
        <v>2517.4499999999998</v>
      </c>
      <c r="E34" s="210">
        <v>1997.45</v>
      </c>
      <c r="F34" s="214">
        <v>520</v>
      </c>
      <c r="G34" s="131">
        <f t="shared" si="10"/>
        <v>2517.4499999999998</v>
      </c>
      <c r="H34" s="138" t="str">
        <f>'Planilha Orcamentaria '!E20</f>
        <v>kg</v>
      </c>
      <c r="I34" s="134">
        <v>10.07</v>
      </c>
      <c r="J34" s="135">
        <f t="shared" si="11"/>
        <v>25350.7215</v>
      </c>
      <c r="K34" s="136">
        <f t="shared" si="12"/>
        <v>5236.4000000000005</v>
      </c>
      <c r="L34" s="136">
        <f t="shared" si="13"/>
        <v>25350.7215</v>
      </c>
      <c r="M34" s="137">
        <f t="shared" si="14"/>
        <v>1</v>
      </c>
    </row>
    <row r="35" spans="2:13" ht="49.5" customHeight="1">
      <c r="B35" s="129" t="str">
        <f>'Planilha Orcamentaria '!A21</f>
        <v>2.7</v>
      </c>
      <c r="C35" s="130" t="str">
        <f>'Planilha Orcamentaria '!D21</f>
        <v>FORNECIMENTO DE CONCRETO ESTRUTURAL, PREPARADO EM OBRA COM BETONEIRA, COM FCK 25MPA, INCLUSIVE
LANÇAMENTO, ADENSAMENTO E ACABAMENTO (FUNDAÇÃO)</v>
      </c>
      <c r="D35" s="131">
        <v>38.729999999999997</v>
      </c>
      <c r="E35" s="210">
        <v>30.73</v>
      </c>
      <c r="F35" s="214">
        <v>8</v>
      </c>
      <c r="G35" s="131">
        <f t="shared" si="10"/>
        <v>38.730000000000004</v>
      </c>
      <c r="H35" s="138" t="str">
        <f>'Planilha Orcamentaria '!E21</f>
        <v>m³</v>
      </c>
      <c r="I35" s="134">
        <v>608.97</v>
      </c>
      <c r="J35" s="135">
        <f t="shared" si="11"/>
        <v>23585.408100000001</v>
      </c>
      <c r="K35" s="136">
        <f t="shared" si="12"/>
        <v>4871.76</v>
      </c>
      <c r="L35" s="136">
        <f t="shared" si="13"/>
        <v>23585.408100000004</v>
      </c>
      <c r="M35" s="137">
        <f t="shared" si="14"/>
        <v>1.0000000000000002</v>
      </c>
    </row>
    <row r="36" spans="2:13" ht="22.5" customHeight="1">
      <c r="B36" s="129" t="str">
        <f>'Planilha Orcamentaria '!A22</f>
        <v>2.8</v>
      </c>
      <c r="C36" s="130" t="str">
        <f>'Planilha Orcamentaria '!D22</f>
        <v>PINTURA COM EMULSÃO ASFÁLTICA, DUAS (2) DEMÃOS</v>
      </c>
      <c r="D36" s="131">
        <v>159.99</v>
      </c>
      <c r="E36" s="210">
        <v>135.99</v>
      </c>
      <c r="F36" s="214">
        <v>24</v>
      </c>
      <c r="G36" s="131">
        <f t="shared" si="10"/>
        <v>159.99</v>
      </c>
      <c r="H36" s="138" t="str">
        <f>'Planilha Orcamentaria '!E22</f>
        <v>m²</v>
      </c>
      <c r="I36" s="134">
        <v>20.41</v>
      </c>
      <c r="J36" s="135">
        <f t="shared" si="11"/>
        <v>3265.3959</v>
      </c>
      <c r="K36" s="136">
        <f t="shared" si="12"/>
        <v>489.84000000000003</v>
      </c>
      <c r="L36" s="136">
        <f t="shared" si="13"/>
        <v>3265.3959</v>
      </c>
      <c r="M36" s="137">
        <f t="shared" si="14"/>
        <v>1</v>
      </c>
    </row>
    <row r="37" spans="2:13" s="194" customFormat="1" ht="35.25" customHeight="1">
      <c r="B37" s="185" t="str">
        <f>'Planilha Orcamentaria '!A23</f>
        <v>2.9</v>
      </c>
      <c r="C37" s="186" t="str">
        <f>'Planilha Orcamentaria '!D23</f>
        <v>COMPACTAÇÃO MANUAL DE ATERRO COM SOQUETE, INCLUSIVE ESPALHAMENTO MANUAL</v>
      </c>
      <c r="D37" s="187">
        <v>52.49</v>
      </c>
      <c r="E37" s="211">
        <v>52.49</v>
      </c>
      <c r="F37" s="208"/>
      <c r="G37" s="187">
        <f t="shared" si="10"/>
        <v>52.49</v>
      </c>
      <c r="H37" s="189" t="str">
        <f>'Planilha Orcamentaria '!E23</f>
        <v>m³</v>
      </c>
      <c r="I37" s="190">
        <v>52.96</v>
      </c>
      <c r="J37" s="191">
        <f>+I37*D37</f>
        <v>2779.8704000000002</v>
      </c>
      <c r="K37" s="195">
        <f t="shared" si="12"/>
        <v>0</v>
      </c>
      <c r="L37" s="195">
        <f t="shared" si="13"/>
        <v>2779.8704000000002</v>
      </c>
      <c r="M37" s="193">
        <f t="shared" si="14"/>
        <v>1</v>
      </c>
    </row>
    <row r="38" spans="2:13" ht="17.25" customHeight="1">
      <c r="B38" s="128">
        <f>'Planilha Orcamentaria '!A24</f>
        <v>3</v>
      </c>
      <c r="C38" s="353" t="str">
        <f>'Planilha Orcamentaria '!D24</f>
        <v>ESTRUTURA</v>
      </c>
      <c r="D38" s="343"/>
      <c r="E38" s="343"/>
      <c r="F38" s="343"/>
      <c r="G38" s="343"/>
      <c r="H38" s="343"/>
      <c r="I38" s="343"/>
      <c r="J38" s="343"/>
      <c r="K38" s="343"/>
      <c r="L38" s="343"/>
      <c r="M38" s="344"/>
    </row>
    <row r="39" spans="2:13" ht="37.5" customHeight="1">
      <c r="B39" s="129" t="str">
        <f>'Planilha Orcamentaria '!A25</f>
        <v>3.1</v>
      </c>
      <c r="C39" s="130" t="str">
        <f>'Planilha Orcamentaria '!D25</f>
        <v>FÔRMA E DESFORMA DE TÁBUA E SARRAFO,
REAPROVEITAMENTO (5X), EXCLUSIVE ESCORAMENTO</v>
      </c>
      <c r="D39" s="131">
        <v>136.88999999999999</v>
      </c>
      <c r="E39" s="210">
        <v>136.88999999999999</v>
      </c>
      <c r="F39" s="208"/>
      <c r="G39" s="131">
        <f>+F39+E39</f>
        <v>136.88999999999999</v>
      </c>
      <c r="H39" s="138" t="str">
        <f>'Planilha Orcamentaria '!E25</f>
        <v>m²</v>
      </c>
      <c r="I39" s="134">
        <v>37.609978815106999</v>
      </c>
      <c r="J39" s="135">
        <f>+I39*D39</f>
        <v>5148.4299999999967</v>
      </c>
      <c r="K39" s="136">
        <f>+F39*I39</f>
        <v>0</v>
      </c>
      <c r="L39" s="136">
        <f>+G39*I39</f>
        <v>5148.4299999999967</v>
      </c>
      <c r="M39" s="137">
        <f>+(L39)/J39</f>
        <v>1</v>
      </c>
    </row>
    <row r="40" spans="2:13" ht="31.5" customHeight="1">
      <c r="B40" s="129" t="str">
        <f>'Planilha Orcamentaria '!A26</f>
        <v>3.2</v>
      </c>
      <c r="C40" s="130" t="str">
        <f>'Planilha Orcamentaria '!D26</f>
        <v xml:space="preserve">CORTE, DOBRA E MONTAGEM DE AÇO CA-50/60, INCLUSIVE
ESPAÇADOR
</v>
      </c>
      <c r="D40" s="131">
        <v>530.4</v>
      </c>
      <c r="E40" s="210">
        <v>530.4</v>
      </c>
      <c r="F40" s="208"/>
      <c r="G40" s="131">
        <f>+F40+E40</f>
        <v>530.4</v>
      </c>
      <c r="H40" s="138" t="str">
        <f>'Planilha Orcamentaria '!E26</f>
        <v>kg</v>
      </c>
      <c r="I40" s="134">
        <v>10.070003770709</v>
      </c>
      <c r="J40" s="135">
        <f>+I40*D40</f>
        <v>5341.1299999840539</v>
      </c>
      <c r="K40" s="136">
        <f>+F40*I40</f>
        <v>0</v>
      </c>
      <c r="L40" s="136">
        <f>+G40*I40</f>
        <v>5341.1299999840539</v>
      </c>
      <c r="M40" s="137">
        <f>+(L40)/J40</f>
        <v>1</v>
      </c>
    </row>
    <row r="41" spans="2:13" s="194" customFormat="1" ht="45" customHeight="1">
      <c r="B41" s="185" t="str">
        <f>'Planilha Orcamentaria '!A27</f>
        <v>3.3</v>
      </c>
      <c r="C41" s="186" t="str">
        <f>'Planilha Orcamentaria '!D27</f>
        <v>FORNECIMENTO DE CONCRETO ESTRUTURAL, PREPARADO EM OBRA, COM FCK 25MPA, INCLUSIVE LANÇAMENTO,
ADENSAMENTO E ACABAMENTO</v>
      </c>
      <c r="D41" s="187">
        <v>8.84</v>
      </c>
      <c r="E41" s="211">
        <v>8.84</v>
      </c>
      <c r="F41" s="209"/>
      <c r="G41" s="187">
        <f>+F41+E41</f>
        <v>8.84</v>
      </c>
      <c r="H41" s="189" t="str">
        <f>'Planilha Orcamentaria '!E27</f>
        <v>m³</v>
      </c>
      <c r="I41" s="190">
        <v>634.09049773755601</v>
      </c>
      <c r="J41" s="191">
        <f>+I41*D41</f>
        <v>5605.3599999999951</v>
      </c>
      <c r="K41" s="192">
        <f>+F41*I41</f>
        <v>0</v>
      </c>
      <c r="L41" s="192">
        <f>+G41*I41</f>
        <v>5605.3599999999951</v>
      </c>
      <c r="M41" s="193">
        <f>+(L41)/J41</f>
        <v>1</v>
      </c>
    </row>
    <row r="42" spans="2:13" s="194" customFormat="1" ht="39.75" customHeight="1">
      <c r="B42" s="185" t="str">
        <f>'Planilha Orcamentaria '!A29</f>
        <v>3.5</v>
      </c>
      <c r="C42" s="186" t="str">
        <f>'Planilha Orcamentaria '!D29</f>
        <v>LAJE PRÉ-MOLDADA UNIDIRECIONAL COM ENCHIMENTO EM
POLIESTIRENO EXPANDIDO (EPS), CAPEAMENTO DE 4CM,
SOBRECARGA DE 100KG/M2, ALTURA TOTAL DE 11CM E VÃO
LIVRE MÁXIMO DE 4M, INCLUSIVE CONCRETO ESTRUTURAL,
USINADO BOMBEADO COM FCK DE 20MPA, EXCLUSIVE TELA
ARMADA E CIMBRAMENTO</v>
      </c>
      <c r="D42" s="187">
        <v>16.95</v>
      </c>
      <c r="E42" s="188">
        <v>16.95</v>
      </c>
      <c r="F42" s="209"/>
      <c r="G42" s="187">
        <f>+F42+E42</f>
        <v>16.95</v>
      </c>
      <c r="H42" s="189" t="str">
        <f>'Planilha Orcamentaria '!E29</f>
        <v>m²</v>
      </c>
      <c r="I42" s="190">
        <v>27.100294985250699</v>
      </c>
      <c r="J42" s="191">
        <f>+I42*D42</f>
        <v>459.34999999999934</v>
      </c>
      <c r="K42" s="192">
        <f>+F42*I42</f>
        <v>0</v>
      </c>
      <c r="L42" s="192">
        <f>+G42*I42</f>
        <v>459.34999999999934</v>
      </c>
      <c r="M42" s="193">
        <f>+(L42)/J42</f>
        <v>1</v>
      </c>
    </row>
    <row r="43" spans="2:13" ht="19.5" customHeight="1">
      <c r="B43" s="128">
        <f>'Planilha Orcamentaria '!A35</f>
        <v>4</v>
      </c>
      <c r="C43" s="353" t="str">
        <f>'Planilha Orcamentaria '!D35</f>
        <v>ALVENARIA</v>
      </c>
      <c r="D43" s="343"/>
      <c r="E43" s="343"/>
      <c r="F43" s="343"/>
      <c r="G43" s="343"/>
      <c r="H43" s="343"/>
      <c r="I43" s="343"/>
      <c r="J43" s="343"/>
      <c r="K43" s="343"/>
      <c r="L43" s="343"/>
      <c r="M43" s="344"/>
    </row>
    <row r="44" spans="2:13" ht="42" customHeight="1">
      <c r="B44" s="129" t="str">
        <f>'Planilha Orcamentaria '!A36</f>
        <v>4.1</v>
      </c>
      <c r="C44" s="130" t="str">
        <f>'Planilha Orcamentaria '!D36</f>
        <v>ALVENARIA DE VEDAÇÃO COM TIJOLO CERÂMICO FURADO, ESP. 14CM, PARA REVESTIMENTO, INCLUSIVE ARGAMASSA PARA ASSENTAMENTO</v>
      </c>
      <c r="D44" s="131">
        <v>229.56</v>
      </c>
      <c r="E44" s="210">
        <v>227.4</v>
      </c>
      <c r="F44" s="214">
        <v>2.16</v>
      </c>
      <c r="G44" s="131">
        <f>+F44+E44</f>
        <v>229.56</v>
      </c>
      <c r="H44" s="138" t="str">
        <f>'Planilha Orcamentaria '!E36</f>
        <v>m²</v>
      </c>
      <c r="I44" s="134">
        <v>54.94</v>
      </c>
      <c r="J44" s="135">
        <f>+I44*D44</f>
        <v>12612.026399999999</v>
      </c>
      <c r="K44" s="136">
        <f>+F44*I44</f>
        <v>118.6704</v>
      </c>
      <c r="L44" s="136">
        <f>+G44*I44</f>
        <v>12612.026399999999</v>
      </c>
      <c r="M44" s="137">
        <f>+(L44)/J44</f>
        <v>1</v>
      </c>
    </row>
    <row r="45" spans="2:13" ht="54" customHeight="1">
      <c r="B45" s="129" t="str">
        <f>'Planilha Orcamentaria '!A38</f>
        <v>4.3</v>
      </c>
      <c r="C45" s="130" t="str">
        <f>'Planilha Orcamentaria '!D38</f>
        <v>VERGA OU CONTRAVERGA EM CONCRETO ESTRUTURAL PARA VÃOS DE ATÉ 150CM, PREPARADO EM OBRA COM BETONEIRA, CONTROLE "A", COM FCK 20 MPA, MOLDADA IN LOCO, INCLUSIVE ARMAÇÃO</v>
      </c>
      <c r="D45" s="131">
        <v>0.19</v>
      </c>
      <c r="E45" s="210">
        <v>0.16</v>
      </c>
      <c r="F45" s="214">
        <v>0.03</v>
      </c>
      <c r="G45" s="131">
        <f>+F45+E45</f>
        <v>0.19</v>
      </c>
      <c r="H45" s="138" t="str">
        <f>'Planilha Orcamentaria '!E38</f>
        <v>m³</v>
      </c>
      <c r="I45" s="134">
        <v>2306.91</v>
      </c>
      <c r="J45" s="135">
        <f>+I45*D45</f>
        <v>438.31289999999996</v>
      </c>
      <c r="K45" s="136">
        <f>+F45*I45</f>
        <v>69.207299999999989</v>
      </c>
      <c r="L45" s="136">
        <f>+G45*I45</f>
        <v>438.31289999999996</v>
      </c>
      <c r="M45" s="137">
        <f>+(L45)/J45</f>
        <v>1</v>
      </c>
    </row>
    <row r="46" spans="2:13" ht="19.5" customHeight="1">
      <c r="B46" s="128">
        <f>'Planilha Orcamentaria '!A39</f>
        <v>5</v>
      </c>
      <c r="C46" s="353" t="str">
        <f>'Planilha Orcamentaria '!D39</f>
        <v xml:space="preserve">COBERTURA </v>
      </c>
      <c r="D46" s="343"/>
      <c r="E46" s="343"/>
      <c r="F46" s="343"/>
      <c r="G46" s="343"/>
      <c r="H46" s="343"/>
      <c r="I46" s="343"/>
      <c r="J46" s="343"/>
      <c r="K46" s="343"/>
      <c r="L46" s="343"/>
      <c r="M46" s="344"/>
    </row>
    <row r="47" spans="2:13" ht="31.5" customHeight="1">
      <c r="B47" s="129" t="str">
        <f>'Planilha Orcamentaria '!A40</f>
        <v>5.1</v>
      </c>
      <c r="C47" s="130" t="str">
        <f>'Planilha Orcamentaria '!D40</f>
        <v>ENGRADAMENTO PARA TELHAS CERÂMICA OU CONCRETO EM MADEIRA PARAJU</v>
      </c>
      <c r="D47" s="131">
        <v>498.21</v>
      </c>
      <c r="E47" s="210">
        <v>168.08</v>
      </c>
      <c r="F47" s="214">
        <v>330.13</v>
      </c>
      <c r="G47" s="131">
        <f t="shared" ref="G47:G57" si="20">+F47+E47</f>
        <v>498.21000000000004</v>
      </c>
      <c r="H47" s="138" t="str">
        <f>'Planilha Orcamentaria '!E40</f>
        <v>m²</v>
      </c>
      <c r="I47" s="134">
        <v>123.91</v>
      </c>
      <c r="J47" s="135">
        <f t="shared" ref="J47:J57" si="21">+I47*D47</f>
        <v>61733.201099999998</v>
      </c>
      <c r="K47" s="136">
        <f t="shared" ref="K47:K57" si="22">+F47*I47</f>
        <v>40906.408299999996</v>
      </c>
      <c r="L47" s="136">
        <f t="shared" ref="L47:L57" si="23">+G47*I47</f>
        <v>61733.201100000006</v>
      </c>
      <c r="M47" s="137">
        <f t="shared" ref="M47:M57" si="24">+(L47)/J47</f>
        <v>1.0000000000000002</v>
      </c>
    </row>
    <row r="48" spans="2:13" s="194" customFormat="1" ht="39.75" customHeight="1">
      <c r="B48" s="185" t="str">
        <f>'Planilha Orcamentaria '!A41</f>
        <v>5.2</v>
      </c>
      <c r="C48" s="186" t="str">
        <f>'Planilha Orcamentaria '!D41</f>
        <v>COBERTURA EM TELHA CERÂMICA, TIPO PLAN, INCLUSIVE FIXAÇÃO, EXCLUSIVE ENGRADAMENTO E MANTA ISOLANTE/ TÉRMICA</v>
      </c>
      <c r="D48" s="187">
        <v>498.21</v>
      </c>
      <c r="E48" s="211">
        <v>168.08</v>
      </c>
      <c r="F48" s="214">
        <v>330.13</v>
      </c>
      <c r="G48" s="187">
        <f t="shared" si="20"/>
        <v>498.21000000000004</v>
      </c>
      <c r="H48" s="189" t="str">
        <f>'Planilha Orcamentaria '!E41</f>
        <v>m²</v>
      </c>
      <c r="I48" s="190">
        <v>87.97</v>
      </c>
      <c r="J48" s="191">
        <f t="shared" si="21"/>
        <v>43827.5337</v>
      </c>
      <c r="K48" s="192">
        <f t="shared" si="22"/>
        <v>29041.536099999998</v>
      </c>
      <c r="L48" s="192">
        <f t="shared" si="23"/>
        <v>43827.5337</v>
      </c>
      <c r="M48" s="193">
        <f t="shared" si="24"/>
        <v>1</v>
      </c>
    </row>
    <row r="49" spans="2:13" s="194" customFormat="1" ht="38.25" customHeight="1">
      <c r="B49" s="185" t="str">
        <f>'Planilha Orcamentaria '!A42</f>
        <v>5.3</v>
      </c>
      <c r="C49" s="186" t="str">
        <f>'Planilha Orcamentaria '!D42</f>
        <v>CONDUTOR CIRCULAR DE ÁGUA PLUVIAL PARA DO TELHADO EM
TUBO DE PVC, DIÂMETRO DE 75MM, INCLUSIVE CONEXÕES E
SUPORTES</v>
      </c>
      <c r="D49" s="187">
        <v>38.4</v>
      </c>
      <c r="E49" s="188"/>
      <c r="F49" s="214">
        <v>38.4</v>
      </c>
      <c r="G49" s="187">
        <f t="shared" si="20"/>
        <v>38.4</v>
      </c>
      <c r="H49" s="189" t="str">
        <f>'Planilha Orcamentaria '!E42</f>
        <v>m</v>
      </c>
      <c r="I49" s="190">
        <v>72.36</v>
      </c>
      <c r="J49" s="191">
        <f t="shared" si="21"/>
        <v>2778.6239999999998</v>
      </c>
      <c r="K49" s="192">
        <f t="shared" si="22"/>
        <v>2778.6239999999998</v>
      </c>
      <c r="L49" s="192">
        <f t="shared" si="23"/>
        <v>2778.6239999999998</v>
      </c>
      <c r="M49" s="193">
        <f t="shared" si="24"/>
        <v>1</v>
      </c>
    </row>
    <row r="50" spans="2:13" s="194" customFormat="1" ht="42.75" customHeight="1">
      <c r="B50" s="185" t="e">
        <f>'Planilha Orcamentaria '!#REF!</f>
        <v>#REF!</v>
      </c>
      <c r="C50" s="186" t="e">
        <f>'Planilha Orcamentaria '!#REF!</f>
        <v>#REF!</v>
      </c>
      <c r="D50" s="187">
        <v>21.9</v>
      </c>
      <c r="E50" s="188">
        <v>21.9</v>
      </c>
      <c r="F50" s="209"/>
      <c r="G50" s="187">
        <f t="shared" si="20"/>
        <v>21.9</v>
      </c>
      <c r="H50" s="189" t="e">
        <f>'Planilha Orcamentaria '!#REF!</f>
        <v>#REF!</v>
      </c>
      <c r="I50" s="190">
        <v>16.45</v>
      </c>
      <c r="J50" s="191">
        <f t="shared" si="21"/>
        <v>360.25499999999994</v>
      </c>
      <c r="K50" s="192">
        <f t="shared" si="22"/>
        <v>0</v>
      </c>
      <c r="L50" s="192">
        <f t="shared" si="23"/>
        <v>360.25499999999994</v>
      </c>
      <c r="M50" s="193">
        <f t="shared" si="24"/>
        <v>1</v>
      </c>
    </row>
    <row r="51" spans="2:13" s="194" customFormat="1" ht="38.25" customHeight="1">
      <c r="B51" s="185" t="e">
        <f>'Planilha Orcamentaria '!#REF!</f>
        <v>#REF!</v>
      </c>
      <c r="C51" s="186" t="e">
        <f>'Planilha Orcamentaria '!#REF!</f>
        <v>#REF!</v>
      </c>
      <c r="D51" s="187">
        <v>21.9</v>
      </c>
      <c r="E51" s="188"/>
      <c r="F51" s="213">
        <v>21.9</v>
      </c>
      <c r="G51" s="187">
        <f t="shared" si="20"/>
        <v>21.9</v>
      </c>
      <c r="H51" s="189" t="e">
        <f>'Planilha Orcamentaria '!#REF!</f>
        <v>#REF!</v>
      </c>
      <c r="I51" s="190">
        <v>29.05</v>
      </c>
      <c r="J51" s="191">
        <f t="shared" si="21"/>
        <v>636.19499999999994</v>
      </c>
      <c r="K51" s="192">
        <f t="shared" si="22"/>
        <v>636.19499999999994</v>
      </c>
      <c r="L51" s="192">
        <f t="shared" si="23"/>
        <v>636.19499999999994</v>
      </c>
      <c r="M51" s="193">
        <f t="shared" si="24"/>
        <v>1</v>
      </c>
    </row>
    <row r="52" spans="2:13" s="194" customFormat="1" ht="37.5" customHeight="1">
      <c r="B52" s="185" t="e">
        <f>'Planilha Orcamentaria '!#REF!</f>
        <v>#REF!</v>
      </c>
      <c r="C52" s="186" t="e">
        <f>'Planilha Orcamentaria '!#REF!</f>
        <v>#REF!</v>
      </c>
      <c r="D52" s="187">
        <v>93.4</v>
      </c>
      <c r="E52" s="188"/>
      <c r="F52" s="213">
        <v>93.4</v>
      </c>
      <c r="G52" s="187">
        <f t="shared" si="20"/>
        <v>93.4</v>
      </c>
      <c r="H52" s="189" t="e">
        <f>'Planilha Orcamentaria '!#REF!</f>
        <v>#REF!</v>
      </c>
      <c r="I52" s="190">
        <v>138.80000000000001</v>
      </c>
      <c r="J52" s="191">
        <f t="shared" si="21"/>
        <v>12963.920000000002</v>
      </c>
      <c r="K52" s="192">
        <f t="shared" si="22"/>
        <v>12963.920000000002</v>
      </c>
      <c r="L52" s="192">
        <f t="shared" si="23"/>
        <v>12963.920000000002</v>
      </c>
      <c r="M52" s="193">
        <f t="shared" si="24"/>
        <v>1</v>
      </c>
    </row>
    <row r="53" spans="2:13" s="194" customFormat="1" ht="42" customHeight="1">
      <c r="B53" s="185" t="e">
        <f>'Planilha Orcamentaria '!#REF!</f>
        <v>#REF!</v>
      </c>
      <c r="C53" s="186" t="str">
        <f>'Memória de Cálculo'!C47</f>
        <v>CALHA EM CHAPA GALVANIZADA, ESP. 0,5MM (GSG-26), COM DESENVOLVIMENTO DE 50CM, INCLUSIVE IÇAMENTO MANUAL VERTICAL</v>
      </c>
      <c r="D53" s="187">
        <v>184</v>
      </c>
      <c r="E53" s="188"/>
      <c r="F53" s="213">
        <v>184</v>
      </c>
      <c r="G53" s="187">
        <f t="shared" si="20"/>
        <v>184</v>
      </c>
      <c r="H53" s="189" t="str">
        <f>'Memória de Cálculo'!D47</f>
        <v>m</v>
      </c>
      <c r="I53" s="190">
        <v>60.69</v>
      </c>
      <c r="J53" s="191">
        <f t="shared" si="21"/>
        <v>11166.96</v>
      </c>
      <c r="K53" s="192">
        <f t="shared" si="22"/>
        <v>11166.96</v>
      </c>
      <c r="L53" s="192">
        <f t="shared" si="23"/>
        <v>11166.96</v>
      </c>
      <c r="M53" s="193">
        <f t="shared" si="24"/>
        <v>1</v>
      </c>
    </row>
    <row r="54" spans="2:13" s="194" customFormat="1" ht="61.5" customHeight="1">
      <c r="B54" s="185" t="str">
        <f>'Planilha Orcamentaria '!A43</f>
        <v>5.4</v>
      </c>
      <c r="C54" s="186" t="str">
        <f>'Planilha Orcamentaria '!D43</f>
        <v>CALHA EM CHAPA GALVANIZADA, ESP. 0,5MM (GSG-26), COM DESENVOLVIMENTO DE 50CM, INCLUSIVE IÇAMENTO MANUAL VERTICAL</v>
      </c>
      <c r="D54" s="187">
        <v>168.08</v>
      </c>
      <c r="E54" s="211">
        <v>168.08</v>
      </c>
      <c r="F54" s="209"/>
      <c r="G54" s="187">
        <f t="shared" si="20"/>
        <v>168.08</v>
      </c>
      <c r="H54" s="189" t="str">
        <f>'Planilha Orcamentaria '!E43</f>
        <v>m</v>
      </c>
      <c r="I54" s="190">
        <v>117.64</v>
      </c>
      <c r="J54" s="191">
        <f t="shared" si="21"/>
        <v>19772.931200000003</v>
      </c>
      <c r="K54" s="192">
        <f t="shared" si="22"/>
        <v>0</v>
      </c>
      <c r="L54" s="192">
        <f t="shared" si="23"/>
        <v>19772.931200000003</v>
      </c>
      <c r="M54" s="193">
        <f t="shared" si="24"/>
        <v>1</v>
      </c>
    </row>
    <row r="55" spans="2:13" s="194" customFormat="1" ht="59.25" customHeight="1">
      <c r="B55" s="185" t="e">
        <f>'Planilha Orcamentaria '!#REF!</f>
        <v>#REF!</v>
      </c>
      <c r="C55" s="186" t="e">
        <f>'Planilha Orcamentaria '!#REF!</f>
        <v>#REF!</v>
      </c>
      <c r="D55" s="187">
        <v>1733.03</v>
      </c>
      <c r="E55" s="188"/>
      <c r="F55" s="213">
        <v>1733.03</v>
      </c>
      <c r="G55" s="187">
        <f t="shared" si="20"/>
        <v>1733.03</v>
      </c>
      <c r="H55" s="189" t="e">
        <f>'Planilha Orcamentaria '!#REF!</f>
        <v>#REF!</v>
      </c>
      <c r="I55" s="190">
        <v>20.59</v>
      </c>
      <c r="J55" s="191">
        <f t="shared" si="21"/>
        <v>35683.087699999996</v>
      </c>
      <c r="K55" s="192">
        <f t="shared" si="22"/>
        <v>35683.087699999996</v>
      </c>
      <c r="L55" s="192">
        <f t="shared" si="23"/>
        <v>35683.087699999996</v>
      </c>
      <c r="M55" s="193">
        <f t="shared" si="24"/>
        <v>1</v>
      </c>
    </row>
    <row r="56" spans="2:13" s="194" customFormat="1" ht="45" customHeight="1">
      <c r="B56" s="185" t="e">
        <f>'Planilha Orcamentaria '!#REF!</f>
        <v>#REF!</v>
      </c>
      <c r="C56" s="186" t="e">
        <f>'Planilha Orcamentaria '!#REF!</f>
        <v>#REF!</v>
      </c>
      <c r="D56" s="187">
        <v>459.58</v>
      </c>
      <c r="E56" s="188"/>
      <c r="F56" s="213">
        <v>459.58</v>
      </c>
      <c r="G56" s="187">
        <f t="shared" si="20"/>
        <v>459.58</v>
      </c>
      <c r="H56" s="189" t="e">
        <f>'Planilha Orcamentaria '!#REF!</f>
        <v>#REF!</v>
      </c>
      <c r="I56" s="190">
        <v>22.56</v>
      </c>
      <c r="J56" s="191">
        <f t="shared" si="21"/>
        <v>10368.1248</v>
      </c>
      <c r="K56" s="192">
        <f t="shared" si="22"/>
        <v>10368.1248</v>
      </c>
      <c r="L56" s="192">
        <f t="shared" si="23"/>
        <v>10368.1248</v>
      </c>
      <c r="M56" s="193">
        <f t="shared" si="24"/>
        <v>1</v>
      </c>
    </row>
    <row r="57" spans="2:13" s="194" customFormat="1" ht="32.25" customHeight="1">
      <c r="B57" s="185" t="e">
        <f>'Planilha Orcamentaria '!#REF!</f>
        <v>#REF!</v>
      </c>
      <c r="C57" s="186" t="e">
        <f>'Planilha Orcamentaria '!#REF!</f>
        <v>#REF!</v>
      </c>
      <c r="D57" s="187">
        <v>77</v>
      </c>
      <c r="E57" s="188"/>
      <c r="F57" s="213">
        <v>77</v>
      </c>
      <c r="G57" s="187">
        <f t="shared" si="20"/>
        <v>77</v>
      </c>
      <c r="H57" s="189" t="e">
        <f>'Planilha Orcamentaria '!#REF!</f>
        <v>#REF!</v>
      </c>
      <c r="I57" s="190">
        <v>109.33</v>
      </c>
      <c r="J57" s="191">
        <f t="shared" si="21"/>
        <v>8418.41</v>
      </c>
      <c r="K57" s="192">
        <f t="shared" si="22"/>
        <v>8418.41</v>
      </c>
      <c r="L57" s="192">
        <f t="shared" si="23"/>
        <v>8418.41</v>
      </c>
      <c r="M57" s="193">
        <f t="shared" si="24"/>
        <v>1</v>
      </c>
    </row>
    <row r="58" spans="2:13" ht="21" customHeight="1">
      <c r="B58" s="128">
        <f>'Planilha Orcamentaria '!A44</f>
        <v>6</v>
      </c>
      <c r="C58" s="353" t="str">
        <f>'Planilha Orcamentaria '!D44</f>
        <v>ACABAMENTO</v>
      </c>
      <c r="D58" s="343"/>
      <c r="E58" s="343"/>
      <c r="F58" s="343"/>
      <c r="G58" s="343"/>
      <c r="H58" s="343"/>
      <c r="I58" s="343"/>
      <c r="J58" s="343"/>
      <c r="K58" s="343"/>
      <c r="L58" s="343"/>
      <c r="M58" s="344"/>
    </row>
    <row r="59" spans="2:13" ht="31.5" customHeight="1">
      <c r="B59" s="185" t="str">
        <f>'Planilha Orcamentaria '!A45</f>
        <v>6.1</v>
      </c>
      <c r="C59" s="130" t="str">
        <f>'Planilha Orcamentaria '!D45</f>
        <v xml:space="preserve">CHAPISCO COM ARGAMASSA, TRAÇO 1:3 (CIMENTO E AREIA), ESP. 5MM, APLICADO EM ALVENARIA/ESTRUTURA DE CONCRETO COM COLHER, PREPARO MECÂNICO
</v>
      </c>
      <c r="D59" s="131">
        <v>468.57</v>
      </c>
      <c r="E59" s="210">
        <v>458.52</v>
      </c>
      <c r="F59" s="213">
        <v>10.050000000000001</v>
      </c>
      <c r="G59" s="131">
        <f>+F59+E59</f>
        <v>468.57</v>
      </c>
      <c r="H59" s="138" t="str">
        <f>'Planilha Orcamentaria '!E45</f>
        <v>m²</v>
      </c>
      <c r="I59" s="134">
        <v>7.4500074695349596</v>
      </c>
      <c r="J59" s="135">
        <f>+I59*D59</f>
        <v>3490.8499999999958</v>
      </c>
      <c r="K59" s="136">
        <f>+F59*I59</f>
        <v>74.87257506882635</v>
      </c>
      <c r="L59" s="136">
        <f>+G59*I59</f>
        <v>3490.8499999999958</v>
      </c>
      <c r="M59" s="137">
        <f>+(L59)/J59</f>
        <v>1</v>
      </c>
    </row>
    <row r="60" spans="2:13" ht="32.25" customHeight="1">
      <c r="B60" s="129" t="str">
        <f>'Planilha Orcamentaria '!A46</f>
        <v>6.2</v>
      </c>
      <c r="C60" s="130" t="str">
        <f>'Planilha Orcamentaria '!D46</f>
        <v xml:space="preserve">EMBOÇO COM ARGAMASSA, TRAÇO 1:6 (CIMENTO E AREIA), ESP.20MM, APLICAÇÃO MANUAL, PREPARO MECÂNICO
</v>
      </c>
      <c r="D60" s="131">
        <v>189.74</v>
      </c>
      <c r="E60" s="210">
        <v>179.69</v>
      </c>
      <c r="F60" s="214">
        <v>10.050000000000001</v>
      </c>
      <c r="G60" s="131">
        <f>+F60+E60</f>
        <v>189.74</v>
      </c>
      <c r="H60" s="138" t="str">
        <f>'Planilha Orcamentaria '!E46</f>
        <v>m²</v>
      </c>
      <c r="I60" s="134">
        <v>26.569990513334002</v>
      </c>
      <c r="J60" s="135">
        <f>+I60*D60</f>
        <v>5041.389999999994</v>
      </c>
      <c r="K60" s="136">
        <f>+F60*I60</f>
        <v>267.02840465900675</v>
      </c>
      <c r="L60" s="136">
        <f>+G60*I60</f>
        <v>5041.389999999994</v>
      </c>
      <c r="M60" s="137">
        <f>+(L60)/J60</f>
        <v>1</v>
      </c>
    </row>
    <row r="61" spans="2:13" ht="38.25" customHeight="1">
      <c r="B61" s="129" t="str">
        <f>'Planilha Orcamentaria '!A47</f>
        <v>6.3</v>
      </c>
      <c r="C61" s="130" t="str">
        <f>'Planilha Orcamentaria '!D47</f>
        <v>REBOCO COM ARGAMASSA, TRAÇO 1:7 (CIMENTO E AREIA), ESP.20MM, APLICAÇÃO MANUAL, PREPARO MECÂNICO</v>
      </c>
      <c r="D61" s="131">
        <v>278.83</v>
      </c>
      <c r="E61" s="210">
        <v>278.83</v>
      </c>
      <c r="F61" s="208"/>
      <c r="G61" s="131">
        <f>+F61+E61</f>
        <v>278.83</v>
      </c>
      <c r="H61" s="138" t="str">
        <f>'Planilha Orcamentaria '!E47</f>
        <v>m²</v>
      </c>
      <c r="I61" s="134">
        <v>24.9100168561489</v>
      </c>
      <c r="J61" s="135">
        <f>+I61*D61</f>
        <v>6945.6599999999971</v>
      </c>
      <c r="K61" s="136">
        <f>+F61*I61</f>
        <v>0</v>
      </c>
      <c r="L61" s="136">
        <f>+G61*I61</f>
        <v>6945.6599999999971</v>
      </c>
      <c r="M61" s="137">
        <f>+(L61)/J61</f>
        <v>1</v>
      </c>
    </row>
    <row r="62" spans="2:13" ht="36" customHeight="1">
      <c r="B62" s="207" t="e">
        <f>'Planilha Orcamentaria '!#REF!</f>
        <v>#REF!</v>
      </c>
      <c r="C62" s="130" t="e">
        <f>'Planilha Orcamentaria '!#REF!</f>
        <v>#REF!</v>
      </c>
      <c r="D62" s="131">
        <v>39.64</v>
      </c>
      <c r="E62" s="132">
        <v>39.64</v>
      </c>
      <c r="F62" s="208"/>
      <c r="G62" s="131">
        <f>+F62+E62</f>
        <v>39.64</v>
      </c>
      <c r="H62" s="138" t="e">
        <f>'Planilha Orcamentaria '!#REF!</f>
        <v>#REF!</v>
      </c>
      <c r="I62" s="134">
        <v>78.170030272451996</v>
      </c>
      <c r="J62" s="135">
        <f>+I62*D62</f>
        <v>3098.6599999999971</v>
      </c>
      <c r="K62" s="136">
        <f>+F62*I62</f>
        <v>0</v>
      </c>
      <c r="L62" s="136">
        <f>+G62*I62</f>
        <v>3098.6599999999971</v>
      </c>
      <c r="M62" s="137">
        <f>+(L62)/J62</f>
        <v>1</v>
      </c>
    </row>
    <row r="63" spans="2:13" ht="74.25" customHeight="1">
      <c r="B63" s="129" t="str">
        <f>'Planilha Orcamentaria '!A48</f>
        <v>6.4</v>
      </c>
      <c r="C63" s="130" t="str">
        <f>'Planilha Orcamentaria '!D48</f>
        <v>REVESTIMENTO COM CERÂMICA APLICADO EM PAREDE,
ACABAMENTO ESMALTADO, AMBIENTE INTERNO/EXTERNO,
PADRÃO EXTRA, DIMENSÃO DA PEÇA ATÉ 2025 CM2, PEI III,
ASSENTAMENTO COM ARGAMASSA INDUSTRIALIZADA, INCLUSIVE
 REJUNTAMENTO</v>
      </c>
      <c r="D63" s="131">
        <v>150.1</v>
      </c>
      <c r="E63" s="132">
        <v>140.05000000000001</v>
      </c>
      <c r="F63" s="214">
        <v>10.050000000000001</v>
      </c>
      <c r="G63" s="131">
        <f>+F63+E63</f>
        <v>150.10000000000002</v>
      </c>
      <c r="H63" s="138" t="str">
        <f>'Planilha Orcamentaria '!E48</f>
        <v>m²</v>
      </c>
      <c r="I63" s="134">
        <v>61.45</v>
      </c>
      <c r="J63" s="135">
        <f>+I63*D63</f>
        <v>9223.6450000000004</v>
      </c>
      <c r="K63" s="136">
        <f>+F63*I63</f>
        <v>617.5725000000001</v>
      </c>
      <c r="L63" s="136">
        <f>+G63*I63</f>
        <v>9223.6450000000023</v>
      </c>
      <c r="M63" s="137">
        <f>+(L63)/J63</f>
        <v>1.0000000000000002</v>
      </c>
    </row>
    <row r="64" spans="2:13" ht="19.5" customHeight="1">
      <c r="B64" s="128">
        <f>'Planilha Orcamentaria '!A49</f>
        <v>7</v>
      </c>
      <c r="C64" s="353" t="str">
        <f>'Planilha Orcamentaria '!D49</f>
        <v>ESQUADRIAS/FERRAGENS</v>
      </c>
      <c r="D64" s="343"/>
      <c r="E64" s="343"/>
      <c r="F64" s="343"/>
      <c r="G64" s="343"/>
      <c r="H64" s="343"/>
      <c r="I64" s="343"/>
      <c r="J64" s="343"/>
      <c r="K64" s="343"/>
      <c r="L64" s="343"/>
      <c r="M64" s="344"/>
    </row>
    <row r="65" spans="2:13" ht="59.25" customHeight="1">
      <c r="B65" s="207" t="str">
        <f>'Planilha Orcamentaria '!A50</f>
        <v>7.1</v>
      </c>
      <c r="C65" s="130" t="str">
        <f>'Planilha Orcamentaria '!D50</f>
        <v>MARCO DE MADEIRA, DIMENSÃO (80X210)CM, LARGURA DE 14CM,
ACABAMENTO NATURAL PARA PINTURA/VERNIZ, INCLUSIVE
ASSENTAMENTO, EXCLUSIVE FOLHA DE PORTA, FERRAGENS E
PINTURA/VERNIZ</v>
      </c>
      <c r="D65" s="131">
        <v>2</v>
      </c>
      <c r="E65" s="132">
        <v>1</v>
      </c>
      <c r="F65" s="214">
        <v>1</v>
      </c>
      <c r="G65" s="131">
        <f t="shared" ref="G65" si="25">+F65+E65</f>
        <v>2</v>
      </c>
      <c r="H65" s="138" t="str">
        <f>'Planilha Orcamentaria '!E50</f>
        <v>u</v>
      </c>
      <c r="I65" s="134">
        <v>774.28</v>
      </c>
      <c r="J65" s="135">
        <f t="shared" ref="J65" si="26">+I65*D65</f>
        <v>1548.56</v>
      </c>
      <c r="K65" s="136">
        <f t="shared" ref="K65" si="27">+F65*I65</f>
        <v>774.28</v>
      </c>
      <c r="L65" s="136">
        <f t="shared" ref="L65" si="28">+G65*I65</f>
        <v>1548.56</v>
      </c>
      <c r="M65" s="137">
        <f t="shared" ref="M65" si="29">+(L65)/J65</f>
        <v>1</v>
      </c>
    </row>
    <row r="66" spans="2:13" ht="60.75" customHeight="1">
      <c r="B66" s="207" t="str">
        <f>'Planilha Orcamentaria '!A53</f>
        <v>7.4</v>
      </c>
      <c r="C66" s="130" t="str">
        <f>'Planilha Orcamentaria '!D53</f>
        <v>PORTA DE MADEIRA, TIPO MEXICANA, MACIÇA (PESADA OU SUPERPESADA), 80X210CM, ESPESSURA DE 3,5CM,
INCLUSO DOBRADIÇAS - FORNECIMENTO E INSTALAÇÃO. AF_10/2025</v>
      </c>
      <c r="D66" s="131">
        <v>4</v>
      </c>
      <c r="E66" s="132">
        <v>4</v>
      </c>
      <c r="F66" s="208"/>
      <c r="G66" s="131">
        <f t="shared" ref="G66" si="30">+F66+E66</f>
        <v>4</v>
      </c>
      <c r="H66" s="138" t="str">
        <f>'Planilha Orcamentaria '!E53</f>
        <v>u</v>
      </c>
      <c r="I66" s="134">
        <v>799.95</v>
      </c>
      <c r="J66" s="135">
        <f t="shared" ref="J66" si="31">+I66*D66</f>
        <v>3199.8</v>
      </c>
      <c r="K66" s="136">
        <f t="shared" ref="K66" si="32">+F66*I66</f>
        <v>0</v>
      </c>
      <c r="L66" s="136">
        <f t="shared" ref="L66" si="33">+G66*I66</f>
        <v>3199.8</v>
      </c>
      <c r="M66" s="137">
        <f t="shared" ref="M66" si="34">+(L66)/J66</f>
        <v>1</v>
      </c>
    </row>
    <row r="67" spans="2:13" ht="36" customHeight="1">
      <c r="B67" s="129" t="str">
        <f>'Planilha Orcamentaria '!A54</f>
        <v>7.5</v>
      </c>
      <c r="C67" s="130" t="str">
        <f>'Planilha Orcamentaria '!D54</f>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D67" s="131">
        <v>11.52</v>
      </c>
      <c r="E67" s="132">
        <v>11.52</v>
      </c>
      <c r="F67" s="208"/>
      <c r="G67" s="131">
        <f t="shared" ref="G67:G68" si="35">+F67+E67</f>
        <v>11.52</v>
      </c>
      <c r="H67" s="138" t="str">
        <f>'Planilha Orcamentaria '!E54</f>
        <v>m²</v>
      </c>
      <c r="I67" s="134">
        <v>475.940104166666</v>
      </c>
      <c r="J67" s="135">
        <f t="shared" ref="J67:J68" si="36">+I67*D67</f>
        <v>5482.8299999999917</v>
      </c>
      <c r="K67" s="136">
        <f t="shared" ref="K67:K68" si="37">+F67*I67</f>
        <v>0</v>
      </c>
      <c r="L67" s="136">
        <f t="shared" ref="L67:L68" si="38">+G67*I67</f>
        <v>5482.8299999999917</v>
      </c>
      <c r="M67" s="137">
        <f t="shared" ref="M67:M68" si="39">+(L67)/J67</f>
        <v>1</v>
      </c>
    </row>
    <row r="68" spans="2:13" ht="34.5" customHeight="1">
      <c r="B68" s="129" t="e">
        <f>'Planilha Orcamentaria '!#REF!</f>
        <v>#REF!</v>
      </c>
      <c r="C68" s="130" t="e">
        <f>'Planilha Orcamentaria '!#REF!</f>
        <v>#REF!</v>
      </c>
      <c r="D68" s="131">
        <v>6.48</v>
      </c>
      <c r="E68" s="132">
        <v>6.48</v>
      </c>
      <c r="F68" s="208"/>
      <c r="G68" s="131">
        <f t="shared" si="35"/>
        <v>6.48</v>
      </c>
      <c r="H68" s="138" t="e">
        <f>'Planilha Orcamentaria '!#REF!</f>
        <v>#REF!</v>
      </c>
      <c r="I68" s="134">
        <v>408.24074074074002</v>
      </c>
      <c r="J68" s="135">
        <f t="shared" si="36"/>
        <v>2645.3999999999955</v>
      </c>
      <c r="K68" s="136">
        <f t="shared" si="37"/>
        <v>0</v>
      </c>
      <c r="L68" s="136">
        <f t="shared" si="38"/>
        <v>2645.3999999999955</v>
      </c>
      <c r="M68" s="137">
        <f t="shared" si="39"/>
        <v>1</v>
      </c>
    </row>
    <row r="69" spans="2:13" ht="38.25" customHeight="1">
      <c r="B69" s="207" t="str">
        <f>'Planilha Orcamentaria '!A56</f>
        <v>7.7</v>
      </c>
      <c r="C69" s="130" t="str">
        <f>'Planilha Orcamentaria '!D56</f>
        <v>GUARDA-CORPO EXTERNO, ALTURA 130CM, EM TUBO
GALVANIZADO, COM COSTURA, DIÂMETRO 2", ESP. 3MM, GRADIL
COM DIVISÃO HORIZONTAL EM TUBO GALVANIZADO, COM
COSTURA, DIÂMETRO 1", ESP. 3MM, INCLUSIVE CORRIMÃO DUPLO
, EXCLUSIVE PINTURA</v>
      </c>
      <c r="D69" s="131">
        <v>46.15</v>
      </c>
      <c r="E69" s="132">
        <v>46.15</v>
      </c>
      <c r="F69" s="208"/>
      <c r="G69" s="131">
        <f t="shared" ref="G69" si="40">+F69+E69</f>
        <v>46.15</v>
      </c>
      <c r="H69" s="138" t="str">
        <f>'Planilha Orcamentaria '!E56</f>
        <v>m</v>
      </c>
      <c r="I69" s="134">
        <v>60.13</v>
      </c>
      <c r="J69" s="135">
        <f t="shared" ref="J69" si="41">+I69*D69</f>
        <v>2774.9994999999999</v>
      </c>
      <c r="K69" s="136">
        <f t="shared" ref="K69" si="42">+F69*I69</f>
        <v>0</v>
      </c>
      <c r="L69" s="136">
        <f t="shared" ref="L69" si="43">+G69*I69</f>
        <v>2774.9994999999999</v>
      </c>
      <c r="M69" s="137">
        <f t="shared" ref="M69" si="44">+(L69)/J69</f>
        <v>1</v>
      </c>
    </row>
    <row r="70" spans="2:13" ht="21.75" customHeight="1">
      <c r="B70" s="128">
        <f>'Planilha Orcamentaria '!A58</f>
        <v>8</v>
      </c>
      <c r="C70" s="353" t="str">
        <f>'Planilha Orcamentaria '!D58</f>
        <v xml:space="preserve">INSTALAÇÕES HIDRÁULICAS </v>
      </c>
      <c r="D70" s="343"/>
      <c r="E70" s="343"/>
      <c r="F70" s="343"/>
      <c r="G70" s="343"/>
      <c r="H70" s="343"/>
      <c r="I70" s="343"/>
      <c r="J70" s="343"/>
      <c r="K70" s="343"/>
      <c r="L70" s="343"/>
      <c r="M70" s="344"/>
    </row>
    <row r="71" spans="2:13" ht="72.75" customHeight="1">
      <c r="B71" s="129" t="str">
        <f>'Planilha Orcamentaria '!A59</f>
        <v>8.1</v>
      </c>
      <c r="C71" s="130" t="str">
        <f>'Planilha Orcamentaria '!D59</f>
        <v>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v>
      </c>
      <c r="D71" s="131">
        <v>8</v>
      </c>
      <c r="E71" s="210">
        <v>7</v>
      </c>
      <c r="F71" s="214">
        <v>1</v>
      </c>
      <c r="G71" s="131">
        <f t="shared" ref="G71:G79" si="45">+F71+E71</f>
        <v>8</v>
      </c>
      <c r="H71" s="138" t="str">
        <f>'Planilha Orcamentaria '!E59</f>
        <v>u</v>
      </c>
      <c r="I71" s="134">
        <v>125.1</v>
      </c>
      <c r="J71" s="135">
        <f t="shared" ref="J71:J79" si="46">+I71*D71</f>
        <v>1000.8</v>
      </c>
      <c r="K71" s="136">
        <f t="shared" ref="K71:K79" si="47">+F71*I71</f>
        <v>125.1</v>
      </c>
      <c r="L71" s="136">
        <f t="shared" ref="L71:L79" si="48">+G71*I71</f>
        <v>1000.8</v>
      </c>
      <c r="M71" s="137">
        <f t="shared" ref="M71:M79" si="49">+(L71)/J71</f>
        <v>1</v>
      </c>
    </row>
    <row r="72" spans="2:13" s="194" customFormat="1" ht="74.25" customHeight="1">
      <c r="B72" s="185" t="str">
        <f>'Planilha Orcamentaria '!A60</f>
        <v>8.2</v>
      </c>
      <c r="C72" s="186" t="str">
        <f>'Planilha Orcamentaria '!D60</f>
        <v>PONTO DE EMBUTIR PARA ESGOTO EM TUBO PVC RÍGIDO, PBV -
SÉRIE NORMAL, DN 100MM (4"), EMBUTIDO EM PISO COM
DISTÂNCIA DE ATÉ CINCO (5) METROS DA RAMAL DE ESGOTO,
INCLUSIVE CONEXÕES E FIXAÇÃO DO TUBO COM ENCHIMENTO
DO RASGO NO CONCRETO COM ARGAMASSA</v>
      </c>
      <c r="D72" s="187">
        <v>7</v>
      </c>
      <c r="E72" s="211">
        <v>7</v>
      </c>
      <c r="F72" s="209"/>
      <c r="G72" s="187">
        <f t="shared" si="45"/>
        <v>7</v>
      </c>
      <c r="H72" s="189" t="str">
        <f>'Planilha Orcamentaria '!E60</f>
        <v>u</v>
      </c>
      <c r="I72" s="190">
        <v>248.14</v>
      </c>
      <c r="J72" s="191">
        <f t="shared" si="46"/>
        <v>1736.98</v>
      </c>
      <c r="K72" s="192">
        <f t="shared" si="47"/>
        <v>0</v>
      </c>
      <c r="L72" s="192">
        <f t="shared" si="48"/>
        <v>1736.98</v>
      </c>
      <c r="M72" s="193">
        <f t="shared" si="49"/>
        <v>1</v>
      </c>
    </row>
    <row r="73" spans="2:13" ht="72.75" customHeight="1">
      <c r="B73" s="129" t="str">
        <f>'Planilha Orcamentaria '!A61</f>
        <v>8.3</v>
      </c>
      <c r="C73" s="130" t="str">
        <f>'Planilha Orcamentaria '!D61</f>
        <v>PONTO DE EMBUTIR PARA ÁGUA FRIA EM TUBO DE PVC RÍGIDO
SOLDÁVEL, DN 20MM (1/2"), EMBUTIDO NA ALVENARIA COM
DISTÂNCIA DE ATÉ CINCO (5) METROS DA TOMADA DE ÁGUA,
INCLUSIVE CONEXÕES E FIXAÇÃO DO TUBO COM ENCHIMENTO
DO RASGO NA ALVENARIA/CONCRETO COM ARGAMASSA</v>
      </c>
      <c r="D73" s="131">
        <v>13</v>
      </c>
      <c r="E73" s="210">
        <v>13</v>
      </c>
      <c r="F73" s="208"/>
      <c r="G73" s="131">
        <f t="shared" si="45"/>
        <v>13</v>
      </c>
      <c r="H73" s="138" t="str">
        <f>'Planilha Orcamentaria '!E61</f>
        <v>u</v>
      </c>
      <c r="I73" s="134">
        <v>108.61</v>
      </c>
      <c r="J73" s="135">
        <f t="shared" si="46"/>
        <v>1411.93</v>
      </c>
      <c r="K73" s="136">
        <f t="shared" si="47"/>
        <v>0</v>
      </c>
      <c r="L73" s="136">
        <f t="shared" si="48"/>
        <v>1411.93</v>
      </c>
      <c r="M73" s="137">
        <f t="shared" si="49"/>
        <v>1</v>
      </c>
    </row>
    <row r="74" spans="2:13" ht="44.25" customHeight="1">
      <c r="B74" s="207" t="str">
        <f>'Planilha Orcamentaria '!A62</f>
        <v>8.4</v>
      </c>
      <c r="C74" s="130" t="str">
        <f>'Planilha Orcamentaria '!D62</f>
        <v>CAIXA DE PASSAGEM EM ALVENARIA E TAMPA DE CONCRETO, FUNDO DE BRITA, TIPO 1, 40 X 40 X 60 CM, INCLUSIVE ESCAVAÇÃO, REATERRO E BOTA-FORA</v>
      </c>
      <c r="D74" s="131">
        <v>2</v>
      </c>
      <c r="E74" s="132">
        <v>2</v>
      </c>
      <c r="F74" s="208"/>
      <c r="G74" s="131">
        <f t="shared" ref="G74" si="50">+F74+E74</f>
        <v>2</v>
      </c>
      <c r="H74" s="138" t="str">
        <f>'Planilha Orcamentaria '!E62</f>
        <v>u</v>
      </c>
      <c r="I74" s="134">
        <v>244.03</v>
      </c>
      <c r="J74" s="135">
        <f t="shared" ref="J74" si="51">+I74*D74</f>
        <v>488.06</v>
      </c>
      <c r="K74" s="136">
        <f t="shared" ref="K74" si="52">+F74*I74</f>
        <v>0</v>
      </c>
      <c r="L74" s="136">
        <f t="shared" ref="L74" si="53">+G74*I74</f>
        <v>488.06</v>
      </c>
      <c r="M74" s="137">
        <f t="shared" ref="M74" si="54">+(L74)/J74</f>
        <v>1</v>
      </c>
    </row>
    <row r="75" spans="2:13" ht="24" customHeight="1">
      <c r="B75" s="129" t="str">
        <f>'Planilha Orcamentaria '!A63</f>
        <v>8.5</v>
      </c>
      <c r="C75" s="130" t="str">
        <f>'Planilha Orcamentaria '!D63</f>
        <v>CAIXA SIFONADA EM PVC COM TAMPA CEGA 250 X 230 X 75 MM</v>
      </c>
      <c r="D75" s="131">
        <v>5</v>
      </c>
      <c r="E75" s="132">
        <v>5</v>
      </c>
      <c r="F75" s="208"/>
      <c r="G75" s="131">
        <f t="shared" si="45"/>
        <v>5</v>
      </c>
      <c r="H75" s="138" t="str">
        <f>'Planilha Orcamentaria '!E63</f>
        <v>u</v>
      </c>
      <c r="I75" s="134">
        <v>87.63</v>
      </c>
      <c r="J75" s="135">
        <f t="shared" si="46"/>
        <v>438.15</v>
      </c>
      <c r="K75" s="136">
        <f t="shared" si="47"/>
        <v>0</v>
      </c>
      <c r="L75" s="136">
        <f t="shared" si="48"/>
        <v>438.15</v>
      </c>
      <c r="M75" s="137">
        <f t="shared" si="49"/>
        <v>1</v>
      </c>
    </row>
    <row r="76" spans="2:13" s="194" customFormat="1" ht="33" customHeight="1">
      <c r="B76" s="185" t="str">
        <f>'Planilha Orcamentaria '!A64</f>
        <v>8.6</v>
      </c>
      <c r="C76" s="186" t="str">
        <f>'Planilha Orcamentaria '!D64</f>
        <v>RALO SIFONADO PVC CÔNICO ALTURA REGULÁVEL 100 X 40 MM
COM GRELHA METÁLICA</v>
      </c>
      <c r="D76" s="187">
        <v>5</v>
      </c>
      <c r="E76" s="188">
        <v>5</v>
      </c>
      <c r="F76" s="209"/>
      <c r="G76" s="187">
        <f t="shared" si="45"/>
        <v>5</v>
      </c>
      <c r="H76" s="189" t="str">
        <f>'Planilha Orcamentaria '!E64</f>
        <v>u</v>
      </c>
      <c r="I76" s="190">
        <v>47.37</v>
      </c>
      <c r="J76" s="191">
        <f t="shared" si="46"/>
        <v>236.85</v>
      </c>
      <c r="K76" s="192">
        <f t="shared" si="47"/>
        <v>0</v>
      </c>
      <c r="L76" s="192">
        <f t="shared" si="48"/>
        <v>236.85</v>
      </c>
      <c r="M76" s="193">
        <f t="shared" si="49"/>
        <v>1</v>
      </c>
    </row>
    <row r="77" spans="2:13" ht="35.25" customHeight="1">
      <c r="B77" s="129" t="str">
        <f>'Planilha Orcamentaria '!A65</f>
        <v>8.7</v>
      </c>
      <c r="C77" s="130" t="str">
        <f>'Planilha Orcamentaria '!D65</f>
        <v>FORNECIMENTO E ASSENTAMENTO DE TUBO PVC RÍGIDO
SOLDÁVEL, ÁGUA FRIA, DN 25 MM (3/4") , INCLUSIVE CONEXÕES</v>
      </c>
      <c r="D77" s="131">
        <v>40</v>
      </c>
      <c r="E77" s="210">
        <v>40</v>
      </c>
      <c r="F77" s="209"/>
      <c r="G77" s="131">
        <f t="shared" si="45"/>
        <v>40</v>
      </c>
      <c r="H77" s="138" t="str">
        <f>'Planilha Orcamentaria '!E65</f>
        <v>m</v>
      </c>
      <c r="I77" s="134">
        <v>19.63</v>
      </c>
      <c r="J77" s="135">
        <f t="shared" si="46"/>
        <v>785.19999999999993</v>
      </c>
      <c r="K77" s="136">
        <f t="shared" si="47"/>
        <v>0</v>
      </c>
      <c r="L77" s="136">
        <f t="shared" si="48"/>
        <v>785.19999999999993</v>
      </c>
      <c r="M77" s="137">
        <f t="shared" si="49"/>
        <v>1</v>
      </c>
    </row>
    <row r="78" spans="2:13" ht="32.25" customHeight="1">
      <c r="B78" s="129" t="str">
        <f>'Planilha Orcamentaria '!A66</f>
        <v>8.8</v>
      </c>
      <c r="C78" s="130" t="str">
        <f>'Planilha Orcamentaria '!D66</f>
        <v>FORNECIMENTO E ASSENTAMENTO DE TUBO PVC RÍGIDO
SOLDÁVEL, ÁGUA FRIA, DN 50 MM (1.1/2"), INCLUSIVE CONEXÕES</v>
      </c>
      <c r="D78" s="131">
        <v>20</v>
      </c>
      <c r="E78" s="210">
        <v>20</v>
      </c>
      <c r="F78" s="209"/>
      <c r="G78" s="131">
        <f t="shared" si="45"/>
        <v>20</v>
      </c>
      <c r="H78" s="138" t="str">
        <f>'Planilha Orcamentaria '!E66</f>
        <v>m</v>
      </c>
      <c r="I78" s="134">
        <v>37.479999999999997</v>
      </c>
      <c r="J78" s="135">
        <f t="shared" si="46"/>
        <v>749.59999999999991</v>
      </c>
      <c r="K78" s="136">
        <f t="shared" si="47"/>
        <v>0</v>
      </c>
      <c r="L78" s="136">
        <f t="shared" si="48"/>
        <v>749.59999999999991</v>
      </c>
      <c r="M78" s="137">
        <f t="shared" si="49"/>
        <v>1</v>
      </c>
    </row>
    <row r="79" spans="2:13" ht="45.75" customHeight="1">
      <c r="B79" s="129" t="e">
        <f>'Planilha Orcamentaria '!#REF!</f>
        <v>#REF!</v>
      </c>
      <c r="C79" s="130" t="e">
        <f>'Planilha Orcamentaria '!#REF!</f>
        <v>#REF!</v>
      </c>
      <c r="D79" s="131">
        <v>4</v>
      </c>
      <c r="E79" s="132">
        <v>4</v>
      </c>
      <c r="F79" s="208"/>
      <c r="G79" s="131">
        <f t="shared" si="45"/>
        <v>4</v>
      </c>
      <c r="H79" s="138" t="e">
        <f>'Planilha Orcamentaria '!#REF!</f>
        <v>#REF!</v>
      </c>
      <c r="I79" s="134">
        <v>160.16999999999999</v>
      </c>
      <c r="J79" s="135">
        <f t="shared" si="46"/>
        <v>640.67999999999995</v>
      </c>
      <c r="K79" s="136">
        <f t="shared" si="47"/>
        <v>0</v>
      </c>
      <c r="L79" s="136">
        <f t="shared" si="48"/>
        <v>640.67999999999995</v>
      </c>
      <c r="M79" s="137">
        <f t="shared" si="49"/>
        <v>1</v>
      </c>
    </row>
    <row r="80" spans="2:13" ht="45.75" customHeight="1">
      <c r="B80" s="207" t="str">
        <f>'Planilha Orcamentaria '!A67</f>
        <v>8.9</v>
      </c>
      <c r="C80" s="130" t="str">
        <f>'Planilha Orcamentaria '!D67</f>
        <v>REGISTRO DE PRESSÃO, TIPO BASE, ROSCÁVEL 1/2" (PARA TUBO SOLDÁVEL OU PPR DN 20MM/CPVC DN 15MM), INCLUSIVE ACABAMENTO (PADRÃO MÉDIO) E CANOPLA CROMADOS</v>
      </c>
      <c r="D80" s="131">
        <v>1</v>
      </c>
      <c r="E80" s="132">
        <v>1</v>
      </c>
      <c r="F80" s="208"/>
      <c r="G80" s="131">
        <f t="shared" ref="G80:G81" si="55">+F80+E80</f>
        <v>1</v>
      </c>
      <c r="H80" s="138" t="str">
        <f>'Planilha Orcamentaria '!E67</f>
        <v>u</v>
      </c>
      <c r="I80" s="134">
        <v>83.85</v>
      </c>
      <c r="J80" s="135">
        <f t="shared" ref="J80:J81" si="56">+I80*D80</f>
        <v>83.85</v>
      </c>
      <c r="K80" s="136">
        <f t="shared" ref="K80:K81" si="57">+F80*I80</f>
        <v>0</v>
      </c>
      <c r="L80" s="136">
        <f t="shared" ref="L80:L81" si="58">+G80*I80</f>
        <v>83.85</v>
      </c>
      <c r="M80" s="137">
        <f t="shared" ref="M80:M81" si="59">+(L80)/J80</f>
        <v>1</v>
      </c>
    </row>
    <row r="81" spans="2:13" ht="33" customHeight="1">
      <c r="B81" s="207" t="e">
        <f>'Planilha Orcamentaria '!#REF!</f>
        <v>#REF!</v>
      </c>
      <c r="C81" s="130" t="e">
        <f>'Planilha Orcamentaria '!#REF!</f>
        <v>#REF!</v>
      </c>
      <c r="D81" s="131">
        <v>1</v>
      </c>
      <c r="E81" s="132"/>
      <c r="F81" s="213">
        <v>1</v>
      </c>
      <c r="G81" s="131">
        <f t="shared" si="55"/>
        <v>1</v>
      </c>
      <c r="H81" s="138" t="e">
        <f>'Planilha Orcamentaria '!#REF!</f>
        <v>#REF!</v>
      </c>
      <c r="I81" s="134">
        <v>1068.78</v>
      </c>
      <c r="J81" s="135">
        <f t="shared" si="56"/>
        <v>1068.78</v>
      </c>
      <c r="K81" s="136">
        <f t="shared" si="57"/>
        <v>1068.78</v>
      </c>
      <c r="L81" s="136">
        <f t="shared" si="58"/>
        <v>1068.78</v>
      </c>
      <c r="M81" s="137">
        <f t="shared" si="59"/>
        <v>1</v>
      </c>
    </row>
    <row r="82" spans="2:13" ht="51.75" customHeight="1">
      <c r="B82" s="207" t="str">
        <f>'Planilha Orcamentaria '!A68</f>
        <v>8.10</v>
      </c>
      <c r="C82" s="130" t="str">
        <f>'Planilha Orcamentaria '!D68</f>
        <v>CAIXA D´ÁGUA DE POLIETILENO, CAPACIDADE DE 1.000L, INCLUSIVE TAMPA, TORNEIRA DE BOIA, EXTRAVASOR, TUBO DE LIMPEZA E ACESSÓRIOS, EXCLUSIVE TUBULAÇÃO DE ENTRADA/ SAÍDA DE ÁGUA</v>
      </c>
      <c r="D82" s="131">
        <v>2</v>
      </c>
      <c r="E82" s="210">
        <v>2</v>
      </c>
      <c r="F82" s="212"/>
      <c r="G82" s="131">
        <f t="shared" ref="G82:G83" si="60">+F82+E82</f>
        <v>2</v>
      </c>
      <c r="H82" s="138" t="str">
        <f>'Planilha Orcamentaria '!E68</f>
        <v>u</v>
      </c>
      <c r="I82" s="134">
        <v>752.95</v>
      </c>
      <c r="J82" s="135">
        <f t="shared" ref="J82:J83" si="61">+I82*D82</f>
        <v>1505.9</v>
      </c>
      <c r="K82" s="136">
        <f t="shared" ref="K82:K83" si="62">+F82*I82</f>
        <v>0</v>
      </c>
      <c r="L82" s="136">
        <f t="shared" ref="L82:L83" si="63">+G82*I82</f>
        <v>1505.9</v>
      </c>
      <c r="M82" s="137">
        <f t="shared" ref="M82:M83" si="64">+(L82)/J82</f>
        <v>1</v>
      </c>
    </row>
    <row r="83" spans="2:13" ht="61.5" customHeight="1">
      <c r="B83" s="207" t="str">
        <f>'Planilha Orcamentaria '!A69</f>
        <v>8.11</v>
      </c>
      <c r="C83" s="130" t="str">
        <f>'Planilha Orcamentaria '!D69</f>
        <v>CANALETA PARA DRENAGEM, EM CONCRETO COM FCK 15MPA, MOLDADA IN LOCO, SEÇÃO 30X20CM, FORMA EM MADEIRA, COM TAMPA EM CONCRETO PARA TRÂNSITO DE PEDESTRE, INCLUSIVE ESCAVAÇÃO, REATERRO COM TRANSPORTE E RETIRADA DO MATERIAL ESCAVADO (EM CAÇAMBA)</v>
      </c>
      <c r="D83" s="131">
        <v>16.8</v>
      </c>
      <c r="E83" s="132">
        <v>16.8</v>
      </c>
      <c r="F83" s="208"/>
      <c r="G83" s="131">
        <f t="shared" si="60"/>
        <v>16.8</v>
      </c>
      <c r="H83" s="138" t="str">
        <f>'Planilha Orcamentaria '!E69</f>
        <v>m</v>
      </c>
      <c r="I83" s="134">
        <v>188.14</v>
      </c>
      <c r="J83" s="135">
        <f t="shared" si="61"/>
        <v>3160.752</v>
      </c>
      <c r="K83" s="136">
        <f t="shared" si="62"/>
        <v>0</v>
      </c>
      <c r="L83" s="136">
        <f t="shared" si="63"/>
        <v>3160.752</v>
      </c>
      <c r="M83" s="137">
        <f t="shared" si="64"/>
        <v>1</v>
      </c>
    </row>
    <row r="84" spans="2:13" ht="18.75" customHeight="1">
      <c r="B84" s="128">
        <f>'Planilha Orcamentaria '!A70</f>
        <v>9</v>
      </c>
      <c r="C84" s="353" t="str">
        <f>'Planilha Orcamentaria '!D70</f>
        <v xml:space="preserve">INSTALAÇÕES ELÉTRICAS </v>
      </c>
      <c r="D84" s="343"/>
      <c r="E84" s="343"/>
      <c r="F84" s="343"/>
      <c r="G84" s="343"/>
      <c r="H84" s="343"/>
      <c r="I84" s="343"/>
      <c r="J84" s="343"/>
      <c r="K84" s="343"/>
      <c r="L84" s="343"/>
      <c r="M84" s="344"/>
    </row>
    <row r="85" spans="2:13" ht="32.25" customHeight="1">
      <c r="B85" s="129" t="str">
        <f>'Planilha Orcamentaria '!A71</f>
        <v>9.1</v>
      </c>
      <c r="C85" s="130" t="str">
        <f>'Planilha Orcamentaria '!D71</f>
        <v>QUADRO DE DISTRIBUIÇÃO DE EMBUTIR EM PVC, PARA 16
DISJUNTORES DIN, INCLUSIVE BARRAMENTOS NEUTRO/TERRA,
EXCLUSIVE BARRAMENTO DE FASE</v>
      </c>
      <c r="D85" s="131">
        <v>1</v>
      </c>
      <c r="E85" s="132">
        <v>1</v>
      </c>
      <c r="F85" s="208"/>
      <c r="G85" s="131">
        <f t="shared" ref="G85:G101" si="65">+F85+E85</f>
        <v>1</v>
      </c>
      <c r="H85" s="138" t="str">
        <f>'Planilha Orcamentaria '!E71</f>
        <v>u</v>
      </c>
      <c r="I85" s="134">
        <v>170.34</v>
      </c>
      <c r="J85" s="135">
        <f t="shared" ref="J85:J101" si="66">+I85*D85</f>
        <v>170.34</v>
      </c>
      <c r="K85" s="136">
        <f t="shared" ref="K85:K101" si="67">+F85*I85</f>
        <v>0</v>
      </c>
      <c r="L85" s="136">
        <f t="shared" ref="L85:L101" si="68">+G85*I85</f>
        <v>170.34</v>
      </c>
      <c r="M85" s="137">
        <f t="shared" ref="M85:M101" si="69">+(L85)/J85</f>
        <v>1</v>
      </c>
    </row>
    <row r="86" spans="2:13" ht="21" customHeight="1">
      <c r="B86" s="129" t="str">
        <f>'Planilha Orcamentaria '!A72</f>
        <v>9.2</v>
      </c>
      <c r="C86" s="130" t="str">
        <f>'Planilha Orcamentaria '!D72</f>
        <v>DISJUNTOR BIPOLAR TIPO DIN, CORRENTE NOMINAL DE 10A,
FORNECIMENTO E INSTALAÇÃO, INCLUSIVE TERMINAL ILHÓS</v>
      </c>
      <c r="D86" s="131">
        <v>5</v>
      </c>
      <c r="E86" s="132">
        <v>5</v>
      </c>
      <c r="F86" s="208"/>
      <c r="G86" s="131">
        <f t="shared" si="65"/>
        <v>5</v>
      </c>
      <c r="H86" s="138" t="str">
        <f>'Planilha Orcamentaria '!E72</f>
        <v>u</v>
      </c>
      <c r="I86" s="134">
        <v>44.61</v>
      </c>
      <c r="J86" s="135">
        <f t="shared" si="66"/>
        <v>223.05</v>
      </c>
      <c r="K86" s="136">
        <f t="shared" si="67"/>
        <v>0</v>
      </c>
      <c r="L86" s="136">
        <f t="shared" si="68"/>
        <v>223.05</v>
      </c>
      <c r="M86" s="137">
        <f t="shared" si="69"/>
        <v>1</v>
      </c>
    </row>
    <row r="87" spans="2:13" ht="21" customHeight="1">
      <c r="B87" s="129" t="str">
        <f>'Planilha Orcamentaria '!A73</f>
        <v>9.3</v>
      </c>
      <c r="C87" s="130" t="str">
        <f>'Planilha Orcamentaria '!D73</f>
        <v>DISJUNTOR BIPOLAR TIPO DIN, CORRENTE NOMINAL DE 25A,
FORNECIMENTO E INSTALAÇÃO, INCLUSIVE TERMINAL ILHÓS</v>
      </c>
      <c r="D87" s="131">
        <v>3</v>
      </c>
      <c r="E87" s="132">
        <v>3</v>
      </c>
      <c r="F87" s="208"/>
      <c r="G87" s="131">
        <f t="shared" si="65"/>
        <v>3</v>
      </c>
      <c r="H87" s="138" t="str">
        <f>'Planilha Orcamentaria '!E73</f>
        <v>u</v>
      </c>
      <c r="I87" s="134">
        <v>44.61</v>
      </c>
      <c r="J87" s="135">
        <f t="shared" si="66"/>
        <v>133.82999999999998</v>
      </c>
      <c r="K87" s="136">
        <f t="shared" si="67"/>
        <v>0</v>
      </c>
      <c r="L87" s="136">
        <f t="shared" si="68"/>
        <v>133.82999999999998</v>
      </c>
      <c r="M87" s="137">
        <f t="shared" si="69"/>
        <v>1</v>
      </c>
    </row>
    <row r="88" spans="2:13" ht="59.25" customHeight="1">
      <c r="B88" s="129" t="str">
        <f>'Planilha Orcamentaria '!A74</f>
        <v>9.4</v>
      </c>
      <c r="C88" s="130" t="str">
        <f>'Planilha Orcamentaria '!D74</f>
        <v>DISJUNTOR DE PROTEÇÃO DIFERENCIAL RESIDUAL (DR),
BIPOLAR TIPO DIN, CORRENTE NOMINAL DE 63A, SENSIBILIDADE
DE 30MA, FORNECIMENTO E INSTALAÇÃO, INCLUSIVE TERMINAL
ILHÓS</v>
      </c>
      <c r="D88" s="131">
        <v>1</v>
      </c>
      <c r="E88" s="132">
        <v>1</v>
      </c>
      <c r="F88" s="208"/>
      <c r="G88" s="131">
        <f t="shared" si="65"/>
        <v>1</v>
      </c>
      <c r="H88" s="138" t="str">
        <f>'Planilha Orcamentaria '!E74</f>
        <v>u</v>
      </c>
      <c r="I88" s="134">
        <v>132.41</v>
      </c>
      <c r="J88" s="135">
        <f t="shared" si="66"/>
        <v>132.41</v>
      </c>
      <c r="K88" s="136">
        <f t="shared" si="67"/>
        <v>0</v>
      </c>
      <c r="L88" s="136">
        <f t="shared" si="68"/>
        <v>132.41</v>
      </c>
      <c r="M88" s="137">
        <f t="shared" si="69"/>
        <v>1</v>
      </c>
    </row>
    <row r="89" spans="2:13" ht="121.5" customHeight="1">
      <c r="B89" s="129" t="str">
        <f>'Planilha Orcamentaria '!A75</f>
        <v>9.5</v>
      </c>
      <c r="C89" s="130" t="str">
        <f>'Planilha Orcamentaria '!D75</f>
        <v>PONTO DE EMBUTIR PARA UM (1) INTERRUPTOR SIMPLES (10A250V),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v>
      </c>
      <c r="D89" s="131">
        <v>13</v>
      </c>
      <c r="E89" s="210">
        <v>12</v>
      </c>
      <c r="F89" s="214">
        <v>1</v>
      </c>
      <c r="G89" s="131">
        <f t="shared" si="65"/>
        <v>13</v>
      </c>
      <c r="H89" s="138" t="str">
        <f>'Planilha Orcamentaria '!E75</f>
        <v>u</v>
      </c>
      <c r="I89" s="134">
        <v>195.24</v>
      </c>
      <c r="J89" s="135">
        <f t="shared" si="66"/>
        <v>2538.12</v>
      </c>
      <c r="K89" s="136">
        <f t="shared" si="67"/>
        <v>195.24</v>
      </c>
      <c r="L89" s="136">
        <f t="shared" si="68"/>
        <v>2538.12</v>
      </c>
      <c r="M89" s="137">
        <f t="shared" si="69"/>
        <v>1</v>
      </c>
    </row>
    <row r="90" spans="2:13" ht="93.75" customHeight="1">
      <c r="B90" s="129" t="str">
        <f>'Planilha Orcamentaria '!A76</f>
        <v>9.6</v>
      </c>
      <c r="C90" s="130" t="str">
        <f>'Planilha Orcamentaria '!D76</f>
        <v xml:space="preserve"> 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v>
      </c>
      <c r="D90" s="131">
        <v>27</v>
      </c>
      <c r="E90" s="210">
        <v>27</v>
      </c>
      <c r="F90" s="208"/>
      <c r="G90" s="131">
        <f t="shared" si="65"/>
        <v>27</v>
      </c>
      <c r="H90" s="138" t="str">
        <f>'Planilha Orcamentaria '!E76</f>
        <v>u</v>
      </c>
      <c r="I90" s="134">
        <v>122.21</v>
      </c>
      <c r="J90" s="135">
        <f t="shared" si="66"/>
        <v>3299.6699999999996</v>
      </c>
      <c r="K90" s="136">
        <f t="shared" si="67"/>
        <v>0</v>
      </c>
      <c r="L90" s="136">
        <f t="shared" si="68"/>
        <v>3299.6699999999996</v>
      </c>
      <c r="M90" s="137">
        <f t="shared" si="69"/>
        <v>1</v>
      </c>
    </row>
    <row r="91" spans="2:13" ht="138" customHeight="1">
      <c r="B91" s="129" t="str">
        <f>'Planilha Orcamentaria '!A77</f>
        <v>9.7</v>
      </c>
      <c r="C91" s="130" t="str">
        <f>'Planilha Orcamentaria '!D77</f>
        <v>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D91" s="131">
        <v>15</v>
      </c>
      <c r="E91" s="210">
        <v>15</v>
      </c>
      <c r="F91" s="208"/>
      <c r="G91" s="131">
        <f t="shared" si="65"/>
        <v>15</v>
      </c>
      <c r="H91" s="138" t="str">
        <f>'Planilha Orcamentaria '!E77</f>
        <v>u</v>
      </c>
      <c r="I91" s="134">
        <v>236.53</v>
      </c>
      <c r="J91" s="135">
        <f t="shared" si="66"/>
        <v>3547.95</v>
      </c>
      <c r="K91" s="136">
        <f t="shared" si="67"/>
        <v>0</v>
      </c>
      <c r="L91" s="136">
        <f t="shared" si="68"/>
        <v>3547.95</v>
      </c>
      <c r="M91" s="137">
        <f t="shared" si="69"/>
        <v>1</v>
      </c>
    </row>
    <row r="92" spans="2:13" ht="99.75" customHeight="1">
      <c r="B92" s="129" t="e">
        <f>'Planilha Orcamentaria '!#REF!</f>
        <v>#REF!</v>
      </c>
      <c r="C92" s="130" t="e">
        <f>'Planilha Orcamentaria '!#REF!</f>
        <v>#REF!</v>
      </c>
      <c r="D92" s="131">
        <v>2</v>
      </c>
      <c r="E92" s="132"/>
      <c r="F92" s="213">
        <v>2</v>
      </c>
      <c r="G92" s="131">
        <f t="shared" si="65"/>
        <v>2</v>
      </c>
      <c r="H92" s="138" t="e">
        <f>'Planilha Orcamentaria '!#REF!</f>
        <v>#REF!</v>
      </c>
      <c r="I92" s="134">
        <v>354.78</v>
      </c>
      <c r="J92" s="135">
        <f t="shared" si="66"/>
        <v>709.56</v>
      </c>
      <c r="K92" s="136">
        <f t="shared" si="67"/>
        <v>709.56</v>
      </c>
      <c r="L92" s="136">
        <f t="shared" si="68"/>
        <v>709.56</v>
      </c>
      <c r="M92" s="137">
        <f t="shared" si="69"/>
        <v>1</v>
      </c>
    </row>
    <row r="93" spans="2:13" ht="99.75" customHeight="1">
      <c r="B93" s="207" t="e">
        <f>'Planilha Orcamentaria '!#REF!</f>
        <v>#REF!</v>
      </c>
      <c r="C93" s="130" t="e">
        <f>'Planilha Orcamentaria '!#REF!</f>
        <v>#REF!</v>
      </c>
      <c r="D93" s="131">
        <v>1</v>
      </c>
      <c r="E93" s="132"/>
      <c r="F93" s="213">
        <v>1</v>
      </c>
      <c r="G93" s="131">
        <f t="shared" ref="G93" si="70">+F93+E93</f>
        <v>1</v>
      </c>
      <c r="H93" s="138" t="e">
        <f>'Planilha Orcamentaria '!#REF!</f>
        <v>#REF!</v>
      </c>
      <c r="I93" s="134">
        <v>357.86</v>
      </c>
      <c r="J93" s="135">
        <f t="shared" ref="J93" si="71">+I93*D93</f>
        <v>357.86</v>
      </c>
      <c r="K93" s="136">
        <f t="shared" ref="K93" si="72">+F93*I93</f>
        <v>357.86</v>
      </c>
      <c r="L93" s="136">
        <f t="shared" ref="L93" si="73">+G93*I93</f>
        <v>357.86</v>
      </c>
      <c r="M93" s="137">
        <f t="shared" ref="M93" si="74">+(L93)/J93</f>
        <v>1</v>
      </c>
    </row>
    <row r="94" spans="2:13" ht="59.25" customHeight="1">
      <c r="B94" s="129" t="str">
        <f>'Planilha Orcamentaria '!A78</f>
        <v>9.8</v>
      </c>
      <c r="C94" s="130" t="str">
        <f>'Planilha Orcamentaria '!D78</f>
        <v>CONJUNTO DE UM (1) INTERRUPTOR SIMPLES, CORRENTE 10A,
TENSÃO 250V, (10A-250V), COM PLACA 4"X2" DE UM (1) POSTO,
INCLUSIVE FORNECIMENTO, INSTALAÇÃO, SUPORTE, MÓDULO E
PLACA</v>
      </c>
      <c r="D94" s="131">
        <v>13</v>
      </c>
      <c r="E94" s="132">
        <v>12</v>
      </c>
      <c r="F94" s="214">
        <v>1</v>
      </c>
      <c r="G94" s="131">
        <f t="shared" si="65"/>
        <v>13</v>
      </c>
      <c r="H94" s="138" t="str">
        <f>'Planilha Orcamentaria '!E78</f>
        <v>u</v>
      </c>
      <c r="I94" s="134">
        <v>22.25</v>
      </c>
      <c r="J94" s="135">
        <f t="shared" si="66"/>
        <v>289.25</v>
      </c>
      <c r="K94" s="136">
        <f t="shared" si="67"/>
        <v>22.25</v>
      </c>
      <c r="L94" s="136">
        <f t="shared" si="68"/>
        <v>289.25</v>
      </c>
      <c r="M94" s="137">
        <f t="shared" si="69"/>
        <v>1</v>
      </c>
    </row>
    <row r="95" spans="2:13" ht="49.5" customHeight="1">
      <c r="B95" s="129" t="str">
        <f>'Planilha Orcamentaria '!A79</f>
        <v>9.9</v>
      </c>
      <c r="C95" s="130" t="str">
        <f>'Planilha Orcamentaria '!D79</f>
        <v>CONJUNTO DE UMA (1) TOMADA PADRÃO, TRÊS (3) POLOS, CORRENTE 10A, TENSÃO 250V, (2P+T/10A-250V), COM PLACA 4"X2" DE UM (1) POSTO, INCLUSIVE FORNECIMENTO, INSTALAÇÃO, SUPORTE, MÓDULO E PLACA</v>
      </c>
      <c r="D95" s="131">
        <v>16</v>
      </c>
      <c r="E95" s="132">
        <v>15</v>
      </c>
      <c r="F95" s="214">
        <v>1</v>
      </c>
      <c r="G95" s="131">
        <f t="shared" si="65"/>
        <v>16</v>
      </c>
      <c r="H95" s="138" t="str">
        <f>'Planilha Orcamentaria '!E79</f>
        <v>u</v>
      </c>
      <c r="I95" s="134">
        <v>21.15</v>
      </c>
      <c r="J95" s="135">
        <f t="shared" si="66"/>
        <v>338.4</v>
      </c>
      <c r="K95" s="136">
        <f t="shared" si="67"/>
        <v>21.15</v>
      </c>
      <c r="L95" s="136">
        <f t="shared" si="68"/>
        <v>338.4</v>
      </c>
      <c r="M95" s="137">
        <f t="shared" si="69"/>
        <v>1</v>
      </c>
    </row>
    <row r="96" spans="2:13" ht="49.5" customHeight="1">
      <c r="B96" s="129" t="str">
        <f>'Planilha Orcamentaria '!A80</f>
        <v>9.10</v>
      </c>
      <c r="C96" s="130" t="str">
        <f>'Planilha Orcamentaria '!D80</f>
        <v>CABO DE COBRE FLEXÍVEL, CLASSE 5, ISOLAMENTO TIPO LSHF/
ATOX, NÃO HALOGENADO, ANTICHAMA, TERMOPLÁSTICO,
UNIPOLAR, SEÇÃO 10 MM2, 70°C, 450/750V</v>
      </c>
      <c r="D96" s="131">
        <v>20</v>
      </c>
      <c r="E96" s="132">
        <v>15</v>
      </c>
      <c r="F96" s="214">
        <v>5</v>
      </c>
      <c r="G96" s="131">
        <f t="shared" si="65"/>
        <v>20</v>
      </c>
      <c r="H96" s="138" t="str">
        <f>'Planilha Orcamentaria '!E80</f>
        <v>m</v>
      </c>
      <c r="I96" s="134">
        <v>11.19</v>
      </c>
      <c r="J96" s="135">
        <f t="shared" si="66"/>
        <v>223.79999999999998</v>
      </c>
      <c r="K96" s="136">
        <f t="shared" si="67"/>
        <v>55.949999999999996</v>
      </c>
      <c r="L96" s="136">
        <f t="shared" si="68"/>
        <v>223.79999999999998</v>
      </c>
      <c r="M96" s="137">
        <f t="shared" si="69"/>
        <v>1</v>
      </c>
    </row>
    <row r="97" spans="2:13" ht="46.5" customHeight="1">
      <c r="B97" s="129" t="str">
        <f>'Planilha Orcamentaria '!A81</f>
        <v>9.11</v>
      </c>
      <c r="C97" s="130" t="str">
        <f>'Planilha Orcamentaria '!D81</f>
        <v>CABO DE COBRE FLEXÍVEL, CLASSE 5, ISOLAMENTO TIPO LSHF/
ATOX, NÃO HALOGENADO, ANTICHAMA, TERMOPLÁSTICO,
UNIPOLAR, SEÇÃO 2,5 MM2, 70°C, 450/750V</v>
      </c>
      <c r="D97" s="131">
        <v>40</v>
      </c>
      <c r="E97" s="132">
        <v>30</v>
      </c>
      <c r="F97" s="214">
        <v>10</v>
      </c>
      <c r="G97" s="131">
        <f t="shared" si="65"/>
        <v>40</v>
      </c>
      <c r="H97" s="138" t="str">
        <f>'Planilha Orcamentaria '!E81</f>
        <v>m</v>
      </c>
      <c r="I97" s="134">
        <v>3.7</v>
      </c>
      <c r="J97" s="135">
        <f t="shared" si="66"/>
        <v>148</v>
      </c>
      <c r="K97" s="136">
        <f t="shared" si="67"/>
        <v>37</v>
      </c>
      <c r="L97" s="136">
        <f t="shared" si="68"/>
        <v>148</v>
      </c>
      <c r="M97" s="137">
        <f t="shared" si="69"/>
        <v>1</v>
      </c>
    </row>
    <row r="98" spans="2:13" ht="48" customHeight="1">
      <c r="B98" s="129" t="str">
        <f>'Planilha Orcamentaria '!A82</f>
        <v>9.12</v>
      </c>
      <c r="C98" s="130" t="str">
        <f>'Planilha Orcamentaria '!D82</f>
        <v>CABO DE COBRE FLEXÍVEL, CLASSE 5, ISOLAMENTO TIPO LSHF/
ATOX, NÃO HALOGENADO, ANTICHAMA, TERMOPLÁSTICO,
UNIPOLAR, SEÇÃO 4 MM2, 70°C, 450/750V</v>
      </c>
      <c r="D98" s="131">
        <v>15</v>
      </c>
      <c r="E98" s="132">
        <v>10</v>
      </c>
      <c r="F98" s="214">
        <v>5</v>
      </c>
      <c r="G98" s="131">
        <f t="shared" si="65"/>
        <v>15</v>
      </c>
      <c r="H98" s="138" t="str">
        <f>'Planilha Orcamentaria '!E82</f>
        <v>m</v>
      </c>
      <c r="I98" s="134">
        <v>5.13</v>
      </c>
      <c r="J98" s="135">
        <f t="shared" si="66"/>
        <v>76.95</v>
      </c>
      <c r="K98" s="136">
        <f t="shared" si="67"/>
        <v>25.65</v>
      </c>
      <c r="L98" s="136">
        <f t="shared" si="68"/>
        <v>76.95</v>
      </c>
      <c r="M98" s="137">
        <f t="shared" si="69"/>
        <v>1</v>
      </c>
    </row>
    <row r="99" spans="2:13" ht="43.5" customHeight="1">
      <c r="B99" s="129" t="str">
        <f>'Planilha Orcamentaria '!A83</f>
        <v>9.13</v>
      </c>
      <c r="C99" s="130" t="str">
        <f>'Planilha Orcamentaria '!D83</f>
        <v>CABO DE COBRE FLEXÍVEL, CLASSE 5, ISOLAMENTO TIPO LSHF/ ATOX, NÃO HALOGENADO, ANTICHAMA, TERMOPLÁSTICO, UNIPOLAR, SEÇÃO 6 MM2, 70°C, 450/750V</v>
      </c>
      <c r="D99" s="131">
        <v>12</v>
      </c>
      <c r="E99" s="132">
        <v>8</v>
      </c>
      <c r="F99" s="214">
        <v>4</v>
      </c>
      <c r="G99" s="131">
        <f t="shared" si="65"/>
        <v>12</v>
      </c>
      <c r="H99" s="138" t="str">
        <f>'Planilha Orcamentaria '!E83</f>
        <v>m</v>
      </c>
      <c r="I99" s="134">
        <v>7.23</v>
      </c>
      <c r="J99" s="135">
        <f t="shared" si="66"/>
        <v>86.76</v>
      </c>
      <c r="K99" s="136">
        <f t="shared" si="67"/>
        <v>28.92</v>
      </c>
      <c r="L99" s="136">
        <f t="shared" si="68"/>
        <v>86.76</v>
      </c>
      <c r="M99" s="137">
        <f t="shared" si="69"/>
        <v>1</v>
      </c>
    </row>
    <row r="100" spans="2:13" ht="51.75" customHeight="1">
      <c r="B100" s="129" t="str">
        <f>'Planilha Orcamentaria '!A84</f>
        <v>9.14</v>
      </c>
      <c r="C100" s="130" t="str">
        <f>'Planilha Orcamentaria '!D84</f>
        <v>LUMINÁRIA COMERCIAL CHANFRADA DE SOBREPOR COMPLETA,
PARA UMA (1) LÂMPADA TUBULAR LED 1X18W-ØT8,
TEMPERATURA DA COR 6500K, FORNECIMENTO E INSTALAÇÃO,
INCLUSIVE BASE E LÂMPADA</v>
      </c>
      <c r="D100" s="131">
        <v>9</v>
      </c>
      <c r="E100" s="132"/>
      <c r="F100" s="213">
        <v>9</v>
      </c>
      <c r="G100" s="131">
        <f t="shared" si="65"/>
        <v>9</v>
      </c>
      <c r="H100" s="138" t="str">
        <f>'Planilha Orcamentaria '!E84</f>
        <v>u</v>
      </c>
      <c r="I100" s="134">
        <v>151.47</v>
      </c>
      <c r="J100" s="135">
        <f t="shared" si="66"/>
        <v>1363.23</v>
      </c>
      <c r="K100" s="136">
        <f t="shared" si="67"/>
        <v>1363.23</v>
      </c>
      <c r="L100" s="136">
        <f t="shared" si="68"/>
        <v>1363.23</v>
      </c>
      <c r="M100" s="137">
        <f t="shared" si="69"/>
        <v>1</v>
      </c>
    </row>
    <row r="101" spans="2:13" ht="49.5" customHeight="1">
      <c r="B101" s="129" t="str">
        <f>'Planilha Orcamentaria '!A85</f>
        <v>9.15</v>
      </c>
      <c r="C101" s="130" t="str">
        <f>'Planilha Orcamentaria '!D85</f>
        <v>LUMINÁRIA ARANDELA TIPO TARTARUGA BLINDADA COMPLETA,
PARA UMA (1) LÂMPADA LED, POTÊNCIA 9W, BULBO A60,
FORNECIMENTO E INSTALAÇÃO, INCLUSIVE BASE E LÂMPADA</v>
      </c>
      <c r="D101" s="131">
        <v>4</v>
      </c>
      <c r="E101" s="132">
        <v>3</v>
      </c>
      <c r="F101" s="214">
        <v>1</v>
      </c>
      <c r="G101" s="131">
        <f t="shared" si="65"/>
        <v>4</v>
      </c>
      <c r="H101" s="138" t="str">
        <f>'Planilha Orcamentaria '!E85</f>
        <v>u</v>
      </c>
      <c r="I101" s="134">
        <v>59.88</v>
      </c>
      <c r="J101" s="135">
        <f t="shared" si="66"/>
        <v>239.52</v>
      </c>
      <c r="K101" s="136">
        <f t="shared" si="67"/>
        <v>59.88</v>
      </c>
      <c r="L101" s="136">
        <f t="shared" si="68"/>
        <v>239.52</v>
      </c>
      <c r="M101" s="137">
        <f t="shared" si="69"/>
        <v>1</v>
      </c>
    </row>
    <row r="102" spans="2:13" ht="42" customHeight="1">
      <c r="B102" s="207" t="str">
        <f>'Planilha Orcamentaria '!A86</f>
        <v>9.16</v>
      </c>
      <c r="C102" s="130" t="str">
        <f>'Planilha Orcamentaria '!D86</f>
        <v>POSTE DECORATIVO PARA JARDIM EM AÇO TUBULAR, H = *2,5* M, SEM LUMINÁRIA - FORNECIMENTO E
INSTALAÇÃO. AF_04/2025</v>
      </c>
      <c r="D102" s="131">
        <v>23</v>
      </c>
      <c r="E102" s="132">
        <v>23</v>
      </c>
      <c r="F102" s="208"/>
      <c r="G102" s="131">
        <f t="shared" ref="G102" si="75">+F102+E102</f>
        <v>23</v>
      </c>
      <c r="H102" s="138" t="str">
        <f>'Planilha Orcamentaria '!E86</f>
        <v>u</v>
      </c>
      <c r="I102" s="134">
        <v>13.3</v>
      </c>
      <c r="J102" s="135">
        <f t="shared" ref="J102" si="76">+I102*D102</f>
        <v>305.90000000000003</v>
      </c>
      <c r="K102" s="136">
        <f t="shared" ref="K102" si="77">+F102*I102</f>
        <v>0</v>
      </c>
      <c r="L102" s="136">
        <f t="shared" ref="L102" si="78">+G102*I102</f>
        <v>305.90000000000003</v>
      </c>
      <c r="M102" s="137">
        <f t="shared" ref="M102" si="79">+(L102)/J102</f>
        <v>1</v>
      </c>
    </row>
    <row r="103" spans="2:13" ht="18" customHeight="1">
      <c r="B103" s="128">
        <f>'Planilha Orcamentaria '!A89</f>
        <v>10</v>
      </c>
      <c r="C103" s="353" t="str">
        <f>'Planilha Orcamentaria '!D89</f>
        <v>PISO</v>
      </c>
      <c r="D103" s="343"/>
      <c r="E103" s="343"/>
      <c r="F103" s="343"/>
      <c r="G103" s="343"/>
      <c r="H103" s="343"/>
      <c r="I103" s="343"/>
      <c r="J103" s="343"/>
      <c r="K103" s="343"/>
      <c r="L103" s="343"/>
      <c r="M103" s="344"/>
    </row>
    <row r="104" spans="2:13" ht="49.5" customHeight="1">
      <c r="B104" s="129" t="str">
        <f>'Planilha Orcamentaria '!A90</f>
        <v>10.1</v>
      </c>
      <c r="C104" s="130" t="str">
        <f>'Planilha Orcamentaria '!D90</f>
        <v>REVESTIMENTO COM CERÂMICA APLICADO EM PISO,
ACABAMENTO ESMALTADO, AMBIENTE EXTERNO (
ANTIDERRAPANTE), PADRÃO EXTRA, DIMENSÃO DA PEÇA ATÉ
2025 CM2, PEI IV, ASSENTAMENTO COM ARGAMASSA
INDUSTRIALIZADA, INCLUSIVE REJUNTAMENTO</v>
      </c>
      <c r="D104" s="131">
        <v>262.99</v>
      </c>
      <c r="E104" s="132">
        <v>129.68</v>
      </c>
      <c r="F104" s="214">
        <v>133.31</v>
      </c>
      <c r="G104" s="131">
        <f t="shared" ref="G104:G106" si="80">+F104+E104</f>
        <v>262.99</v>
      </c>
      <c r="H104" s="138" t="str">
        <f>'Planilha Orcamentaria '!E90</f>
        <v>m²</v>
      </c>
      <c r="I104" s="134">
        <v>108.83</v>
      </c>
      <c r="J104" s="135">
        <f t="shared" ref="J104:J106" si="81">+I104*D104</f>
        <v>28621.201700000001</v>
      </c>
      <c r="K104" s="136">
        <f t="shared" ref="K104:K106" si="82">+F104*I104</f>
        <v>14508.1273</v>
      </c>
      <c r="L104" s="136">
        <f t="shared" ref="L104:L106" si="83">+G104*I104</f>
        <v>28621.201700000001</v>
      </c>
      <c r="M104" s="137">
        <f t="shared" ref="M104:M106" si="84">+(L104)/J104</f>
        <v>1</v>
      </c>
    </row>
    <row r="105" spans="2:13" ht="39.75" customHeight="1">
      <c r="B105" s="129" t="str">
        <f>'Planilha Orcamentaria '!A91</f>
        <v>10.2</v>
      </c>
      <c r="C105" s="130" t="str">
        <f>'Planilha Orcamentaria '!D91</f>
        <v>CONTRAPISO DESEMPENADO COM ARGAMASSA, TRAÇO 1:3 ( CIMENTO E AREIA), ESP. 50MM</v>
      </c>
      <c r="D105" s="131">
        <v>318.74</v>
      </c>
      <c r="E105" s="210">
        <v>185.43</v>
      </c>
      <c r="F105" s="214">
        <v>133.31</v>
      </c>
      <c r="G105" s="131">
        <f t="shared" si="80"/>
        <v>318.74</v>
      </c>
      <c r="H105" s="138" t="str">
        <f>'Planilha Orcamentaria '!E91</f>
        <v>m²</v>
      </c>
      <c r="I105" s="134">
        <v>49.36</v>
      </c>
      <c r="J105" s="135">
        <f t="shared" si="81"/>
        <v>15733.0064</v>
      </c>
      <c r="K105" s="136">
        <f t="shared" si="82"/>
        <v>6580.1815999999999</v>
      </c>
      <c r="L105" s="136">
        <f t="shared" si="83"/>
        <v>15733.0064</v>
      </c>
      <c r="M105" s="137">
        <f t="shared" si="84"/>
        <v>1</v>
      </c>
    </row>
    <row r="106" spans="2:13" ht="53.25" customHeight="1">
      <c r="B106" s="129" t="str">
        <f>'Planilha Orcamentaria '!A92</f>
        <v>10.3</v>
      </c>
      <c r="C106" s="130" t="str">
        <f>'Planilha Orcamentaria '!D92</f>
        <v>PISO EM CONCRETO, PREPARADO EM OBRA COM BETONEIRA, FCK 10MPA, SEM ARMAÇÃO, ACABAMENTO RÚSTICO, ESP. 5CM, INCLUSIVE FORNECIMENTO, LANÇAMENTO, ADENSAMENTO, SARRAFEAMENTO, EXCLUSIVE JUNTA DE DILATAÇÃO</v>
      </c>
      <c r="D106" s="131">
        <v>318.74</v>
      </c>
      <c r="E106" s="210">
        <v>185.43</v>
      </c>
      <c r="F106" s="214">
        <v>133.31</v>
      </c>
      <c r="G106" s="131">
        <f t="shared" si="80"/>
        <v>318.74</v>
      </c>
      <c r="H106" s="138" t="str">
        <f>'Planilha Orcamentaria '!E92</f>
        <v>m²</v>
      </c>
      <c r="I106" s="134">
        <v>69.45</v>
      </c>
      <c r="J106" s="135">
        <f t="shared" si="81"/>
        <v>22136.493000000002</v>
      </c>
      <c r="K106" s="136">
        <f t="shared" si="82"/>
        <v>9258.3795000000009</v>
      </c>
      <c r="L106" s="136">
        <f t="shared" si="83"/>
        <v>22136.493000000002</v>
      </c>
      <c r="M106" s="137">
        <f t="shared" si="84"/>
        <v>1</v>
      </c>
    </row>
    <row r="107" spans="2:13" ht="21.75" customHeight="1">
      <c r="B107" s="128">
        <f>'Planilha Orcamentaria '!A94</f>
        <v>11</v>
      </c>
      <c r="C107" s="353" t="str">
        <f>'Planilha Orcamentaria '!D94</f>
        <v xml:space="preserve">LOUÇAS E METAIS </v>
      </c>
      <c r="D107" s="343"/>
      <c r="E107" s="343"/>
      <c r="F107" s="343"/>
      <c r="G107" s="343"/>
      <c r="H107" s="343"/>
      <c r="I107" s="343"/>
      <c r="J107" s="343"/>
      <c r="K107" s="343"/>
      <c r="L107" s="343"/>
      <c r="M107" s="344"/>
    </row>
    <row r="108" spans="2:13" ht="55.5" customHeight="1">
      <c r="B108" s="129" t="str">
        <f>'Planilha Orcamentaria '!A95</f>
        <v>11.1</v>
      </c>
      <c r="C108" s="130" t="str">
        <f>'Planilha Orcamentaria '!D95</f>
        <v>BACIA SANITÁRIA (VASO) DE LOUÇA CONVENCIONAL ACESSÍVEL (
PCR/PMR), COR BRANCA, INCLUSIVE ACESSÓRIOS DE FIXAÇÃO/
VEDAÇÃO E REJUNTAMENTO, EXCLUSIVE ASSENTO, VÁLVULA DE
DESCARGA E TUBO DE LIGAÇÃO</v>
      </c>
      <c r="D108" s="131">
        <v>2</v>
      </c>
      <c r="E108" s="132">
        <v>2</v>
      </c>
      <c r="F108" s="208"/>
      <c r="G108" s="131">
        <f t="shared" ref="G108:G116" si="85">+F108+E108</f>
        <v>2</v>
      </c>
      <c r="H108" s="138" t="str">
        <f>'Planilha Orcamentaria '!E95</f>
        <v>u</v>
      </c>
      <c r="I108" s="134">
        <v>827.86</v>
      </c>
      <c r="J108" s="135">
        <f t="shared" ref="J108:J116" si="86">+I108*D108</f>
        <v>1655.72</v>
      </c>
      <c r="K108" s="136">
        <f t="shared" ref="K108:K116" si="87">+F108*I108</f>
        <v>0</v>
      </c>
      <c r="L108" s="136">
        <f t="shared" ref="L108:L116" si="88">+G108*I108</f>
        <v>1655.72</v>
      </c>
      <c r="M108" s="137">
        <f t="shared" ref="M108:M116" si="89">+(L108)/J108</f>
        <v>1</v>
      </c>
    </row>
    <row r="109" spans="2:13" ht="24.75" customHeight="1">
      <c r="B109" s="129" t="str">
        <f>'Planilha Orcamentaria '!A96</f>
        <v>11.2</v>
      </c>
      <c r="C109" s="130" t="str">
        <f>'Planilha Orcamentaria '!D96</f>
        <v>ASSENTO BRANCO PARA VASO</v>
      </c>
      <c r="D109" s="131">
        <v>2</v>
      </c>
      <c r="E109" s="132">
        <v>2</v>
      </c>
      <c r="F109" s="208"/>
      <c r="G109" s="131">
        <f t="shared" si="85"/>
        <v>2</v>
      </c>
      <c r="H109" s="138" t="str">
        <f>'Planilha Orcamentaria '!E96</f>
        <v>u</v>
      </c>
      <c r="I109" s="134">
        <v>46.81</v>
      </c>
      <c r="J109" s="135">
        <f t="shared" si="86"/>
        <v>93.62</v>
      </c>
      <c r="K109" s="136">
        <f t="shared" si="87"/>
        <v>0</v>
      </c>
      <c r="L109" s="136">
        <f t="shared" si="88"/>
        <v>93.62</v>
      </c>
      <c r="M109" s="137">
        <f t="shared" si="89"/>
        <v>1</v>
      </c>
    </row>
    <row r="110" spans="2:13" ht="31.5" customHeight="1">
      <c r="B110" s="129" t="e">
        <f>'Planilha Orcamentaria '!#REF!</f>
        <v>#REF!</v>
      </c>
      <c r="C110" s="130" t="e">
        <f>'Planilha Orcamentaria '!#REF!</f>
        <v>#REF!</v>
      </c>
      <c r="D110" s="131">
        <v>2</v>
      </c>
      <c r="E110" s="132">
        <v>2</v>
      </c>
      <c r="F110" s="208"/>
      <c r="G110" s="131">
        <f t="shared" si="85"/>
        <v>2</v>
      </c>
      <c r="H110" s="138" t="e">
        <f>'Planilha Orcamentaria '!#REF!</f>
        <v>#REF!</v>
      </c>
      <c r="I110" s="134">
        <v>55.69</v>
      </c>
      <c r="J110" s="135">
        <f t="shared" si="86"/>
        <v>111.38</v>
      </c>
      <c r="K110" s="136">
        <f t="shared" si="87"/>
        <v>0</v>
      </c>
      <c r="L110" s="136">
        <f t="shared" si="88"/>
        <v>111.38</v>
      </c>
      <c r="M110" s="137">
        <f t="shared" si="89"/>
        <v>1</v>
      </c>
    </row>
    <row r="111" spans="2:13" ht="33" customHeight="1">
      <c r="B111" s="129" t="e">
        <f>'Planilha Orcamentaria '!#REF!</f>
        <v>#REF!</v>
      </c>
      <c r="C111" s="130" t="e">
        <f>'Planilha Orcamentaria '!#REF!</f>
        <v>#REF!</v>
      </c>
      <c r="D111" s="131">
        <v>2</v>
      </c>
      <c r="E111" s="132">
        <v>2</v>
      </c>
      <c r="F111" s="208"/>
      <c r="G111" s="131">
        <f t="shared" si="85"/>
        <v>2</v>
      </c>
      <c r="H111" s="138" t="e">
        <f>'Planilha Orcamentaria '!#REF!</f>
        <v>#REF!</v>
      </c>
      <c r="I111" s="134">
        <v>54.46</v>
      </c>
      <c r="J111" s="135">
        <f t="shared" si="86"/>
        <v>108.92</v>
      </c>
      <c r="K111" s="136">
        <f t="shared" si="87"/>
        <v>0</v>
      </c>
      <c r="L111" s="136">
        <f t="shared" si="88"/>
        <v>108.92</v>
      </c>
      <c r="M111" s="137">
        <f t="shared" si="89"/>
        <v>1</v>
      </c>
    </row>
    <row r="112" spans="2:13" ht="30.75" customHeight="1">
      <c r="B112" s="207" t="e">
        <f>'Planilha Orcamentaria '!#REF!</f>
        <v>#REF!</v>
      </c>
      <c r="C112" s="130" t="e">
        <f>'Planilha Orcamentaria '!#REF!</f>
        <v>#REF!</v>
      </c>
      <c r="D112" s="131">
        <v>3</v>
      </c>
      <c r="E112" s="132">
        <v>3</v>
      </c>
      <c r="F112" s="208"/>
      <c r="G112" s="131">
        <f t="shared" ref="G112" si="90">+F112+E112</f>
        <v>3</v>
      </c>
      <c r="H112" s="138" t="e">
        <f>'Planilha Orcamentaria '!#REF!</f>
        <v>#REF!</v>
      </c>
      <c r="I112" s="134">
        <v>295.87</v>
      </c>
      <c r="J112" s="135">
        <f t="shared" ref="J112" si="91">+I112*D112</f>
        <v>887.61</v>
      </c>
      <c r="K112" s="136">
        <f t="shared" ref="K112" si="92">+F112*I112</f>
        <v>0</v>
      </c>
      <c r="L112" s="136">
        <f t="shared" ref="L112" si="93">+G112*I112</f>
        <v>887.61</v>
      </c>
      <c r="M112" s="137">
        <f t="shared" ref="M112" si="94">+(L112)/J112</f>
        <v>1</v>
      </c>
    </row>
    <row r="113" spans="2:13" ht="50.25" customHeight="1">
      <c r="B113" s="129" t="str">
        <f>'Planilha Orcamentaria '!A97</f>
        <v>11.3</v>
      </c>
      <c r="C113" s="130" t="e">
        <f>'Planilha Orcamentaria '!#REF!</f>
        <v>#REF!</v>
      </c>
      <c r="D113" s="131">
        <v>2</v>
      </c>
      <c r="E113" s="132">
        <v>2</v>
      </c>
      <c r="F113" s="208"/>
      <c r="G113" s="131">
        <f t="shared" si="85"/>
        <v>2</v>
      </c>
      <c r="H113" s="138" t="str">
        <f>'Planilha Orcamentaria '!E97</f>
        <v>u</v>
      </c>
      <c r="I113" s="134">
        <v>330.59</v>
      </c>
      <c r="J113" s="135">
        <f t="shared" si="86"/>
        <v>661.18</v>
      </c>
      <c r="K113" s="136">
        <f t="shared" si="87"/>
        <v>0</v>
      </c>
      <c r="L113" s="136">
        <f t="shared" si="88"/>
        <v>661.18</v>
      </c>
      <c r="M113" s="137">
        <f t="shared" si="89"/>
        <v>1</v>
      </c>
    </row>
    <row r="114" spans="2:13" ht="62.25" customHeight="1">
      <c r="B114" s="207" t="e">
        <f>'Planilha Orcamentaria '!#REF!</f>
        <v>#REF!</v>
      </c>
      <c r="C114" s="130" t="e">
        <f>'Planilha Orcamentaria '!#REF!</f>
        <v>#REF!</v>
      </c>
      <c r="D114" s="131">
        <v>2</v>
      </c>
      <c r="E114" s="132">
        <v>2</v>
      </c>
      <c r="F114" s="208"/>
      <c r="G114" s="131">
        <f t="shared" ref="G114:G115" si="95">+F114+E114</f>
        <v>2</v>
      </c>
      <c r="H114" s="138" t="str">
        <f>'Planilha Orcamentaria '!E98</f>
        <v>u</v>
      </c>
      <c r="I114" s="134">
        <v>399.61</v>
      </c>
      <c r="J114" s="135">
        <f t="shared" ref="J114:J115" si="96">+I114*D114</f>
        <v>799.22</v>
      </c>
      <c r="K114" s="136">
        <f t="shared" ref="K114:K115" si="97">+F114*I114</f>
        <v>0</v>
      </c>
      <c r="L114" s="136">
        <f t="shared" ref="L114:L115" si="98">+G114*I114</f>
        <v>799.22</v>
      </c>
      <c r="M114" s="137">
        <f t="shared" ref="M114:M115" si="99">+(L114)/J114</f>
        <v>1</v>
      </c>
    </row>
    <row r="115" spans="2:13" ht="48" customHeight="1">
      <c r="B115" s="207" t="str">
        <f>'Planilha Orcamentaria '!A101</f>
        <v>11.6</v>
      </c>
      <c r="C115" s="130" t="str">
        <f>'Planilha Orcamentaria '!D101</f>
        <v>TORNEIRA METÁLICA PARA PIA, BICA MÓVEL, ABERTURA 1/4 DE VOLTA, ACABAMENTO CROMADO, COM AREJADOR, APLICAÇÃO DE MESA, INCLUSIVE ENGATE FLEXÍVEL METÁLICO, FORNECIMENTO E INSTALAÇÃO</v>
      </c>
      <c r="D115" s="131">
        <v>7</v>
      </c>
      <c r="E115" s="132">
        <v>7</v>
      </c>
      <c r="F115" s="208"/>
      <c r="G115" s="131">
        <f t="shared" si="95"/>
        <v>7</v>
      </c>
      <c r="H115" s="138" t="str">
        <f>'Planilha Orcamentaria '!E101</f>
        <v>u</v>
      </c>
      <c r="I115" s="134">
        <v>142.62</v>
      </c>
      <c r="J115" s="135">
        <f t="shared" si="96"/>
        <v>998.34</v>
      </c>
      <c r="K115" s="136">
        <f t="shared" si="97"/>
        <v>0</v>
      </c>
      <c r="L115" s="136">
        <f t="shared" si="98"/>
        <v>998.34</v>
      </c>
      <c r="M115" s="137">
        <f t="shared" si="99"/>
        <v>1</v>
      </c>
    </row>
    <row r="116" spans="2:13" ht="39" customHeight="1">
      <c r="B116" s="129" t="e">
        <f>'Planilha Orcamentaria '!#REF!</f>
        <v>#REF!</v>
      </c>
      <c r="C116" s="130" t="e">
        <f>'Planilha Orcamentaria '!#REF!</f>
        <v>#REF!</v>
      </c>
      <c r="D116" s="131">
        <v>9</v>
      </c>
      <c r="E116" s="132">
        <v>9</v>
      </c>
      <c r="F116" s="209"/>
      <c r="G116" s="131">
        <f t="shared" si="85"/>
        <v>9</v>
      </c>
      <c r="H116" s="138" t="e">
        <f>'Planilha Orcamentaria '!#REF!</f>
        <v>#REF!</v>
      </c>
      <c r="I116" s="134">
        <v>93.66</v>
      </c>
      <c r="J116" s="135">
        <f t="shared" si="86"/>
        <v>842.93999999999994</v>
      </c>
      <c r="K116" s="136">
        <f t="shared" si="87"/>
        <v>0</v>
      </c>
      <c r="L116" s="136">
        <f t="shared" si="88"/>
        <v>842.93999999999994</v>
      </c>
      <c r="M116" s="137">
        <f t="shared" si="89"/>
        <v>1</v>
      </c>
    </row>
    <row r="117" spans="2:13" ht="21.75" customHeight="1">
      <c r="B117" s="128">
        <f>'Planilha Orcamentaria '!A105</f>
        <v>12</v>
      </c>
      <c r="C117" s="353" t="str">
        <f>'Planilha Orcamentaria '!D105</f>
        <v>DIVERSOS</v>
      </c>
      <c r="D117" s="343"/>
      <c r="E117" s="343"/>
      <c r="F117" s="343"/>
      <c r="G117" s="343"/>
      <c r="H117" s="343"/>
      <c r="I117" s="343"/>
      <c r="J117" s="343"/>
      <c r="K117" s="343"/>
      <c r="L117" s="343"/>
      <c r="M117" s="344"/>
    </row>
    <row r="118" spans="2:13" ht="59.25" customHeight="1">
      <c r="B118" s="207" t="str">
        <f>'Planilha Orcamentaria '!A106</f>
        <v>12.1</v>
      </c>
      <c r="C118" s="130" t="str">
        <f>'Planilha Orcamentaria '!D106</f>
        <v>INSTALAÇÃO DE BANCO METÁLICO COM ENCOSTO, 1,60 M DE COMPRIMENTO, EM TUBO DE AÇO CARBONO
COM PINTURA ELETROSTÁTICA, SOBRE PISO DE CONCRETO EXISTENTE. AF_11/2021</v>
      </c>
      <c r="D118" s="131">
        <v>13.58</v>
      </c>
      <c r="E118" s="132">
        <v>13.58</v>
      </c>
      <c r="F118" s="208"/>
      <c r="G118" s="131">
        <f t="shared" ref="G118" si="100">+F118+E118</f>
        <v>13.58</v>
      </c>
      <c r="H118" s="138" t="s">
        <v>20</v>
      </c>
      <c r="I118" s="134">
        <v>325.76</v>
      </c>
      <c r="J118" s="135">
        <f t="shared" ref="J118" si="101">+I118*D118</f>
        <v>4423.8207999999995</v>
      </c>
      <c r="K118" s="136">
        <f t="shared" ref="K118" si="102">+F118*I118</f>
        <v>0</v>
      </c>
      <c r="L118" s="136">
        <f t="shared" ref="L118" si="103">+G118*I118</f>
        <v>4423.8207999999995</v>
      </c>
      <c r="M118" s="137">
        <f t="shared" ref="M118" si="104">+(L118)/J118</f>
        <v>1</v>
      </c>
    </row>
    <row r="119" spans="2:13" ht="38.25" customHeight="1">
      <c r="B119" s="207" t="e">
        <f>'Planilha Orcamentaria '!#REF!</f>
        <v>#REF!</v>
      </c>
      <c r="C119" s="130" t="e">
        <f>'Planilha Orcamentaria '!#REF!</f>
        <v>#REF!</v>
      </c>
      <c r="D119" s="131">
        <v>3</v>
      </c>
      <c r="E119" s="132">
        <v>2</v>
      </c>
      <c r="F119" s="214">
        <v>1</v>
      </c>
      <c r="G119" s="131">
        <f t="shared" ref="G119:G120" si="105">+F119+E119</f>
        <v>3</v>
      </c>
      <c r="H119" s="138" t="s">
        <v>17</v>
      </c>
      <c r="I119" s="134">
        <v>89.61</v>
      </c>
      <c r="J119" s="135">
        <f t="shared" ref="J119:J120" si="106">+I119*D119</f>
        <v>268.83</v>
      </c>
      <c r="K119" s="136">
        <f t="shared" ref="K119:K120" si="107">+F119*I119</f>
        <v>89.61</v>
      </c>
      <c r="L119" s="136">
        <f t="shared" ref="L119:L120" si="108">+G119*I119</f>
        <v>268.83</v>
      </c>
      <c r="M119" s="137">
        <f t="shared" ref="M119:M120" si="109">+(L119)/J119</f>
        <v>1</v>
      </c>
    </row>
    <row r="120" spans="2:13" ht="37.5" customHeight="1">
      <c r="B120" s="207" t="e">
        <f>'Planilha Orcamentaria '!#REF!</f>
        <v>#REF!</v>
      </c>
      <c r="C120" s="130" t="e">
        <f>'Planilha Orcamentaria '!#REF!</f>
        <v>#REF!</v>
      </c>
      <c r="D120" s="131">
        <v>2.4</v>
      </c>
      <c r="E120" s="132">
        <v>2.4</v>
      </c>
      <c r="F120" s="208"/>
      <c r="G120" s="131">
        <f t="shared" si="105"/>
        <v>2.4</v>
      </c>
      <c r="H120" s="138" t="s">
        <v>20</v>
      </c>
      <c r="I120" s="134">
        <v>236.42</v>
      </c>
      <c r="J120" s="135">
        <f t="shared" si="106"/>
        <v>567.4079999999999</v>
      </c>
      <c r="K120" s="136">
        <f t="shared" si="107"/>
        <v>0</v>
      </c>
      <c r="L120" s="136">
        <f t="shared" si="108"/>
        <v>567.4079999999999</v>
      </c>
      <c r="M120" s="137">
        <f t="shared" si="109"/>
        <v>1</v>
      </c>
    </row>
    <row r="121" spans="2:13" ht="23.25" customHeight="1">
      <c r="B121" s="128">
        <f>'Planilha Orcamentaria '!A109</f>
        <v>13</v>
      </c>
      <c r="C121" s="353" t="str">
        <f>'Planilha Orcamentaria '!D109</f>
        <v xml:space="preserve">PINTURA </v>
      </c>
      <c r="D121" s="343"/>
      <c r="E121" s="343"/>
      <c r="F121" s="343"/>
      <c r="G121" s="343"/>
      <c r="H121" s="343"/>
      <c r="I121" s="343"/>
      <c r="J121" s="343"/>
      <c r="K121" s="343"/>
      <c r="L121" s="343"/>
      <c r="M121" s="344"/>
    </row>
    <row r="122" spans="2:13" ht="34.5" customHeight="1">
      <c r="B122" s="129" t="str">
        <f>'Planilha Orcamentaria '!A110</f>
        <v>13.1</v>
      </c>
      <c r="C122" s="130" t="str">
        <f>'Planilha Orcamentaria '!D110</f>
        <v>PINTURA ACRÍLICA EM PAREDE, DUAS (2) DEMÃOS, INCLUSIVE UMA (1) DEMÃO DE MASSA CORRIDA (PVA), EXCLUSIVE SELADOR ACRÍLICO</v>
      </c>
      <c r="D122" s="131">
        <v>278.83</v>
      </c>
      <c r="E122" s="132">
        <v>278.83</v>
      </c>
      <c r="F122" s="208"/>
      <c r="G122" s="131">
        <f t="shared" ref="G122:G127" si="110">+F122+E122</f>
        <v>278.83</v>
      </c>
      <c r="H122" s="138" t="s">
        <v>20</v>
      </c>
      <c r="I122" s="134">
        <v>22.66</v>
      </c>
      <c r="J122" s="135">
        <f t="shared" ref="J122:J127" si="111">+I122*D122</f>
        <v>6318.2878000000001</v>
      </c>
      <c r="K122" s="136">
        <f t="shared" ref="K122:K127" si="112">+F122*I122</f>
        <v>0</v>
      </c>
      <c r="L122" s="136">
        <f t="shared" ref="L122:L127" si="113">+G122*I122</f>
        <v>6318.2878000000001</v>
      </c>
      <c r="M122" s="137">
        <f t="shared" ref="M122:M127" si="114">+(L122)/J122</f>
        <v>1</v>
      </c>
    </row>
    <row r="123" spans="2:13" ht="34.5" customHeight="1">
      <c r="B123" s="207" t="str">
        <f>'Planilha Orcamentaria '!A111</f>
        <v>13.2</v>
      </c>
      <c r="C123" s="130" t="str">
        <f>'Planilha Orcamentaria '!D111</f>
        <v>REVESTIMENTO DE GESSO EM TETO, ESP. 5MM, APLICAÇÃO
MANUAL, INCLUSIVE ACABAMENTO SARRAFEADO</v>
      </c>
      <c r="D123" s="131">
        <v>113.04</v>
      </c>
      <c r="E123" s="132"/>
      <c r="F123" s="213">
        <v>113.04</v>
      </c>
      <c r="G123" s="131">
        <f t="shared" ref="G123" si="115">+F123+E123</f>
        <v>113.04</v>
      </c>
      <c r="H123" s="138" t="s">
        <v>20</v>
      </c>
      <c r="I123" s="134">
        <v>12.32</v>
      </c>
      <c r="J123" s="135">
        <f t="shared" ref="J123" si="116">+I123*D123</f>
        <v>1392.6528000000001</v>
      </c>
      <c r="K123" s="136">
        <f t="shared" ref="K123" si="117">+F123*I123</f>
        <v>1392.6528000000001</v>
      </c>
      <c r="L123" s="136">
        <f t="shared" ref="L123" si="118">+G123*I123</f>
        <v>1392.6528000000001</v>
      </c>
      <c r="M123" s="137">
        <f t="shared" ref="M123" si="119">+(L123)/J123</f>
        <v>1</v>
      </c>
    </row>
    <row r="124" spans="2:13" ht="35.25" customHeight="1">
      <c r="B124" s="129" t="str">
        <f>'Planilha Orcamentaria '!A112</f>
        <v>13.3</v>
      </c>
      <c r="C124" s="130" t="str">
        <f>'Planilha Orcamentaria '!D112</f>
        <v>PINTURA ACRÍLICA EM TETO, DUAS (2) DEMÃOS, INCLUSIVE UMA ( 1) DEMÃO DE MASSA CORRIDA (PVA), EXCLUSIVE SELADOR ACRÍLICO</v>
      </c>
      <c r="D124" s="131">
        <v>155.03</v>
      </c>
      <c r="E124" s="132">
        <v>155.03</v>
      </c>
      <c r="F124" s="208"/>
      <c r="G124" s="131">
        <f t="shared" si="110"/>
        <v>155.03</v>
      </c>
      <c r="H124" s="138" t="s">
        <v>20</v>
      </c>
      <c r="I124" s="134">
        <v>31.1</v>
      </c>
      <c r="J124" s="135">
        <f t="shared" si="111"/>
        <v>4821.433</v>
      </c>
      <c r="K124" s="136">
        <f t="shared" si="112"/>
        <v>0</v>
      </c>
      <c r="L124" s="136">
        <f t="shared" si="113"/>
        <v>4821.433</v>
      </c>
      <c r="M124" s="137">
        <f t="shared" si="114"/>
        <v>1</v>
      </c>
    </row>
    <row r="125" spans="2:13" ht="35.25" customHeight="1">
      <c r="B125" s="207" t="str">
        <f>'Planilha Orcamentaria '!A113</f>
        <v>13.4</v>
      </c>
      <c r="C125" s="130" t="str">
        <f>'Planilha Orcamentaria '!D113</f>
        <v>PINTURA ESMALTE EM ESQUADRIA DE MADEIRA, DUAS (2) DEMÃOS, INCLUSIVE UMA (1) DEMÃO DE FUNDO NIVELADOR, EXCLUSIVE MASSA A ÓLEO</v>
      </c>
      <c r="D125" s="131">
        <v>10.92</v>
      </c>
      <c r="E125" s="132">
        <v>9.24</v>
      </c>
      <c r="F125" s="214">
        <v>1.68</v>
      </c>
      <c r="G125" s="131">
        <f t="shared" ref="G125" si="120">+F125+E125</f>
        <v>10.92</v>
      </c>
      <c r="H125" s="138" t="s">
        <v>20</v>
      </c>
      <c r="I125" s="134">
        <v>23.84</v>
      </c>
      <c r="J125" s="135">
        <f t="shared" ref="J125" si="121">+I125*D125</f>
        <v>260.33280000000002</v>
      </c>
      <c r="K125" s="136">
        <f t="shared" ref="K125" si="122">+F125*I125</f>
        <v>40.051200000000001</v>
      </c>
      <c r="L125" s="136">
        <f t="shared" ref="L125" si="123">+G125*I125</f>
        <v>260.33280000000002</v>
      </c>
      <c r="M125" s="137">
        <f t="shared" ref="M125" si="124">+(L125)/J125</f>
        <v>1</v>
      </c>
    </row>
    <row r="126" spans="2:13" ht="38.25" customHeight="1">
      <c r="B126" s="129" t="str">
        <f>'Planilha Orcamentaria '!A114</f>
        <v>13.6</v>
      </c>
      <c r="C126" s="130" t="str">
        <f>'Planilha Orcamentaria '!D114</f>
        <v>PINTURA ESMALTE SINTÉTICO EM SUPERFÍCIES METÁLICAS, DUAS (2) DEMÃOS, INCLUSIVE UMA (1) DEMÃO DE FUNDO ANTICORROSIVO</v>
      </c>
      <c r="D126" s="131">
        <v>18</v>
      </c>
      <c r="E126" s="132">
        <v>18</v>
      </c>
      <c r="F126" s="208"/>
      <c r="G126" s="131">
        <f t="shared" si="110"/>
        <v>18</v>
      </c>
      <c r="H126" s="138" t="s">
        <v>20</v>
      </c>
      <c r="I126" s="134">
        <v>29.95</v>
      </c>
      <c r="J126" s="135">
        <f t="shared" si="111"/>
        <v>539.1</v>
      </c>
      <c r="K126" s="136">
        <f t="shared" si="112"/>
        <v>0</v>
      </c>
      <c r="L126" s="136">
        <f t="shared" si="113"/>
        <v>539.1</v>
      </c>
      <c r="M126" s="137">
        <f t="shared" si="114"/>
        <v>1</v>
      </c>
    </row>
    <row r="127" spans="2:13" ht="34.5" customHeight="1">
      <c r="B127" s="129" t="str">
        <f>'Planilha Orcamentaria '!A115</f>
        <v>13.7</v>
      </c>
      <c r="C127" s="130" t="str">
        <f>'Planilha Orcamentaria '!D115</f>
        <v>PINTURA ACRÍLICA PARA PISO EM PASSEIO/SUPERFÍCIE
CIMENTADA, DUAS (2) DEMÃOS</v>
      </c>
      <c r="D127" s="131">
        <v>55.75</v>
      </c>
      <c r="E127" s="132">
        <v>55.75</v>
      </c>
      <c r="F127" s="208"/>
      <c r="G127" s="131">
        <f t="shared" si="110"/>
        <v>55.75</v>
      </c>
      <c r="H127" s="138" t="s">
        <v>20</v>
      </c>
      <c r="I127" s="134">
        <v>9.5299999999999994</v>
      </c>
      <c r="J127" s="135">
        <f t="shared" si="111"/>
        <v>531.29750000000001</v>
      </c>
      <c r="K127" s="136">
        <f t="shared" si="112"/>
        <v>0</v>
      </c>
      <c r="L127" s="136">
        <f t="shared" si="113"/>
        <v>531.29750000000001</v>
      </c>
      <c r="M127" s="137">
        <f t="shared" si="114"/>
        <v>1</v>
      </c>
    </row>
    <row r="128" spans="2:13" ht="18" customHeight="1">
      <c r="B128" s="128">
        <f>'Planilha Orcamentaria '!A120</f>
        <v>15</v>
      </c>
      <c r="C128" s="353" t="str">
        <f>'Planilha Orcamentaria '!D120</f>
        <v>LIMPEZA</v>
      </c>
      <c r="D128" s="343"/>
      <c r="E128" s="343"/>
      <c r="F128" s="343"/>
      <c r="G128" s="343"/>
      <c r="H128" s="343"/>
      <c r="I128" s="343"/>
      <c r="J128" s="343"/>
      <c r="K128" s="343"/>
      <c r="L128" s="343"/>
      <c r="M128" s="344"/>
    </row>
    <row r="129" spans="2:13" ht="20.25" customHeight="1">
      <c r="B129" s="129" t="str">
        <f>'Planilha Orcamentaria '!A121</f>
        <v>15.1</v>
      </c>
      <c r="C129" s="130" t="str">
        <f>'Planilha Orcamentaria '!D121</f>
        <v>LIMPEZA FINAL PARA ENTREGA DA OBRA</v>
      </c>
      <c r="D129" s="131">
        <v>241.87</v>
      </c>
      <c r="E129" s="132">
        <v>108.56</v>
      </c>
      <c r="F129" s="214">
        <v>133.31</v>
      </c>
      <c r="G129" s="131">
        <f>+F129+E129</f>
        <v>241.87</v>
      </c>
      <c r="H129" s="138" t="s">
        <v>20</v>
      </c>
      <c r="I129" s="134">
        <v>5.73</v>
      </c>
      <c r="J129" s="135">
        <f>+I129*D129</f>
        <v>1385.9151000000002</v>
      </c>
      <c r="K129" s="136">
        <f>+F129*I129</f>
        <v>763.86630000000002</v>
      </c>
      <c r="L129" s="136">
        <f>+G129*I129</f>
        <v>1385.9151000000002</v>
      </c>
      <c r="M129" s="137">
        <f>+(L129)/J129</f>
        <v>1</v>
      </c>
    </row>
    <row r="130" spans="2:13">
      <c r="B130" s="129"/>
      <c r="C130" s="130"/>
      <c r="D130" s="131"/>
      <c r="E130" s="132"/>
      <c r="F130" s="131"/>
      <c r="G130" s="131"/>
      <c r="H130" s="133"/>
      <c r="I130" s="134"/>
      <c r="J130" s="135"/>
      <c r="K130" s="136"/>
      <c r="L130" s="136"/>
      <c r="M130" s="137"/>
    </row>
    <row r="131" spans="2:13">
      <c r="B131" s="375"/>
      <c r="C131" s="376"/>
      <c r="D131" s="376"/>
      <c r="E131" s="376"/>
      <c r="F131" s="376"/>
      <c r="G131" s="376"/>
      <c r="H131" s="376"/>
      <c r="I131" s="376"/>
      <c r="J131" s="139">
        <f>SUM(J17:J130)</f>
        <v>474879.99629998382</v>
      </c>
      <c r="K131" s="140">
        <f>SUM(K17:K130)</f>
        <v>208002.45707972781</v>
      </c>
      <c r="L131" s="127"/>
      <c r="M131" s="141"/>
    </row>
    <row r="132" spans="2:13">
      <c r="B132" s="142"/>
      <c r="C132" s="143"/>
      <c r="D132" s="144"/>
      <c r="E132" s="145"/>
      <c r="F132" s="146"/>
      <c r="G132" s="147"/>
      <c r="H132" s="377"/>
      <c r="I132" s="378"/>
      <c r="J132" s="379"/>
      <c r="K132" s="380" t="s">
        <v>240</v>
      </c>
      <c r="L132" s="381"/>
      <c r="M132" s="148">
        <f>+K131</f>
        <v>208002.45707972781</v>
      </c>
    </row>
    <row r="133" spans="2:13">
      <c r="B133" s="149"/>
      <c r="C133" s="150"/>
      <c r="D133" s="151"/>
      <c r="E133" s="152"/>
      <c r="F133" s="153"/>
      <c r="G133" s="154"/>
      <c r="H133" s="155"/>
      <c r="I133" s="156"/>
      <c r="J133" s="157"/>
      <c r="K133" s="382"/>
      <c r="L133" s="383"/>
      <c r="M133" s="158">
        <f>+M132/J131</f>
        <v>0.4380105683548981</v>
      </c>
    </row>
    <row r="134" spans="2:13">
      <c r="B134" s="159"/>
      <c r="C134" s="160"/>
      <c r="D134" s="161"/>
      <c r="E134" s="162"/>
      <c r="F134" s="163"/>
      <c r="G134" s="113"/>
      <c r="H134" s="164"/>
      <c r="I134" s="165"/>
      <c r="J134" s="166"/>
      <c r="K134" s="152"/>
      <c r="L134" s="150"/>
      <c r="M134" s="167"/>
    </row>
    <row r="135" spans="2:13">
      <c r="B135" s="168"/>
      <c r="C135" s="119"/>
      <c r="D135" s="169"/>
      <c r="E135" s="170"/>
      <c r="F135" s="145"/>
      <c r="G135" s="145"/>
      <c r="H135" s="170"/>
      <c r="I135" s="170"/>
      <c r="J135" s="171"/>
      <c r="K135" s="384" t="s">
        <v>241</v>
      </c>
      <c r="L135" s="385"/>
      <c r="M135" s="386"/>
    </row>
    <row r="136" spans="2:13">
      <c r="B136" s="387" t="s">
        <v>242</v>
      </c>
      <c r="C136" s="388"/>
      <c r="D136" s="389"/>
      <c r="E136" s="390"/>
      <c r="F136" s="172" t="s">
        <v>245</v>
      </c>
      <c r="G136" s="172"/>
      <c r="H136" s="173"/>
      <c r="I136" s="173"/>
      <c r="J136" s="174"/>
      <c r="K136" s="175"/>
      <c r="L136" s="176"/>
      <c r="M136" s="177">
        <f>M132</f>
        <v>208002.45707972781</v>
      </c>
    </row>
    <row r="137" spans="2:13">
      <c r="B137" s="387" t="s">
        <v>195</v>
      </c>
      <c r="C137" s="388"/>
      <c r="D137" s="389"/>
      <c r="E137" s="390"/>
      <c r="F137" s="391" t="s">
        <v>246</v>
      </c>
      <c r="G137" s="391"/>
      <c r="H137" s="373"/>
      <c r="I137" s="373"/>
      <c r="J137" s="374"/>
      <c r="K137" s="175"/>
      <c r="L137" s="176"/>
      <c r="M137" s="178"/>
    </row>
    <row r="138" spans="2:13">
      <c r="B138" s="387" t="s">
        <v>243</v>
      </c>
      <c r="C138" s="388"/>
      <c r="D138" s="399"/>
      <c r="E138" s="400"/>
      <c r="F138" s="401"/>
      <c r="G138" s="401"/>
      <c r="H138" s="173"/>
      <c r="I138" s="173"/>
      <c r="J138" s="179"/>
      <c r="K138" s="175"/>
      <c r="L138" s="176"/>
      <c r="M138" s="178"/>
    </row>
    <row r="139" spans="2:13">
      <c r="B139" s="402"/>
      <c r="C139" s="403"/>
      <c r="D139" s="404"/>
      <c r="E139" s="405"/>
      <c r="F139" s="406"/>
      <c r="G139" s="406"/>
      <c r="H139" s="180"/>
      <c r="I139" s="180"/>
      <c r="J139" s="181"/>
      <c r="K139" s="175"/>
      <c r="L139" s="176"/>
      <c r="M139" s="178"/>
    </row>
    <row r="140" spans="2:13" ht="13.5" thickBot="1">
      <c r="B140" s="392"/>
      <c r="C140" s="393"/>
      <c r="D140" s="394"/>
      <c r="E140" s="395"/>
      <c r="F140" s="396"/>
      <c r="G140" s="396"/>
      <c r="H140" s="397"/>
      <c r="I140" s="397"/>
      <c r="J140" s="398"/>
      <c r="K140" s="182"/>
      <c r="L140" s="183"/>
      <c r="M140" s="184"/>
    </row>
  </sheetData>
  <mergeCells count="63">
    <mergeCell ref="B140:C140"/>
    <mergeCell ref="D140:E140"/>
    <mergeCell ref="F140:G140"/>
    <mergeCell ref="H140:J140"/>
    <mergeCell ref="B138:C138"/>
    <mergeCell ref="D138:E138"/>
    <mergeCell ref="F138:G138"/>
    <mergeCell ref="B139:C139"/>
    <mergeCell ref="D139:E139"/>
    <mergeCell ref="F139:G139"/>
    <mergeCell ref="H137:J137"/>
    <mergeCell ref="C128:M128"/>
    <mergeCell ref="B131:I131"/>
    <mergeCell ref="H132:J132"/>
    <mergeCell ref="K132:L132"/>
    <mergeCell ref="K133:L133"/>
    <mergeCell ref="K135:M135"/>
    <mergeCell ref="B136:C136"/>
    <mergeCell ref="D136:E136"/>
    <mergeCell ref="B137:C137"/>
    <mergeCell ref="D137:E137"/>
    <mergeCell ref="F137:G137"/>
    <mergeCell ref="C28:M28"/>
    <mergeCell ref="C38:M38"/>
    <mergeCell ref="C43:M43"/>
    <mergeCell ref="C46:M46"/>
    <mergeCell ref="C58:M58"/>
    <mergeCell ref="C64:M64"/>
    <mergeCell ref="C70:M70"/>
    <mergeCell ref="C84:M84"/>
    <mergeCell ref="C103:M103"/>
    <mergeCell ref="C107:M107"/>
    <mergeCell ref="C121:M121"/>
    <mergeCell ref="C117:M117"/>
    <mergeCell ref="C20:M20"/>
    <mergeCell ref="B12:C12"/>
    <mergeCell ref="E12:F12"/>
    <mergeCell ref="G12:H12"/>
    <mergeCell ref="I12:K12"/>
    <mergeCell ref="B13:B14"/>
    <mergeCell ref="C13:C14"/>
    <mergeCell ref="D13:D14"/>
    <mergeCell ref="E13:G13"/>
    <mergeCell ref="H13:H14"/>
    <mergeCell ref="I13:I14"/>
    <mergeCell ref="J13:J14"/>
    <mergeCell ref="K13:L13"/>
    <mergeCell ref="M13:M14"/>
    <mergeCell ref="C15:M15"/>
    <mergeCell ref="C16:M16"/>
    <mergeCell ref="B9:F9"/>
    <mergeCell ref="G9:K9"/>
    <mergeCell ref="B10:F10"/>
    <mergeCell ref="B11:F11"/>
    <mergeCell ref="G11:H11"/>
    <mergeCell ref="I11:K11"/>
    <mergeCell ref="B1:M5"/>
    <mergeCell ref="B6:M6"/>
    <mergeCell ref="B7:M7"/>
    <mergeCell ref="B8:C8"/>
    <mergeCell ref="E8:F8"/>
    <mergeCell ref="G8:H8"/>
    <mergeCell ref="I8:K8"/>
  </mergeCells>
  <pageMargins left="0.31496062992125984" right="0.31496062992125984" top="0.59055118110236227" bottom="0.59055118110236227" header="0.31496062992125984" footer="0.31496062992125984"/>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Memória de Cálculo</vt:lpstr>
      <vt:lpstr>Planilha Orcamentaria </vt:lpstr>
      <vt:lpstr>Cronograma</vt:lpstr>
      <vt:lpstr>Plan1</vt:lpstr>
      <vt:lpstr>Cronograma!Area_de_impressao</vt:lpstr>
      <vt:lpstr>'Memória de Cálculo'!Area_de_impressao</vt:lpstr>
      <vt:lpstr>'Planilha Orcamentaria '!Area_de_impressao</vt:lpstr>
    </vt:vector>
  </TitlesOfParts>
  <Company>Setop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Convênios</cp:lastModifiedBy>
  <cp:lastPrinted>2026-07-17T17:59:23Z</cp:lastPrinted>
  <dcterms:created xsi:type="dcterms:W3CDTF">2006-09-22T13:55:22Z</dcterms:created>
  <dcterms:modified xsi:type="dcterms:W3CDTF">2026-07-17T18:14:21Z</dcterms:modified>
</cp:coreProperties>
</file>