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\Desktop\medidas cecorje telhado campo arquibancada\doc site 14.04.2026\"/>
    </mc:Choice>
  </mc:AlternateContent>
  <xr:revisionPtr revIDLastSave="0" documentId="13_ncr:1_{A7DFC21D-4EB8-440C-9593-8FB19E2C6D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 FISICO FINANCEIRO" sheetId="1" r:id="rId1"/>
    <sheet name="MODELO CRONOGRAMA FIS FINANC" sheetId="4" r:id="rId2"/>
  </sheets>
  <definedNames>
    <definedName name="_xlnm.Print_Area" localSheetId="0">'CRONOGRAMA FISICO FINANCEIRO'!$A$1:$K$42</definedName>
    <definedName name="_xlnm.Print_Area" localSheetId="1">'MODELO CRONOGRAMA FIS FINANC'!$A$1:$K$41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3" i="1" l="1"/>
  <c r="G10" i="1" l="1"/>
  <c r="H10" i="1"/>
  <c r="F12" i="1"/>
  <c r="H12" i="1"/>
  <c r="F14" i="1"/>
  <c r="H14" i="1"/>
  <c r="F16" i="1"/>
  <c r="G16" i="1"/>
  <c r="F18" i="1"/>
  <c r="G18" i="1"/>
  <c r="K24" i="1" l="1"/>
  <c r="J24" i="1"/>
  <c r="H24" i="1"/>
  <c r="G24" i="1"/>
  <c r="F24" i="1"/>
  <c r="H12" i="4"/>
  <c r="E34" i="4"/>
  <c r="E21" i="4" s="1"/>
  <c r="E31" i="4"/>
  <c r="I12" i="4"/>
  <c r="J12" i="4"/>
  <c r="K12" i="4"/>
  <c r="F12" i="4"/>
  <c r="G12" i="4"/>
  <c r="F14" i="4"/>
  <c r="G14" i="4"/>
  <c r="H14" i="4"/>
  <c r="I14" i="4"/>
  <c r="J14" i="4"/>
  <c r="K14" i="4"/>
  <c r="F16" i="4"/>
  <c r="G16" i="4"/>
  <c r="H16" i="4"/>
  <c r="I16" i="4"/>
  <c r="J16" i="4"/>
  <c r="K16" i="4"/>
  <c r="F18" i="4"/>
  <c r="G18" i="4"/>
  <c r="H18" i="4"/>
  <c r="I18" i="4"/>
  <c r="J18" i="4"/>
  <c r="K18" i="4"/>
  <c r="F20" i="4"/>
  <c r="G20" i="4"/>
  <c r="H20" i="4"/>
  <c r="I20" i="4"/>
  <c r="J20" i="4"/>
  <c r="K20" i="4"/>
  <c r="F22" i="4"/>
  <c r="G22" i="4"/>
  <c r="H22" i="4"/>
  <c r="I22" i="4"/>
  <c r="J22" i="4"/>
  <c r="K22" i="4"/>
  <c r="F24" i="4"/>
  <c r="G24" i="4"/>
  <c r="H24" i="4"/>
  <c r="I24" i="4"/>
  <c r="J24" i="4"/>
  <c r="K24" i="4"/>
  <c r="F26" i="4"/>
  <c r="G26" i="4"/>
  <c r="H26" i="4"/>
  <c r="I26" i="4"/>
  <c r="J26" i="4"/>
  <c r="K26" i="4"/>
  <c r="F28" i="4"/>
  <c r="G28" i="4"/>
  <c r="H28" i="4"/>
  <c r="I28" i="4"/>
  <c r="J28" i="4"/>
  <c r="K28" i="4"/>
  <c r="F30" i="4"/>
  <c r="G30" i="4"/>
  <c r="H30" i="4"/>
  <c r="I30" i="4"/>
  <c r="J30" i="4"/>
  <c r="K30" i="4"/>
  <c r="F32" i="4"/>
  <c r="G32" i="4"/>
  <c r="H32" i="4"/>
  <c r="I32" i="4"/>
  <c r="J32" i="4"/>
  <c r="K32" i="4"/>
  <c r="K10" i="1"/>
  <c r="K12" i="1"/>
  <c r="K14" i="1"/>
  <c r="K20" i="1"/>
  <c r="K22" i="1"/>
  <c r="K26" i="1"/>
  <c r="K28" i="1"/>
  <c r="K30" i="1"/>
  <c r="K32" i="1"/>
  <c r="J10" i="1"/>
  <c r="J12" i="1"/>
  <c r="J14" i="1"/>
  <c r="J20" i="1"/>
  <c r="J22" i="1"/>
  <c r="J26" i="1"/>
  <c r="J28" i="1"/>
  <c r="J30" i="1"/>
  <c r="J32" i="1"/>
  <c r="I10" i="1"/>
  <c r="I12" i="1"/>
  <c r="I14" i="1"/>
  <c r="I20" i="1"/>
  <c r="I28" i="1"/>
  <c r="I30" i="1"/>
  <c r="I32" i="1"/>
  <c r="H22" i="1"/>
  <c r="H26" i="1"/>
  <c r="H28" i="1"/>
  <c r="H30" i="1"/>
  <c r="H32" i="1"/>
  <c r="G20" i="1"/>
  <c r="G22" i="1"/>
  <c r="G26" i="1"/>
  <c r="G28" i="1"/>
  <c r="G30" i="1"/>
  <c r="G32" i="1"/>
  <c r="F20" i="1"/>
  <c r="F22" i="1"/>
  <c r="F26" i="1"/>
  <c r="F28" i="1"/>
  <c r="F30" i="1"/>
  <c r="F32" i="1"/>
  <c r="H10" i="4"/>
  <c r="H34" i="4" s="1"/>
  <c r="H33" i="4" s="1"/>
  <c r="I10" i="4"/>
  <c r="I34" i="4" s="1"/>
  <c r="I33" i="4" s="1"/>
  <c r="J10" i="4"/>
  <c r="K10" i="4"/>
  <c r="K34" i="4"/>
  <c r="K33" i="4" s="1"/>
  <c r="F10" i="4"/>
  <c r="F34" i="4" s="1"/>
  <c r="F33" i="4" s="1"/>
  <c r="G10" i="4"/>
  <c r="E23" i="4"/>
  <c r="E25" i="4"/>
  <c r="E13" i="4"/>
  <c r="G34" i="4"/>
  <c r="G33" i="4" s="1"/>
  <c r="E15" i="4"/>
  <c r="E9" i="4"/>
  <c r="E19" i="4"/>
  <c r="E29" i="4"/>
  <c r="E17" i="4"/>
  <c r="E27" i="4"/>
  <c r="E11" i="4"/>
  <c r="J34" i="4" l="1"/>
  <c r="J33" i="4" s="1"/>
  <c r="E33" i="4"/>
  <c r="K34" i="1"/>
  <c r="K33" i="1" s="1"/>
  <c r="J34" i="1"/>
  <c r="J33" i="1" s="1"/>
  <c r="H34" i="1"/>
  <c r="H33" i="1" s="1"/>
  <c r="I34" i="1"/>
  <c r="I33" i="1" s="1"/>
  <c r="G34" i="1"/>
  <c r="G33" i="1" s="1"/>
  <c r="F34" i="1"/>
</calcChain>
</file>

<file path=xl/sharedStrings.xml><?xml version="1.0" encoding="utf-8"?>
<sst xmlns="http://schemas.openxmlformats.org/spreadsheetml/2006/main" count="126" uniqueCount="61">
  <si>
    <t>TOTAL</t>
  </si>
  <si>
    <t xml:space="preserve"> </t>
  </si>
  <si>
    <t>CRONOGRAMA FÍSICO-FINANCEIRO</t>
  </si>
  <si>
    <t>FÍSICO/ FINANCEIRO</t>
  </si>
  <si>
    <t>MÊS 1</t>
  </si>
  <si>
    <t>MÊS 2</t>
  </si>
  <si>
    <t>MÊS 3</t>
  </si>
  <si>
    <t>MÊS 4</t>
  </si>
  <si>
    <t>MÊS 5</t>
  </si>
  <si>
    <t>Físico %</t>
  </si>
  <si>
    <t>Financeiro</t>
  </si>
  <si>
    <t>Observações:</t>
  </si>
  <si>
    <t>ITEM</t>
  </si>
  <si>
    <t>CÓDIGO</t>
  </si>
  <si>
    <t>ETAPAS/DESCRIÇÃO</t>
  </si>
  <si>
    <t>MÊS 6</t>
  </si>
  <si>
    <t>TOTAL  ETAPAS</t>
  </si>
  <si>
    <r>
      <t xml:space="preserve">OBRA: </t>
    </r>
    <r>
      <rPr>
        <b/>
        <sz val="10"/>
        <color indexed="10"/>
        <rFont val="Arial"/>
        <family val="2"/>
      </rPr>
      <t>Pavimentação asfáltica em C.B.U.Q</t>
    </r>
  </si>
  <si>
    <r>
      <t xml:space="preserve">LOCAL: </t>
    </r>
    <r>
      <rPr>
        <b/>
        <sz val="10"/>
        <color indexed="10"/>
        <rFont val="Arial"/>
        <family val="2"/>
      </rPr>
      <t>Rua X, Bairro Y</t>
    </r>
  </si>
  <si>
    <r>
      <t xml:space="preserve">DATA: </t>
    </r>
    <r>
      <rPr>
        <b/>
        <sz val="10"/>
        <color indexed="10"/>
        <rFont val="Arial"/>
        <family val="2"/>
      </rPr>
      <t>dd/mm/aa</t>
    </r>
  </si>
  <si>
    <r>
      <t xml:space="preserve">PRAZO DA OBRA: </t>
    </r>
    <r>
      <rPr>
        <b/>
        <sz val="10"/>
        <color indexed="10"/>
        <rFont val="Arial"/>
        <family val="2"/>
      </rPr>
      <t>06 meses</t>
    </r>
  </si>
  <si>
    <t>IIO-001</t>
  </si>
  <si>
    <t>INSTALAÇÕES INICIAIS DA OBRA</t>
  </si>
  <si>
    <t>OBR-001</t>
  </si>
  <si>
    <t>OBRAS VIÁRIAS</t>
  </si>
  <si>
    <t>DRE-001</t>
  </si>
  <si>
    <t xml:space="preserve">DRENAGEM  </t>
  </si>
  <si>
    <t>URB-001</t>
  </si>
  <si>
    <t xml:space="preserve">URBANIZAÇÃO E OBRAS COMPLEMENTARES                          </t>
  </si>
  <si>
    <r>
      <t xml:space="preserve">PREFEITURA: </t>
    </r>
    <r>
      <rPr>
        <b/>
        <sz val="10"/>
        <color indexed="10"/>
        <rFont val="Arial"/>
        <family val="2"/>
      </rPr>
      <t>Nome da Prefeitura</t>
    </r>
    <r>
      <rPr>
        <b/>
        <sz val="10"/>
        <rFont val="Arial"/>
        <family val="2"/>
      </rPr>
      <t xml:space="preserve"> </t>
    </r>
  </si>
  <si>
    <t xml:space="preserve">VALOR DO CONVÊNIO: </t>
  </si>
  <si>
    <t>Assinatura do Prefeito</t>
  </si>
  <si>
    <t xml:space="preserve">Assinatura do engenheiro/arquiteto/técnico em edificaçõe/técnico em estradas responsável </t>
  </si>
  <si>
    <t>CREA ou CAU</t>
  </si>
  <si>
    <t>PREFEITURA: PREFEITURA MUNICIPAL DE CORAÇÃO DE JESUS</t>
  </si>
  <si>
    <t>OBRA: REFORMA DE ALAMBRADO E ARQUIBANCADAS NO CAMPO DE FUTEBOL DO CLUBE CECORJE</t>
  </si>
  <si>
    <t>VALOR DO CONVÊNIO: R$ 690.00,00</t>
  </si>
  <si>
    <t>DATA: 14.04.2026</t>
  </si>
  <si>
    <t>PRAZO DA OBRA: 4 meses</t>
  </si>
  <si>
    <t>SP - 001</t>
  </si>
  <si>
    <t>SERVIÇOS PRELIMINARES</t>
  </si>
  <si>
    <t>RD - 001</t>
  </si>
  <si>
    <t>REMOÇÕES E DEMOLIÇÕES</t>
  </si>
  <si>
    <t>ALM - 001</t>
  </si>
  <si>
    <t>ALAMBRADO</t>
  </si>
  <si>
    <t>PS - 001</t>
  </si>
  <si>
    <t>PISOS</t>
  </si>
  <si>
    <t>PNT - 001</t>
  </si>
  <si>
    <t>PINTURA</t>
  </si>
  <si>
    <t>CBT - 001</t>
  </si>
  <si>
    <t>COBERTURA</t>
  </si>
  <si>
    <t>BR - 001</t>
  </si>
  <si>
    <t>BANCOS RESERVAS</t>
  </si>
  <si>
    <t>RB - 001</t>
  </si>
  <si>
    <t>REFORMA DOS BANHEIROS</t>
  </si>
  <si>
    <t>ILU - 001</t>
  </si>
  <si>
    <t>ILUMINAÇÃO CAMPO</t>
  </si>
  <si>
    <t>Samuel Barreto Neto - Prefeito Municipal</t>
  </si>
  <si>
    <t xml:space="preserve">André Fagundes Peixoto - Engenheiro Civil  </t>
  </si>
  <si>
    <t>CREA/MG 382948D</t>
  </si>
  <si>
    <t>LOCAL: RUA JUCÁ DE QUEIROZ, S/N, SAGRADA FAMÍLIA - CORAÇÃO DE JESUS/MG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</si>
</sst>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&quot;R$ &quot;#,##0.00"/>
  </numFmts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10"/>
      <name val="Arial"/>
      <family val="2"/>
    </font>
    <font>
      <sz val="9"/>
      <color indexed="12"/>
      <name val="Arial"/>
      <family val="2"/>
    </font>
    <font>
      <b/>
      <sz val="9"/>
      <color indexed="12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8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8" fillId="2" borderId="0" xfId="0" applyFont="1" applyFill="1"/>
    <xf numFmtId="0" fontId="3" fillId="2" borderId="1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5" fillId="2" borderId="0" xfId="0" applyFont="1" applyFill="1" applyAlignment="1">
      <alignment wrapText="1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wrapText="1"/>
    </xf>
    <xf numFmtId="0" fontId="0" fillId="0" borderId="3" xfId="0" applyBorder="1" applyAlignment="1">
      <alignment vertical="center"/>
    </xf>
    <xf numFmtId="0" fontId="3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0" fillId="2" borderId="7" xfId="0" applyFill="1" applyBorder="1"/>
    <xf numFmtId="0" fontId="0" fillId="2" borderId="5" xfId="0" applyFill="1" applyBorder="1"/>
    <xf numFmtId="0" fontId="0" fillId="2" borderId="8" xfId="0" applyFill="1" applyBorder="1"/>
    <xf numFmtId="0" fontId="3" fillId="2" borderId="9" xfId="0" applyFont="1" applyFill="1" applyBorder="1" applyAlignment="1">
      <alignment wrapText="1"/>
    </xf>
    <xf numFmtId="0" fontId="3" fillId="2" borderId="9" xfId="0" applyFont="1" applyFill="1" applyBorder="1"/>
    <xf numFmtId="0" fontId="0" fillId="2" borderId="10" xfId="0" applyFill="1" applyBorder="1"/>
    <xf numFmtId="0" fontId="8" fillId="2" borderId="9" xfId="0" applyFont="1" applyFill="1" applyBorder="1"/>
    <xf numFmtId="0" fontId="5" fillId="2" borderId="9" xfId="0" applyFont="1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49" fontId="9" fillId="2" borderId="18" xfId="0" applyNumberFormat="1" applyFont="1" applyFill="1" applyBorder="1" applyAlignment="1">
      <alignment horizontal="center" vertical="top" wrapText="1"/>
    </xf>
    <xf numFmtId="49" fontId="9" fillId="2" borderId="19" xfId="0" applyNumberFormat="1" applyFont="1" applyFill="1" applyBorder="1" applyAlignment="1">
      <alignment horizontal="center" vertical="top" wrapText="1"/>
    </xf>
    <xf numFmtId="49" fontId="9" fillId="2" borderId="20" xfId="0" applyNumberFormat="1" applyFont="1" applyFill="1" applyBorder="1" applyAlignment="1">
      <alignment horizontal="center" vertical="top" wrapText="1"/>
    </xf>
    <xf numFmtId="49" fontId="10" fillId="2" borderId="21" xfId="0" applyNumberFormat="1" applyFont="1" applyFill="1" applyBorder="1" applyAlignment="1">
      <alignment horizontal="center" vertical="top" wrapText="1"/>
    </xf>
    <xf numFmtId="49" fontId="10" fillId="2" borderId="22" xfId="0" applyNumberFormat="1" applyFont="1" applyFill="1" applyBorder="1" applyAlignment="1">
      <alignment horizontal="center" vertical="top" wrapText="1"/>
    </xf>
    <xf numFmtId="10" fontId="9" fillId="2" borderId="18" xfId="0" applyNumberFormat="1" applyFont="1" applyFill="1" applyBorder="1" applyAlignment="1">
      <alignment vertical="top" wrapText="1"/>
    </xf>
    <xf numFmtId="10" fontId="6" fillId="2" borderId="18" xfId="1" applyNumberFormat="1" applyFont="1" applyFill="1" applyBorder="1" applyAlignment="1">
      <alignment vertical="top" wrapText="1"/>
    </xf>
    <xf numFmtId="10" fontId="6" fillId="2" borderId="18" xfId="0" applyNumberFormat="1" applyFont="1" applyFill="1" applyBorder="1" applyAlignment="1">
      <alignment vertical="top" wrapText="1"/>
    </xf>
    <xf numFmtId="10" fontId="6" fillId="2" borderId="23" xfId="0" applyNumberFormat="1" applyFont="1" applyFill="1" applyBorder="1" applyAlignment="1">
      <alignment vertical="top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3" fillId="2" borderId="3" xfId="0" applyFont="1" applyFill="1" applyBorder="1" applyAlignment="1">
      <alignment wrapText="1"/>
    </xf>
    <xf numFmtId="0" fontId="6" fillId="2" borderId="10" xfId="0" applyFont="1" applyFill="1" applyBorder="1"/>
    <xf numFmtId="0" fontId="6" fillId="2" borderId="26" xfId="0" applyFont="1" applyFill="1" applyBorder="1"/>
    <xf numFmtId="0" fontId="6" fillId="2" borderId="11" xfId="0" applyFont="1" applyFill="1" applyBorder="1" applyAlignment="1">
      <alignment wrapText="1"/>
    </xf>
    <xf numFmtId="0" fontId="3" fillId="2" borderId="27" xfId="0" applyFont="1" applyFill="1" applyBorder="1" applyAlignment="1">
      <alignment horizontal="center" vertical="center"/>
    </xf>
    <xf numFmtId="10" fontId="12" fillId="2" borderId="18" xfId="0" applyNumberFormat="1" applyFont="1" applyFill="1" applyBorder="1" applyAlignment="1">
      <alignment vertical="top" wrapText="1"/>
    </xf>
    <xf numFmtId="10" fontId="13" fillId="2" borderId="21" xfId="0" applyNumberFormat="1" applyFont="1" applyFill="1" applyBorder="1" applyAlignment="1">
      <alignment vertical="top" wrapText="1"/>
    </xf>
    <xf numFmtId="165" fontId="12" fillId="2" borderId="19" xfId="0" applyNumberFormat="1" applyFont="1" applyFill="1" applyBorder="1" applyAlignment="1">
      <alignment vertical="top" wrapText="1"/>
    </xf>
    <xf numFmtId="165" fontId="13" fillId="2" borderId="22" xfId="0" applyNumberFormat="1" applyFont="1" applyFill="1" applyBorder="1" applyAlignment="1">
      <alignment vertical="top" wrapText="1"/>
    </xf>
    <xf numFmtId="165" fontId="9" fillId="2" borderId="19" xfId="0" applyNumberFormat="1" applyFont="1" applyFill="1" applyBorder="1" applyAlignment="1">
      <alignment vertical="top" wrapText="1"/>
    </xf>
    <xf numFmtId="165" fontId="9" fillId="2" borderId="24" xfId="0" applyNumberFormat="1" applyFont="1" applyFill="1" applyBorder="1" applyAlignment="1">
      <alignment vertical="top" wrapText="1"/>
    </xf>
    <xf numFmtId="10" fontId="0" fillId="2" borderId="0" xfId="0" applyNumberFormat="1" applyFill="1"/>
    <xf numFmtId="10" fontId="12" fillId="2" borderId="18" xfId="1" applyNumberFormat="1" applyFont="1" applyFill="1" applyBorder="1" applyAlignment="1">
      <alignment vertical="top" wrapText="1"/>
    </xf>
    <xf numFmtId="10" fontId="12" fillId="2" borderId="23" xfId="0" applyNumberFormat="1" applyFont="1" applyFill="1" applyBorder="1" applyAlignment="1">
      <alignment vertical="top" wrapText="1"/>
    </xf>
    <xf numFmtId="165" fontId="12" fillId="2" borderId="24" xfId="0" applyNumberFormat="1" applyFont="1" applyFill="1" applyBorder="1" applyAlignment="1">
      <alignment vertical="top" wrapText="1"/>
    </xf>
    <xf numFmtId="10" fontId="13" fillId="2" borderId="18" xfId="0" applyNumberFormat="1" applyFont="1" applyFill="1" applyBorder="1" applyAlignment="1">
      <alignment vertical="top" wrapText="1"/>
    </xf>
    <xf numFmtId="10" fontId="13" fillId="2" borderId="18" xfId="1" applyNumberFormat="1" applyFont="1" applyFill="1" applyBorder="1" applyAlignment="1">
      <alignment vertical="top" wrapText="1"/>
    </xf>
    <xf numFmtId="10" fontId="13" fillId="2" borderId="23" xfId="0" applyNumberFormat="1" applyFont="1" applyFill="1" applyBorder="1" applyAlignment="1">
      <alignment vertical="top" wrapText="1"/>
    </xf>
    <xf numFmtId="4" fontId="0" fillId="2" borderId="0" xfId="0" applyNumberFormat="1" applyFill="1"/>
    <xf numFmtId="0" fontId="3" fillId="2" borderId="28" xfId="0" applyFont="1" applyFill="1" applyBorder="1" applyAlignment="1">
      <alignment vertical="center"/>
    </xf>
    <xf numFmtId="165" fontId="13" fillId="2" borderId="29" xfId="0" applyNumberFormat="1" applyFont="1" applyFill="1" applyBorder="1" applyAlignment="1">
      <alignment vertical="top" wrapText="1"/>
    </xf>
    <xf numFmtId="0" fontId="0" fillId="2" borderId="4" xfId="0" applyFill="1" applyBorder="1"/>
    <xf numFmtId="0" fontId="0" fillId="2" borderId="5" xfId="0" applyFill="1" applyBorder="1" applyAlignment="1">
      <alignment wrapText="1"/>
    </xf>
    <xf numFmtId="49" fontId="15" fillId="3" borderId="19" xfId="0" applyNumberFormat="1" applyFont="1" applyFill="1" applyBorder="1" applyAlignment="1">
      <alignment horizontal="center" vertical="top" wrapText="1"/>
    </xf>
    <xf numFmtId="4" fontId="15" fillId="3" borderId="19" xfId="0" applyNumberFormat="1" applyFont="1" applyFill="1" applyBorder="1" applyAlignment="1">
      <alignment vertical="top" wrapText="1"/>
    </xf>
    <xf numFmtId="4" fontId="15" fillId="3" borderId="24" xfId="0" applyNumberFormat="1" applyFont="1" applyFill="1" applyBorder="1" applyAlignment="1">
      <alignment vertical="top" wrapText="1"/>
    </xf>
    <xf numFmtId="0" fontId="0" fillId="3" borderId="4" xfId="0" applyFill="1" applyBorder="1"/>
    <xf numFmtId="0" fontId="0" fillId="3" borderId="5" xfId="0" applyFill="1" applyBorder="1"/>
    <xf numFmtId="0" fontId="0" fillId="3" borderId="5" xfId="0" applyFill="1" applyBorder="1" applyAlignment="1">
      <alignment wrapText="1"/>
    </xf>
    <xf numFmtId="0" fontId="0" fillId="3" borderId="8" xfId="0" applyFill="1" applyBorder="1"/>
    <xf numFmtId="0" fontId="0" fillId="3" borderId="0" xfId="0" applyFill="1"/>
    <xf numFmtId="0" fontId="0" fillId="3" borderId="0" xfId="0" applyFill="1" applyAlignment="1">
      <alignment wrapText="1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10" fontId="9" fillId="3" borderId="18" xfId="0" applyNumberFormat="1" applyFont="1" applyFill="1" applyBorder="1" applyAlignment="1">
      <alignment vertical="top" wrapText="1"/>
    </xf>
    <xf numFmtId="10" fontId="6" fillId="3" borderId="18" xfId="1" applyNumberFormat="1" applyFont="1" applyFill="1" applyBorder="1" applyAlignment="1">
      <alignment vertical="top" wrapText="1"/>
    </xf>
    <xf numFmtId="10" fontId="6" fillId="3" borderId="18" xfId="0" applyNumberFormat="1" applyFont="1" applyFill="1" applyBorder="1" applyAlignment="1">
      <alignment vertical="top" wrapText="1"/>
    </xf>
    <xf numFmtId="10" fontId="6" fillId="3" borderId="23" xfId="0" applyNumberFormat="1" applyFont="1" applyFill="1" applyBorder="1" applyAlignment="1">
      <alignment vertical="top" wrapText="1"/>
    </xf>
    <xf numFmtId="49" fontId="9" fillId="3" borderId="19" xfId="0" applyNumberFormat="1" applyFont="1" applyFill="1" applyBorder="1" applyAlignment="1">
      <alignment horizontal="center" vertical="top" wrapText="1"/>
    </xf>
    <xf numFmtId="4" fontId="9" fillId="3" borderId="19" xfId="0" applyNumberFormat="1" applyFont="1" applyFill="1" applyBorder="1" applyAlignment="1">
      <alignment vertical="top" wrapText="1"/>
    </xf>
    <xf numFmtId="4" fontId="9" fillId="3" borderId="24" xfId="0" applyNumberFormat="1" applyFont="1" applyFill="1" applyBorder="1" applyAlignment="1">
      <alignment vertical="top" wrapText="1"/>
    </xf>
    <xf numFmtId="0" fontId="14" fillId="3" borderId="0" xfId="0" applyFont="1" applyFill="1"/>
    <xf numFmtId="49" fontId="9" fillId="3" borderId="20" xfId="0" applyNumberFormat="1" applyFont="1" applyFill="1" applyBorder="1" applyAlignment="1">
      <alignment horizontal="center" vertical="top" wrapText="1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3" fillId="3" borderId="4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0" fontId="0" fillId="3" borderId="7" xfId="0" applyFill="1" applyBorder="1"/>
    <xf numFmtId="0" fontId="8" fillId="3" borderId="0" xfId="0" applyFont="1" applyFill="1"/>
    <xf numFmtId="0" fontId="3" fillId="3" borderId="9" xfId="0" applyFont="1" applyFill="1" applyBorder="1" applyAlignment="1">
      <alignment wrapText="1"/>
    </xf>
    <xf numFmtId="0" fontId="0" fillId="3" borderId="3" xfId="0" applyFill="1" applyBorder="1" applyAlignment="1">
      <alignment vertical="center"/>
    </xf>
    <xf numFmtId="0" fontId="3" fillId="3" borderId="0" xfId="0" applyFont="1" applyFill="1" applyAlignment="1">
      <alignment wrapText="1"/>
    </xf>
    <xf numFmtId="0" fontId="3" fillId="3" borderId="3" xfId="0" applyFont="1" applyFill="1" applyBorder="1" applyAlignment="1">
      <alignment wrapText="1"/>
    </xf>
    <xf numFmtId="0" fontId="0" fillId="3" borderId="2" xfId="0" applyFill="1" applyBorder="1" applyAlignment="1">
      <alignment vertical="center"/>
    </xf>
    <xf numFmtId="0" fontId="3" fillId="3" borderId="1" xfId="0" applyFont="1" applyFill="1" applyBorder="1"/>
    <xf numFmtId="0" fontId="7" fillId="3" borderId="10" xfId="0" applyFont="1" applyFill="1" applyBorder="1"/>
    <xf numFmtId="0" fontId="3" fillId="3" borderId="9" xfId="0" applyFont="1" applyFill="1" applyBorder="1"/>
    <xf numFmtId="0" fontId="2" fillId="3" borderId="2" xfId="0" applyFont="1" applyFill="1" applyBorder="1" applyAlignment="1">
      <alignment vertical="center"/>
    </xf>
    <xf numFmtId="0" fontId="0" fillId="3" borderId="1" xfId="0" applyFill="1" applyBorder="1"/>
    <xf numFmtId="0" fontId="0" fillId="3" borderId="10" xfId="0" applyFill="1" applyBorder="1"/>
    <xf numFmtId="0" fontId="8" fillId="3" borderId="9" xfId="0" applyFont="1" applyFill="1" applyBorder="1"/>
    <xf numFmtId="0" fontId="0" fillId="3" borderId="2" xfId="0" applyFill="1" applyBorder="1"/>
    <xf numFmtId="0" fontId="5" fillId="3" borderId="9" xfId="0" applyFont="1" applyFill="1" applyBorder="1"/>
    <xf numFmtId="0" fontId="5" fillId="3" borderId="0" xfId="0" applyFont="1" applyFill="1" applyAlignment="1">
      <alignment wrapText="1"/>
    </xf>
    <xf numFmtId="0" fontId="3" fillId="3" borderId="0" xfId="0" applyFont="1" applyFill="1" applyAlignment="1">
      <alignment horizontal="right"/>
    </xf>
    <xf numFmtId="0" fontId="7" fillId="3" borderId="9" xfId="0" applyFont="1" applyFill="1" applyBorder="1"/>
    <xf numFmtId="0" fontId="7" fillId="3" borderId="0" xfId="0" applyFont="1" applyFill="1" applyAlignment="1">
      <alignment wrapText="1"/>
    </xf>
    <xf numFmtId="49" fontId="9" fillId="4" borderId="18" xfId="0" applyNumberFormat="1" applyFont="1" applyFill="1" applyBorder="1" applyAlignment="1">
      <alignment horizontal="center" vertical="top" wrapText="1"/>
    </xf>
    <xf numFmtId="10" fontId="9" fillId="4" borderId="18" xfId="0" applyNumberFormat="1" applyFont="1" applyFill="1" applyBorder="1" applyAlignment="1">
      <alignment vertical="top" wrapText="1"/>
    </xf>
    <xf numFmtId="10" fontId="6" fillId="4" borderId="18" xfId="1" applyNumberFormat="1" applyFont="1" applyFill="1" applyBorder="1" applyAlignment="1">
      <alignment vertical="top" wrapText="1"/>
    </xf>
    <xf numFmtId="10" fontId="6" fillId="4" borderId="18" xfId="0" applyNumberFormat="1" applyFont="1" applyFill="1" applyBorder="1" applyAlignment="1">
      <alignment vertical="top" wrapText="1"/>
    </xf>
    <xf numFmtId="10" fontId="6" fillId="4" borderId="23" xfId="0" applyNumberFormat="1" applyFont="1" applyFill="1" applyBorder="1" applyAlignment="1">
      <alignment vertical="top" wrapText="1"/>
    </xf>
    <xf numFmtId="49" fontId="9" fillId="4" borderId="19" xfId="0" applyNumberFormat="1" applyFont="1" applyFill="1" applyBorder="1" applyAlignment="1">
      <alignment horizontal="center" vertical="top" wrapText="1"/>
    </xf>
    <xf numFmtId="4" fontId="9" fillId="4" borderId="19" xfId="0" applyNumberFormat="1" applyFont="1" applyFill="1" applyBorder="1" applyAlignment="1">
      <alignment vertical="top" wrapText="1"/>
    </xf>
    <xf numFmtId="4" fontId="9" fillId="4" borderId="24" xfId="0" applyNumberFormat="1" applyFont="1" applyFill="1" applyBorder="1" applyAlignment="1">
      <alignment vertical="top" wrapText="1"/>
    </xf>
    <xf numFmtId="49" fontId="10" fillId="5" borderId="21" xfId="0" applyNumberFormat="1" applyFont="1" applyFill="1" applyBorder="1" applyAlignment="1">
      <alignment horizontal="center" vertical="top" wrapText="1"/>
    </xf>
    <xf numFmtId="10" fontId="10" fillId="5" borderId="21" xfId="0" applyNumberFormat="1" applyFont="1" applyFill="1" applyBorder="1" applyAlignment="1">
      <alignment vertical="top" wrapText="1"/>
    </xf>
    <xf numFmtId="10" fontId="10" fillId="5" borderId="25" xfId="0" applyNumberFormat="1" applyFont="1" applyFill="1" applyBorder="1" applyAlignment="1">
      <alignment vertical="top" wrapText="1"/>
    </xf>
    <xf numFmtId="49" fontId="10" fillId="5" borderId="22" xfId="0" applyNumberFormat="1" applyFont="1" applyFill="1" applyBorder="1" applyAlignment="1">
      <alignment horizontal="center" vertical="top" wrapText="1"/>
    </xf>
    <xf numFmtId="165" fontId="10" fillId="5" borderId="22" xfId="0" applyNumberFormat="1" applyFont="1" applyFill="1" applyBorder="1" applyAlignment="1">
      <alignment vertical="top" wrapText="1"/>
    </xf>
    <xf numFmtId="165" fontId="10" fillId="5" borderId="29" xfId="0" applyNumberFormat="1" applyFont="1" applyFill="1" applyBorder="1" applyAlignment="1">
      <alignment vertical="top" wrapText="1"/>
    </xf>
    <xf numFmtId="0" fontId="0" fillId="3" borderId="19" xfId="0" applyFill="1" applyBorder="1" applyAlignment="1">
      <alignment vertical="top" wrapText="1"/>
    </xf>
    <xf numFmtId="0" fontId="3" fillId="3" borderId="35" xfId="0" applyFont="1" applyFill="1" applyBorder="1" applyAlignment="1">
      <alignment horizontal="left" vertical="center" wrapText="1"/>
    </xf>
    <xf numFmtId="0" fontId="3" fillId="3" borderId="37" xfId="0" applyFont="1" applyFill="1" applyBorder="1" applyAlignment="1">
      <alignment horizontal="left" vertical="center" wrapText="1"/>
    </xf>
    <xf numFmtId="0" fontId="3" fillId="3" borderId="38" xfId="0" applyFont="1" applyFill="1" applyBorder="1" applyAlignment="1">
      <alignment horizontal="left" vertical="center" wrapText="1"/>
    </xf>
    <xf numFmtId="0" fontId="0" fillId="3" borderId="32" xfId="0" applyFill="1" applyBorder="1" applyAlignment="1">
      <alignment vertical="top" wrapText="1"/>
    </xf>
    <xf numFmtId="0" fontId="2" fillId="3" borderId="0" xfId="0" applyFont="1" applyFill="1" applyAlignment="1">
      <alignment horizontal="center" vertical="center"/>
    </xf>
    <xf numFmtId="49" fontId="9" fillId="4" borderId="19" xfId="0" applyNumberFormat="1" applyFont="1" applyFill="1" applyBorder="1" applyAlignment="1">
      <alignment vertical="top" wrapText="1"/>
    </xf>
    <xf numFmtId="0" fontId="4" fillId="3" borderId="0" xfId="0" applyFont="1" applyFill="1" applyAlignment="1">
      <alignment horizontal="center"/>
    </xf>
    <xf numFmtId="0" fontId="3" fillId="3" borderId="51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30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left" vertical="center"/>
    </xf>
    <xf numFmtId="0" fontId="3" fillId="3" borderId="31" xfId="0" applyFont="1" applyFill="1" applyBorder="1" applyAlignment="1">
      <alignment horizontal="left" vertical="center"/>
    </xf>
    <xf numFmtId="49" fontId="9" fillId="4" borderId="32" xfId="0" applyNumberFormat="1" applyFont="1" applyFill="1" applyBorder="1" applyAlignment="1">
      <alignment vertical="top" wrapText="1"/>
    </xf>
    <xf numFmtId="0" fontId="3" fillId="3" borderId="34" xfId="0" applyFont="1" applyFill="1" applyBorder="1" applyAlignment="1">
      <alignment horizontal="left" vertical="center"/>
    </xf>
    <xf numFmtId="0" fontId="3" fillId="3" borderId="35" xfId="0" applyFont="1" applyFill="1" applyBorder="1" applyAlignment="1">
      <alignment horizontal="left" vertical="center"/>
    </xf>
    <xf numFmtId="0" fontId="3" fillId="3" borderId="36" xfId="0" applyFont="1" applyFill="1" applyBorder="1" applyAlignment="1">
      <alignment horizontal="left" vertical="center"/>
    </xf>
    <xf numFmtId="0" fontId="0" fillId="4" borderId="19" xfId="0" applyFill="1" applyBorder="1" applyAlignment="1">
      <alignment vertical="top" wrapText="1"/>
    </xf>
    <xf numFmtId="0" fontId="2" fillId="3" borderId="40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42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vertical="top" wrapText="1"/>
    </xf>
    <xf numFmtId="0" fontId="0" fillId="3" borderId="33" xfId="0" applyFill="1" applyBorder="1" applyAlignment="1">
      <alignment vertical="top" wrapText="1"/>
    </xf>
    <xf numFmtId="0" fontId="0" fillId="3" borderId="3" xfId="0" applyFill="1" applyBorder="1" applyAlignment="1">
      <alignment horizontal="center" vertical="center"/>
    </xf>
    <xf numFmtId="0" fontId="0" fillId="2" borderId="32" xfId="0" applyFill="1" applyBorder="1" applyAlignment="1">
      <alignment vertical="top" wrapText="1"/>
    </xf>
    <xf numFmtId="0" fontId="0" fillId="2" borderId="19" xfId="0" applyFill="1" applyBorder="1" applyAlignment="1">
      <alignment vertical="top" wrapText="1"/>
    </xf>
    <xf numFmtId="0" fontId="0" fillId="2" borderId="43" xfId="0" applyFill="1" applyBorder="1" applyAlignment="1">
      <alignment vertical="top" wrapText="1"/>
    </xf>
    <xf numFmtId="0" fontId="13" fillId="0" borderId="32" xfId="0" applyFont="1" applyBorder="1" applyAlignment="1">
      <alignment horizontal="center" vertical="center" wrapText="1"/>
    </xf>
    <xf numFmtId="49" fontId="13" fillId="0" borderId="19" xfId="0" applyNumberFormat="1" applyFont="1" applyBorder="1" applyAlignment="1">
      <alignment horizontal="center" vertical="center" wrapText="1"/>
    </xf>
    <xf numFmtId="0" fontId="13" fillId="0" borderId="43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49" fontId="9" fillId="2" borderId="32" xfId="0" applyNumberFormat="1" applyFont="1" applyFill="1" applyBorder="1" applyAlignment="1">
      <alignment vertical="top" wrapText="1"/>
    </xf>
    <xf numFmtId="0" fontId="0" fillId="2" borderId="33" xfId="0" applyFill="1" applyBorder="1" applyAlignment="1">
      <alignment vertical="top" wrapText="1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9" fillId="2" borderId="19" xfId="0" applyNumberFormat="1" applyFont="1" applyFill="1" applyBorder="1" applyAlignment="1">
      <alignment vertical="top" wrapText="1"/>
    </xf>
    <xf numFmtId="0" fontId="0" fillId="2" borderId="20" xfId="0" applyFill="1" applyBorder="1" applyAlignment="1">
      <alignment vertical="top" wrapText="1"/>
    </xf>
    <xf numFmtId="0" fontId="3" fillId="2" borderId="34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/>
    </xf>
    <xf numFmtId="49" fontId="13" fillId="0" borderId="44" xfId="0" applyNumberFormat="1" applyFont="1" applyBorder="1" applyAlignment="1">
      <alignment horizontal="center" vertical="center" wrapText="1"/>
    </xf>
    <xf numFmtId="0" fontId="13" fillId="0" borderId="45" xfId="0" applyFont="1" applyBorder="1" applyAlignment="1">
      <alignment horizontal="left" vertical="center" wrapText="1"/>
    </xf>
    <xf numFmtId="0" fontId="3" fillId="2" borderId="37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horizontal="left" vertical="center"/>
    </xf>
    <xf numFmtId="0" fontId="13" fillId="0" borderId="46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51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left" vertical="center"/>
    </xf>
    <xf numFmtId="0" fontId="3" fillId="2" borderId="48" xfId="0" applyFont="1" applyFill="1" applyBorder="1" applyAlignment="1">
      <alignment horizontal="left" vertical="center"/>
    </xf>
    <xf numFmtId="0" fontId="3" fillId="2" borderId="49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50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165" fontId="11" fillId="2" borderId="30" xfId="0" applyNumberFormat="1" applyFont="1" applyFill="1" applyBorder="1" applyAlignment="1">
      <alignment horizontal="left" vertical="center"/>
    </xf>
    <xf numFmtId="0" fontId="1" fillId="4" borderId="18" xfId="0" applyFont="1" applyFill="1" applyBorder="1" applyAlignment="1">
      <alignment vertical="top" wrapText="1"/>
    </xf>
    <xf numFmtId="0" fontId="1" fillId="3" borderId="19" xfId="0" applyFont="1" applyFill="1" applyBorder="1" applyAlignment="1">
      <alignment vertical="top" wrapText="1"/>
    </xf>
    <xf numFmtId="0" fontId="1" fillId="4" borderId="19" xfId="0" applyFont="1" applyFill="1" applyBorder="1" applyAlignment="1">
      <alignment vertical="top" wrapText="1"/>
    </xf>
    <xf numFmtId="0" fontId="0" fillId="4" borderId="39" xfId="0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199030</xdr:colOff>
      <xdr:row>0</xdr:row>
      <xdr:rowOff>156381</xdr:rowOff>
    </xdr:from>
    <xdr:to>
      <xdr:col>1</xdr:col>
      <xdr:colOff>369769</xdr:colOff>
      <xdr:row>4</xdr:row>
      <xdr:rowOff>106243</xdr:rowOff>
    </xdr:to>
    <xdr:pic>
      <xdr:nvPicPr>
        <xdr:cNvPr id="2" name="Object 30">
          <a:extLst>
            <a:ext uri="{63B3BB69-23CF-44E3-9099-C40C66FF867C}">
              <a14:compatExt xmlns:a14="http://schemas.microsoft.com/office/drawing/2010/main" spid="_x0000_s4126"/>
            </a:ext>
            <a:ext uri="{FF2B5EF4-FFF2-40B4-BE49-F238E27FC236}">
              <a16:creationId xmlns:a16="http://schemas.microsoft.com/office/drawing/2014/main" id="{7F4C212B-B977-42D2-BD04-2A1B4FC45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9030" y="156381"/>
          <a:ext cx="981075" cy="888146"/>
        </a:xfrm>
        <a:prstGeom prst="rect">
          <a:avLst/>
        </a:prstGeom>
      </xdr:spPr>
    </xdr:pic>
    <xdr:clientData/>
  </xdr:twoCellAnchor>
  <xdr:twoCellAnchor editAs="oneCell">
    <xdr:from>
      <xdr:col>2</xdr:col>
      <xdr:colOff>3198694</xdr:colOff>
      <xdr:row>0</xdr:row>
      <xdr:rowOff>284328</xdr:rowOff>
    </xdr:from>
    <xdr:to>
      <xdr:col>5</xdr:col>
      <xdr:colOff>894753</xdr:colOff>
      <xdr:row>4</xdr:row>
      <xdr:rowOff>18049</xdr:rowOff>
    </xdr:to>
    <xdr:sp macro="" textlink="">
      <xdr:nvSpPr>
        <xdr:cNvPr id="3" name="CaixaDeTexto 17">
          <a:extLst>
            <a:ext uri="{FF2B5EF4-FFF2-40B4-BE49-F238E27FC236}">
              <a16:creationId xmlns:a16="http://schemas.microsoft.com/office/drawing/2014/main" id="{D2ABB1EB-7D64-4693-BF94-A0F5C89848FD}"/>
            </a:ext>
          </a:extLst>
        </xdr:cNvPr>
        <xdr:cNvSpPr txBox="1"/>
      </xdr:nvSpPr>
      <xdr:spPr>
        <a:xfrm>
          <a:off x="4705634" y="284328"/>
          <a:ext cx="4235612" cy="6720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 sz="1100" b="1">
              <a:latin typeface="Arial" panose="020B0604020202020204" pitchFamily="34" charset="0"/>
              <a:cs typeface="Arial" panose="020B0604020202020204" pitchFamily="34" charset="0"/>
            </a:rPr>
            <a:t>PREFEITURA MUNICIPAL DE CORAÇÃO DE JESUS</a:t>
          </a:r>
        </a:p>
        <a:p>
          <a:pPr algn="ctr"/>
          <a:endParaRPr lang="pt-BR" sz="3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pt-BR" sz="1100" b="1">
              <a:latin typeface="Arial" panose="020B0604020202020204" pitchFamily="34" charset="0"/>
              <a:cs typeface="Arial" panose="020B0604020202020204" pitchFamily="34" charset="0"/>
            </a:rPr>
            <a:t>SECRETARIA</a:t>
          </a:r>
          <a:r>
            <a:rPr lang="pt-BR" sz="1100" b="1" baseline="0">
              <a:latin typeface="Arial" panose="020B0604020202020204" pitchFamily="34" charset="0"/>
              <a:cs typeface="Arial" panose="020B0604020202020204" pitchFamily="34" charset="0"/>
            </a:rPr>
            <a:t> MUNICIPAL DE OBRAS</a:t>
          </a:r>
          <a:endParaRPr lang="pt-BR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0</xdr:rowOff>
    </xdr:from>
    <xdr:to>
      <xdr:col>7</xdr:col>
      <xdr:colOff>495300</xdr:colOff>
      <xdr:row>0</xdr:row>
      <xdr:rowOff>638175</xdr:rowOff>
    </xdr:to>
    <xdr:sp macro="" textlink="">
      <xdr:nvSpPr>
        <xdr:cNvPr id="3073" name="Text Box 6">
          <a:extLst>
            <a:ext uri="{FF2B5EF4-FFF2-40B4-BE49-F238E27FC236}">
              <a16:creationId xmlns:a16="http://schemas.microsoft.com/office/drawing/2014/main" id="{00000000-0008-0000-0100-0000010C0000}"/>
            </a:ext>
          </a:extLst>
        </xdr:cNvPr>
        <xdr:cNvSpPr txBox="1">
          <a:spLocks noChangeArrowheads="1"/>
        </xdr:cNvSpPr>
      </xdr:nvSpPr>
      <xdr:spPr bwMode="auto">
        <a:xfrm>
          <a:off x="1009650" y="0"/>
          <a:ext cx="7800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endParaRPr lang="pt-B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40</xdr:row>
      <xdr:rowOff>171450</xdr:rowOff>
    </xdr:from>
    <xdr:to>
      <xdr:col>10</xdr:col>
      <xdr:colOff>837325</xdr:colOff>
      <xdr:row>41</xdr:row>
      <xdr:rowOff>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 txBox="1">
          <a:spLocks noChangeArrowheads="1"/>
        </xdr:cNvSpPr>
      </xdr:nvSpPr>
      <xdr:spPr bwMode="auto">
        <a:xfrm>
          <a:off x="47625" y="10629900"/>
          <a:ext cx="92964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Secretaria de Estado de Transportes e Obras Públicas  - SETOP - MG</a:t>
          </a:r>
          <a:endParaRPr lang="pt-B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Internet: www.transportes.mg.gov.br / E-mail: dco@transportes.mg.gov.br</a:t>
          </a: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Fone Geral: (31) 3239-0999 - Fax: (31) 3239-0899</a:t>
          </a: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Sede: Rua Manaus, nº 467 - Bairro Santa Efigênia - CEP 30150-350 - Belo Horizonte - MG</a:t>
          </a:r>
        </a:p>
      </xdr:txBody>
    </xdr:sp>
    <xdr:clientData/>
  </xdr:twoCellAnchor>
  <xdr:twoCellAnchor>
    <xdr:from>
      <xdr:col>1</xdr:col>
      <xdr:colOff>298450</xdr:colOff>
      <xdr:row>0</xdr:row>
      <xdr:rowOff>0</xdr:rowOff>
    </xdr:from>
    <xdr:to>
      <xdr:col>2</xdr:col>
      <xdr:colOff>3327400</xdr:colOff>
      <xdr:row>0</xdr:row>
      <xdr:rowOff>638175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009650" y="0"/>
          <a:ext cx="37147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100" b="0" i="0" u="none" strike="noStrike" baseline="0">
              <a:solidFill>
                <a:srgbClr val="FF0000"/>
              </a:solidFill>
              <a:latin typeface="Arial"/>
              <a:cs typeface="Arial"/>
            </a:rPr>
            <a:t>LOGOMARCA E TIMBRE DO CONVENENTE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2"/>
  <sheetViews>
    <sheetView showGridLines="0" showZeros="0" tabSelected="1" view="pageBreakPreview" zoomScale="85" zoomScaleNormal="75" zoomScaleSheetLayoutView="85" workbookViewId="0">
      <selection activeCell="G8" sqref="G8"/>
    </sheetView>
  </sheetViews>
  <sheetFormatPr defaultRowHeight="12.75" x14ac:dyDescent="0.2"/>
  <cols>
    <col min="1" max="1" width="12.140625" style="73" customWidth="1"/>
    <col min="2" max="2" width="10.42578125" style="73" customWidth="1"/>
    <col min="3" max="3" width="68" style="73" customWidth="1"/>
    <col min="4" max="4" width="14.28515625" style="74" customWidth="1"/>
    <col min="5" max="5" width="15.7109375" style="74" customWidth="1"/>
    <col min="6" max="11" width="15.7109375" style="73" customWidth="1"/>
    <col min="12" max="16384" width="9.140625" style="73"/>
  </cols>
  <sheetData>
    <row r="1" spans="1:11" ht="52.5" customHeight="1" x14ac:dyDescent="0.2">
      <c r="A1" s="69"/>
      <c r="B1" s="70"/>
      <c r="C1" s="70"/>
      <c r="D1" s="71"/>
      <c r="E1" s="71"/>
      <c r="F1" s="71"/>
      <c r="G1" s="71"/>
      <c r="H1" s="71"/>
      <c r="I1" s="70"/>
      <c r="J1" s="70"/>
      <c r="K1" s="72"/>
    </row>
    <row r="2" spans="1:11" ht="2.25" customHeight="1" x14ac:dyDescent="0.2">
      <c r="F2" s="74"/>
      <c r="G2" s="74"/>
      <c r="H2" s="74"/>
    </row>
    <row r="3" spans="1:11" ht="15.75" x14ac:dyDescent="0.25">
      <c r="A3" s="134"/>
      <c r="B3" s="134"/>
      <c r="C3" s="134"/>
      <c r="D3" s="134"/>
      <c r="E3" s="134"/>
      <c r="F3" s="134"/>
      <c r="G3" s="134"/>
      <c r="H3" s="134"/>
      <c r="I3" s="134"/>
      <c r="J3" s="134"/>
      <c r="K3" s="134"/>
    </row>
    <row r="4" spans="1:11" ht="3.75" customHeight="1" x14ac:dyDescent="0.2"/>
    <row r="5" spans="1:11" ht="18" customHeight="1" thickBot="1" x14ac:dyDescent="0.25">
      <c r="A5" s="135" t="s">
        <v>2</v>
      </c>
      <c r="B5" s="136"/>
      <c r="C5" s="136"/>
      <c r="D5" s="136"/>
      <c r="E5" s="136"/>
      <c r="F5" s="136"/>
      <c r="G5" s="136"/>
      <c r="H5" s="136"/>
      <c r="I5" s="136"/>
      <c r="J5" s="136"/>
      <c r="K5" s="137"/>
    </row>
    <row r="6" spans="1:11" x14ac:dyDescent="0.2">
      <c r="A6" s="142" t="s">
        <v>34</v>
      </c>
      <c r="B6" s="140"/>
      <c r="C6" s="141"/>
      <c r="D6" s="140" t="s">
        <v>36</v>
      </c>
      <c r="E6" s="140"/>
      <c r="F6" s="140"/>
      <c r="G6" s="140"/>
      <c r="H6" s="141"/>
      <c r="I6" s="138" t="s">
        <v>37</v>
      </c>
      <c r="J6" s="138"/>
      <c r="K6" s="139"/>
    </row>
    <row r="7" spans="1:11" ht="39.75" customHeight="1" thickBot="1" x14ac:dyDescent="0.25">
      <c r="A7" s="129" t="s">
        <v>35</v>
      </c>
      <c r="B7" s="128"/>
      <c r="C7" s="130"/>
      <c r="D7" s="128" t="s">
        <v>60</v>
      </c>
      <c r="E7" s="128"/>
      <c r="F7" s="128"/>
      <c r="G7" s="128"/>
      <c r="H7" s="128"/>
      <c r="I7" s="144" t="s">
        <v>38</v>
      </c>
      <c r="J7" s="145"/>
      <c r="K7" s="146"/>
    </row>
    <row r="8" spans="1:11" ht="36" customHeight="1" x14ac:dyDescent="0.2">
      <c r="A8" s="75" t="s">
        <v>12</v>
      </c>
      <c r="B8" s="76" t="s">
        <v>13</v>
      </c>
      <c r="C8" s="76" t="s">
        <v>14</v>
      </c>
      <c r="D8" s="77" t="s">
        <v>3</v>
      </c>
      <c r="E8" s="77" t="s">
        <v>16</v>
      </c>
      <c r="F8" s="76" t="s">
        <v>4</v>
      </c>
      <c r="G8" s="76" t="s">
        <v>5</v>
      </c>
      <c r="H8" s="76" t="s">
        <v>6</v>
      </c>
      <c r="I8" s="76" t="s">
        <v>7</v>
      </c>
      <c r="J8" s="76" t="s">
        <v>8</v>
      </c>
      <c r="K8" s="78" t="s">
        <v>15</v>
      </c>
    </row>
    <row r="9" spans="1:11" ht="14.25" customHeight="1" x14ac:dyDescent="0.2">
      <c r="A9" s="200">
        <v>1</v>
      </c>
      <c r="B9" s="201" t="s">
        <v>39</v>
      </c>
      <c r="C9" s="197" t="s">
        <v>40</v>
      </c>
      <c r="D9" s="113" t="s">
        <v>9</v>
      </c>
      <c r="E9" s="114"/>
      <c r="F9" s="114">
        <v>1</v>
      </c>
      <c r="G9" s="114"/>
      <c r="H9" s="114"/>
      <c r="I9" s="115"/>
      <c r="J9" s="116"/>
      <c r="K9" s="117"/>
    </row>
    <row r="10" spans="1:11" ht="14.25" customHeight="1" x14ac:dyDescent="0.2">
      <c r="A10" s="202"/>
      <c r="B10" s="203"/>
      <c r="C10" s="147"/>
      <c r="D10" s="118" t="s">
        <v>10</v>
      </c>
      <c r="E10" s="119"/>
      <c r="F10" s="119">
        <v>2129.9</v>
      </c>
      <c r="G10" s="119">
        <f t="shared" ref="F10:K10" si="0">G9*$E$10</f>
        <v>0</v>
      </c>
      <c r="H10" s="119">
        <f t="shared" si="0"/>
        <v>0</v>
      </c>
      <c r="I10" s="119">
        <f t="shared" si="0"/>
        <v>0</v>
      </c>
      <c r="J10" s="119">
        <f t="shared" si="0"/>
        <v>0</v>
      </c>
      <c r="K10" s="120">
        <f t="shared" si="0"/>
        <v>0</v>
      </c>
    </row>
    <row r="11" spans="1:11" ht="14.25" customHeight="1" x14ac:dyDescent="0.2">
      <c r="A11" s="204">
        <v>2</v>
      </c>
      <c r="B11" s="205" t="s">
        <v>41</v>
      </c>
      <c r="C11" s="198" t="s">
        <v>42</v>
      </c>
      <c r="D11" s="83" t="s">
        <v>9</v>
      </c>
      <c r="E11" s="79"/>
      <c r="F11" s="79"/>
      <c r="G11" s="79">
        <v>1</v>
      </c>
      <c r="H11" s="79"/>
      <c r="I11" s="80"/>
      <c r="J11" s="81"/>
      <c r="K11" s="82"/>
    </row>
    <row r="12" spans="1:11" ht="14.25" customHeight="1" x14ac:dyDescent="0.2">
      <c r="A12" s="204"/>
      <c r="B12" s="206"/>
      <c r="C12" s="127"/>
      <c r="D12" s="83" t="s">
        <v>10</v>
      </c>
      <c r="E12" s="84"/>
      <c r="F12" s="84">
        <f t="shared" ref="F12:K12" si="1">F11*$E$12</f>
        <v>0</v>
      </c>
      <c r="G12" s="84">
        <v>18666.349999999999</v>
      </c>
      <c r="H12" s="84">
        <f t="shared" si="1"/>
        <v>0</v>
      </c>
      <c r="I12" s="84">
        <f t="shared" si="1"/>
        <v>0</v>
      </c>
      <c r="J12" s="84">
        <f t="shared" si="1"/>
        <v>0</v>
      </c>
      <c r="K12" s="85">
        <f t="shared" si="1"/>
        <v>0</v>
      </c>
    </row>
    <row r="13" spans="1:11" ht="14.25" customHeight="1" x14ac:dyDescent="0.2">
      <c r="A13" s="202">
        <v>3</v>
      </c>
      <c r="B13" s="207" t="s">
        <v>43</v>
      </c>
      <c r="C13" s="199" t="s">
        <v>44</v>
      </c>
      <c r="D13" s="118" t="s">
        <v>9</v>
      </c>
      <c r="E13" s="114"/>
      <c r="F13" s="114"/>
      <c r="G13" s="114">
        <v>1</v>
      </c>
      <c r="H13" s="114"/>
      <c r="I13" s="115"/>
      <c r="J13" s="116"/>
      <c r="K13" s="117"/>
    </row>
    <row r="14" spans="1:11" ht="14.25" customHeight="1" x14ac:dyDescent="0.2">
      <c r="A14" s="202"/>
      <c r="B14" s="203"/>
      <c r="C14" s="147"/>
      <c r="D14" s="118" t="s">
        <v>10</v>
      </c>
      <c r="E14" s="119"/>
      <c r="F14" s="119">
        <f t="shared" ref="F14:K14" si="2">F13*$E$14</f>
        <v>0</v>
      </c>
      <c r="G14" s="119">
        <v>84611.65</v>
      </c>
      <c r="H14" s="119">
        <f t="shared" si="2"/>
        <v>0</v>
      </c>
      <c r="I14" s="119">
        <f t="shared" si="2"/>
        <v>0</v>
      </c>
      <c r="J14" s="119">
        <f t="shared" si="2"/>
        <v>0</v>
      </c>
      <c r="K14" s="120">
        <f t="shared" si="2"/>
        <v>0</v>
      </c>
    </row>
    <row r="15" spans="1:11" ht="14.25" customHeight="1" x14ac:dyDescent="0.2">
      <c r="A15" s="204">
        <v>4</v>
      </c>
      <c r="B15" s="205" t="s">
        <v>45</v>
      </c>
      <c r="C15" s="198" t="s">
        <v>46</v>
      </c>
      <c r="D15" s="83" t="s">
        <v>9</v>
      </c>
      <c r="E15" s="79"/>
      <c r="F15" s="79"/>
      <c r="G15" s="79"/>
      <c r="H15" s="79">
        <v>1</v>
      </c>
      <c r="I15" s="80"/>
      <c r="J15" s="81"/>
      <c r="K15" s="82"/>
    </row>
    <row r="16" spans="1:11" s="86" customFormat="1" ht="14.25" customHeight="1" x14ac:dyDescent="0.2">
      <c r="A16" s="204"/>
      <c r="B16" s="206"/>
      <c r="C16" s="127"/>
      <c r="D16" s="66" t="s">
        <v>10</v>
      </c>
      <c r="E16" s="67"/>
      <c r="F16" s="67">
        <f>F15*$E$16</f>
        <v>0</v>
      </c>
      <c r="G16" s="67">
        <f>G15*$E$16</f>
        <v>0</v>
      </c>
      <c r="H16" s="67">
        <v>112156.45</v>
      </c>
      <c r="I16" s="67"/>
      <c r="J16" s="67"/>
      <c r="K16" s="68"/>
    </row>
    <row r="17" spans="1:11" ht="14.25" customHeight="1" x14ac:dyDescent="0.2">
      <c r="A17" s="202">
        <v>5</v>
      </c>
      <c r="B17" s="207" t="s">
        <v>47</v>
      </c>
      <c r="C17" s="199" t="s">
        <v>48</v>
      </c>
      <c r="D17" s="118" t="s">
        <v>9</v>
      </c>
      <c r="E17" s="114"/>
      <c r="F17" s="114"/>
      <c r="G17" s="114"/>
      <c r="H17" s="114">
        <v>1</v>
      </c>
      <c r="I17" s="115"/>
      <c r="J17" s="116"/>
      <c r="K17" s="117"/>
    </row>
    <row r="18" spans="1:11" ht="14.25" customHeight="1" x14ac:dyDescent="0.2">
      <c r="A18" s="202"/>
      <c r="B18" s="203"/>
      <c r="C18" s="147"/>
      <c r="D18" s="118" t="s">
        <v>10</v>
      </c>
      <c r="E18" s="119"/>
      <c r="F18" s="119">
        <f>F17*$E$18</f>
        <v>0</v>
      </c>
      <c r="G18" s="119">
        <f>G17*$E$18</f>
        <v>0</v>
      </c>
      <c r="H18" s="119">
        <v>47076.76</v>
      </c>
      <c r="I18" s="119"/>
      <c r="J18" s="119"/>
      <c r="K18" s="120"/>
    </row>
    <row r="19" spans="1:11" ht="14.25" customHeight="1" x14ac:dyDescent="0.2">
      <c r="A19" s="204">
        <v>6</v>
      </c>
      <c r="B19" s="205" t="s">
        <v>49</v>
      </c>
      <c r="C19" s="198" t="s">
        <v>50</v>
      </c>
      <c r="D19" s="83" t="s">
        <v>9</v>
      </c>
      <c r="E19" s="79"/>
      <c r="F19" s="79"/>
      <c r="G19" s="79"/>
      <c r="H19" s="79">
        <v>1</v>
      </c>
      <c r="I19" s="80"/>
      <c r="J19" s="81"/>
      <c r="K19" s="82"/>
    </row>
    <row r="20" spans="1:11" ht="14.25" customHeight="1" x14ac:dyDescent="0.2">
      <c r="A20" s="204"/>
      <c r="B20" s="206"/>
      <c r="C20" s="127"/>
      <c r="D20" s="83" t="s">
        <v>10</v>
      </c>
      <c r="E20" s="84"/>
      <c r="F20" s="84">
        <f t="shared" ref="F20:K20" si="3">F19*$E$20</f>
        <v>0</v>
      </c>
      <c r="G20" s="84">
        <f t="shared" si="3"/>
        <v>0</v>
      </c>
      <c r="H20" s="84">
        <v>420245.99</v>
      </c>
      <c r="I20" s="84">
        <f t="shared" si="3"/>
        <v>0</v>
      </c>
      <c r="J20" s="84">
        <f t="shared" si="3"/>
        <v>0</v>
      </c>
      <c r="K20" s="85">
        <f t="shared" si="3"/>
        <v>0</v>
      </c>
    </row>
    <row r="21" spans="1:11" ht="14.25" customHeight="1" x14ac:dyDescent="0.2">
      <c r="A21" s="202">
        <v>7</v>
      </c>
      <c r="B21" s="207" t="s">
        <v>51</v>
      </c>
      <c r="C21" s="199" t="s">
        <v>52</v>
      </c>
      <c r="D21" s="118" t="s">
        <v>9</v>
      </c>
      <c r="E21" s="114"/>
      <c r="F21" s="114"/>
      <c r="G21" s="114"/>
      <c r="H21" s="114"/>
      <c r="I21" s="115">
        <v>1</v>
      </c>
      <c r="J21" s="116"/>
      <c r="K21" s="117"/>
    </row>
    <row r="22" spans="1:11" ht="14.25" customHeight="1" x14ac:dyDescent="0.2">
      <c r="A22" s="202"/>
      <c r="B22" s="203"/>
      <c r="C22" s="147"/>
      <c r="D22" s="118" t="s">
        <v>10</v>
      </c>
      <c r="E22" s="119"/>
      <c r="F22" s="119">
        <f t="shared" ref="F22:K22" si="4">F21*$E$22</f>
        <v>0</v>
      </c>
      <c r="G22" s="119">
        <f t="shared" si="4"/>
        <v>0</v>
      </c>
      <c r="H22" s="119">
        <f t="shared" si="4"/>
        <v>0</v>
      </c>
      <c r="I22" s="119">
        <v>3645.12</v>
      </c>
      <c r="J22" s="119">
        <f t="shared" si="4"/>
        <v>0</v>
      </c>
      <c r="K22" s="120">
        <f t="shared" si="4"/>
        <v>0</v>
      </c>
    </row>
    <row r="23" spans="1:11" ht="14.25" customHeight="1" x14ac:dyDescent="0.2">
      <c r="A23" s="204">
        <v>8</v>
      </c>
      <c r="B23" s="205" t="s">
        <v>53</v>
      </c>
      <c r="C23" s="198" t="s">
        <v>54</v>
      </c>
      <c r="D23" s="83" t="s">
        <v>9</v>
      </c>
      <c r="E23" s="79"/>
      <c r="F23" s="79"/>
      <c r="G23" s="79"/>
      <c r="H23" s="79"/>
      <c r="I23" s="80">
        <v>1</v>
      </c>
      <c r="J23" s="81"/>
      <c r="K23" s="82"/>
    </row>
    <row r="24" spans="1:11" ht="14.25" customHeight="1" x14ac:dyDescent="0.2">
      <c r="A24" s="204"/>
      <c r="B24" s="206"/>
      <c r="C24" s="127"/>
      <c r="D24" s="83" t="s">
        <v>10</v>
      </c>
      <c r="E24" s="84"/>
      <c r="F24" s="84">
        <f t="shared" ref="F24:K24" si="5">F23*$E$24</f>
        <v>0</v>
      </c>
      <c r="G24" s="84">
        <f t="shared" si="5"/>
        <v>0</v>
      </c>
      <c r="H24" s="84">
        <f t="shared" si="5"/>
        <v>0</v>
      </c>
      <c r="I24" s="84">
        <v>12516.25</v>
      </c>
      <c r="J24" s="84">
        <f t="shared" si="5"/>
        <v>0</v>
      </c>
      <c r="K24" s="85">
        <f t="shared" si="5"/>
        <v>0</v>
      </c>
    </row>
    <row r="25" spans="1:11" ht="14.25" customHeight="1" x14ac:dyDescent="0.2">
      <c r="A25" s="202">
        <v>9</v>
      </c>
      <c r="B25" s="207" t="s">
        <v>55</v>
      </c>
      <c r="C25" s="199" t="s">
        <v>56</v>
      </c>
      <c r="D25" s="118" t="s">
        <v>9</v>
      </c>
      <c r="E25" s="114"/>
      <c r="F25" s="114"/>
      <c r="G25" s="114"/>
      <c r="H25" s="114"/>
      <c r="I25" s="115">
        <v>1</v>
      </c>
      <c r="J25" s="116"/>
      <c r="K25" s="117"/>
    </row>
    <row r="26" spans="1:11" ht="14.25" customHeight="1" x14ac:dyDescent="0.2">
      <c r="A26" s="202"/>
      <c r="B26" s="203"/>
      <c r="C26" s="147"/>
      <c r="D26" s="118" t="s">
        <v>10</v>
      </c>
      <c r="E26" s="119"/>
      <c r="F26" s="119">
        <f t="shared" ref="F26:K26" si="6">F25*$E$26</f>
        <v>0</v>
      </c>
      <c r="G26" s="119">
        <f t="shared" si="6"/>
        <v>0</v>
      </c>
      <c r="H26" s="119">
        <f t="shared" si="6"/>
        <v>0</v>
      </c>
      <c r="I26" s="119">
        <v>14091.84</v>
      </c>
      <c r="J26" s="119">
        <f t="shared" si="6"/>
        <v>0</v>
      </c>
      <c r="K26" s="120">
        <f t="shared" si="6"/>
        <v>0</v>
      </c>
    </row>
    <row r="27" spans="1:11" ht="14.25" customHeight="1" x14ac:dyDescent="0.2">
      <c r="A27" s="131"/>
      <c r="B27" s="127"/>
      <c r="C27" s="127"/>
      <c r="D27" s="83" t="s">
        <v>9</v>
      </c>
      <c r="E27" s="79"/>
      <c r="F27" s="79"/>
      <c r="G27" s="79"/>
      <c r="H27" s="79"/>
      <c r="I27" s="80"/>
      <c r="J27" s="81"/>
      <c r="K27" s="82"/>
    </row>
    <row r="28" spans="1:11" ht="14.25" customHeight="1" x14ac:dyDescent="0.2">
      <c r="A28" s="131"/>
      <c r="B28" s="127"/>
      <c r="C28" s="127"/>
      <c r="D28" s="83" t="s">
        <v>10</v>
      </c>
      <c r="E28" s="84"/>
      <c r="F28" s="84">
        <f t="shared" ref="F28:K28" si="7">F27*$E$28</f>
        <v>0</v>
      </c>
      <c r="G28" s="84">
        <f t="shared" si="7"/>
        <v>0</v>
      </c>
      <c r="H28" s="84">
        <f t="shared" si="7"/>
        <v>0</v>
      </c>
      <c r="I28" s="84">
        <f t="shared" si="7"/>
        <v>0</v>
      </c>
      <c r="J28" s="84">
        <f t="shared" si="7"/>
        <v>0</v>
      </c>
      <c r="K28" s="85">
        <f t="shared" si="7"/>
        <v>0</v>
      </c>
    </row>
    <row r="29" spans="1:11" ht="14.25" customHeight="1" x14ac:dyDescent="0.2">
      <c r="A29" s="143"/>
      <c r="B29" s="133"/>
      <c r="C29" s="133"/>
      <c r="D29" s="118" t="s">
        <v>9</v>
      </c>
      <c r="E29" s="114"/>
      <c r="F29" s="114"/>
      <c r="G29" s="114"/>
      <c r="H29" s="114"/>
      <c r="I29" s="115"/>
      <c r="J29" s="116"/>
      <c r="K29" s="117"/>
    </row>
    <row r="30" spans="1:11" ht="14.25" customHeight="1" x14ac:dyDescent="0.2">
      <c r="A30" s="143"/>
      <c r="B30" s="133"/>
      <c r="C30" s="133"/>
      <c r="D30" s="118" t="s">
        <v>10</v>
      </c>
      <c r="E30" s="119"/>
      <c r="F30" s="119">
        <f t="shared" ref="F30:K30" si="8">F29*$E$30</f>
        <v>0</v>
      </c>
      <c r="G30" s="119">
        <f t="shared" si="8"/>
        <v>0</v>
      </c>
      <c r="H30" s="119">
        <f t="shared" si="8"/>
        <v>0</v>
      </c>
      <c r="I30" s="119">
        <f t="shared" si="8"/>
        <v>0</v>
      </c>
      <c r="J30" s="119">
        <f t="shared" si="8"/>
        <v>0</v>
      </c>
      <c r="K30" s="120">
        <f t="shared" si="8"/>
        <v>0</v>
      </c>
    </row>
    <row r="31" spans="1:11" ht="14.25" customHeight="1" x14ac:dyDescent="0.2">
      <c r="A31" s="131"/>
      <c r="B31" s="127"/>
      <c r="C31" s="127"/>
      <c r="D31" s="83" t="s">
        <v>9</v>
      </c>
      <c r="E31" s="79"/>
      <c r="F31" s="79"/>
      <c r="G31" s="79"/>
      <c r="H31" s="79"/>
      <c r="I31" s="80"/>
      <c r="J31" s="81"/>
      <c r="K31" s="82"/>
    </row>
    <row r="32" spans="1:11" ht="14.25" customHeight="1" x14ac:dyDescent="0.2">
      <c r="A32" s="156"/>
      <c r="B32" s="155"/>
      <c r="C32" s="155"/>
      <c r="D32" s="87" t="s">
        <v>10</v>
      </c>
      <c r="E32" s="84"/>
      <c r="F32" s="84">
        <f t="shared" ref="F32:K32" si="9">F31*$E$32</f>
        <v>0</v>
      </c>
      <c r="G32" s="84">
        <f t="shared" si="9"/>
        <v>0</v>
      </c>
      <c r="H32" s="84">
        <f t="shared" si="9"/>
        <v>0</v>
      </c>
      <c r="I32" s="84">
        <f t="shared" si="9"/>
        <v>0</v>
      </c>
      <c r="J32" s="84">
        <f t="shared" si="9"/>
        <v>0</v>
      </c>
      <c r="K32" s="85">
        <f t="shared" si="9"/>
        <v>0</v>
      </c>
    </row>
    <row r="33" spans="1:13" ht="14.25" customHeight="1" x14ac:dyDescent="0.2">
      <c r="A33" s="149" t="s">
        <v>0</v>
      </c>
      <c r="B33" s="150"/>
      <c r="C33" s="151"/>
      <c r="D33" s="121" t="s">
        <v>9</v>
      </c>
      <c r="E33" s="122">
        <v>1</v>
      </c>
      <c r="F33" s="122">
        <f>F34/$E$34</f>
        <v>2.9782967479010307E-3</v>
      </c>
      <c r="G33" s="122">
        <f t="shared" ref="F33:K33" si="10">G34/$E$34</f>
        <v>0.14441641932941576</v>
      </c>
      <c r="H33" s="122">
        <f t="shared" si="10"/>
        <v>0.81030143050673309</v>
      </c>
      <c r="I33" s="122">
        <f t="shared" si="10"/>
        <v>4.2303881382490693E-2</v>
      </c>
      <c r="J33" s="122">
        <f t="shared" si="10"/>
        <v>0</v>
      </c>
      <c r="K33" s="123">
        <f t="shared" si="10"/>
        <v>0</v>
      </c>
    </row>
    <row r="34" spans="1:13" ht="13.5" customHeight="1" thickBot="1" x14ac:dyDescent="0.25">
      <c r="A34" s="152"/>
      <c r="B34" s="153"/>
      <c r="C34" s="154"/>
      <c r="D34" s="124" t="s">
        <v>10</v>
      </c>
      <c r="E34" s="125">
        <v>715140.29</v>
      </c>
      <c r="F34" s="125">
        <f t="shared" ref="F34:K34" si="11">F10+F12+F14+F16+F18+F20+F22+F24+F26+F28+F30+F32</f>
        <v>2129.9</v>
      </c>
      <c r="G34" s="125">
        <f t="shared" si="11"/>
        <v>103278</v>
      </c>
      <c r="H34" s="125">
        <f t="shared" si="11"/>
        <v>579479.19999999995</v>
      </c>
      <c r="I34" s="125">
        <f t="shared" si="11"/>
        <v>30253.21</v>
      </c>
      <c r="J34" s="125">
        <f t="shared" si="11"/>
        <v>0</v>
      </c>
      <c r="K34" s="126">
        <f t="shared" si="11"/>
        <v>0</v>
      </c>
    </row>
    <row r="35" spans="1:13" ht="1.5" customHeight="1" thickBot="1" x14ac:dyDescent="0.25">
      <c r="A35" s="88"/>
      <c r="B35" s="88"/>
      <c r="C35" s="88"/>
      <c r="D35" s="89"/>
      <c r="E35" s="89"/>
      <c r="F35" s="88"/>
      <c r="G35" s="88"/>
      <c r="H35" s="88"/>
      <c r="I35" s="88"/>
      <c r="J35" s="88"/>
      <c r="K35" s="88"/>
    </row>
    <row r="36" spans="1:13" ht="14.25" customHeight="1" x14ac:dyDescent="0.2">
      <c r="A36" s="90"/>
      <c r="B36" s="91"/>
      <c r="C36" s="91"/>
      <c r="D36" s="91"/>
      <c r="E36" s="91"/>
      <c r="F36" s="91"/>
      <c r="G36" s="92"/>
      <c r="H36" s="93"/>
      <c r="I36" s="70"/>
      <c r="J36" s="70"/>
      <c r="K36" s="72"/>
      <c r="M36" s="94" t="s">
        <v>1</v>
      </c>
    </row>
    <row r="37" spans="1:13" ht="96" customHeight="1" x14ac:dyDescent="0.2">
      <c r="A37" s="95"/>
      <c r="B37" s="96"/>
      <c r="C37" s="96"/>
      <c r="D37" s="97"/>
      <c r="E37" s="98"/>
      <c r="F37" s="96"/>
      <c r="G37" s="99"/>
      <c r="H37" s="100" t="s">
        <v>11</v>
      </c>
      <c r="K37" s="101"/>
    </row>
    <row r="38" spans="1:13" ht="14.25" customHeight="1" x14ac:dyDescent="0.2">
      <c r="A38" s="102"/>
      <c r="B38" s="148" t="s">
        <v>58</v>
      </c>
      <c r="C38" s="148"/>
      <c r="E38" s="132" t="s">
        <v>59</v>
      </c>
      <c r="F38" s="132"/>
      <c r="G38" s="103"/>
      <c r="H38" s="104"/>
      <c r="K38" s="105"/>
    </row>
    <row r="39" spans="1:13" ht="15" customHeight="1" x14ac:dyDescent="0.2">
      <c r="A39" s="106"/>
      <c r="B39" s="94"/>
      <c r="C39" s="94"/>
      <c r="G39" s="107"/>
      <c r="H39" s="104"/>
      <c r="K39" s="105"/>
    </row>
    <row r="40" spans="1:13" ht="63.75" customHeight="1" x14ac:dyDescent="0.2">
      <c r="A40" s="108"/>
      <c r="B40" s="157"/>
      <c r="C40" s="157"/>
      <c r="D40" s="109"/>
      <c r="E40" s="109"/>
      <c r="F40" s="110"/>
      <c r="G40" s="107"/>
      <c r="H40" s="104"/>
      <c r="K40" s="105"/>
    </row>
    <row r="41" spans="1:13" ht="14.25" customHeight="1" x14ac:dyDescent="0.2">
      <c r="A41" s="111"/>
      <c r="B41" s="148" t="s">
        <v>57</v>
      </c>
      <c r="C41" s="148"/>
      <c r="D41" s="112"/>
      <c r="E41" s="112"/>
      <c r="G41" s="107"/>
      <c r="H41" s="104"/>
      <c r="K41" s="105"/>
    </row>
    <row r="42" spans="1:13" ht="14.1" customHeight="1" x14ac:dyDescent="0.2">
      <c r="H42" s="104"/>
    </row>
  </sheetData>
  <mergeCells count="49">
    <mergeCell ref="C13:C14"/>
    <mergeCell ref="A17:A18"/>
    <mergeCell ref="B17:B18"/>
    <mergeCell ref="B40:C40"/>
    <mergeCell ref="C17:C18"/>
    <mergeCell ref="A15:A16"/>
    <mergeCell ref="C15:C16"/>
    <mergeCell ref="B19:B20"/>
    <mergeCell ref="C23:C24"/>
    <mergeCell ref="C27:C28"/>
    <mergeCell ref="A13:A14"/>
    <mergeCell ref="B13:B14"/>
    <mergeCell ref="B41:C41"/>
    <mergeCell ref="A33:C34"/>
    <mergeCell ref="A21:A22"/>
    <mergeCell ref="B21:B22"/>
    <mergeCell ref="C21:C22"/>
    <mergeCell ref="C25:C26"/>
    <mergeCell ref="A27:A28"/>
    <mergeCell ref="C29:C30"/>
    <mergeCell ref="B31:B32"/>
    <mergeCell ref="C31:C32"/>
    <mergeCell ref="A31:A32"/>
    <mergeCell ref="B23:B24"/>
    <mergeCell ref="B25:B26"/>
    <mergeCell ref="A23:A24"/>
    <mergeCell ref="A25:A26"/>
    <mergeCell ref="B38:C38"/>
    <mergeCell ref="E38:F38"/>
    <mergeCell ref="B29:B30"/>
    <mergeCell ref="A3:K3"/>
    <mergeCell ref="A5:K5"/>
    <mergeCell ref="I6:K6"/>
    <mergeCell ref="D6:H6"/>
    <mergeCell ref="A6:C6"/>
    <mergeCell ref="A29:A30"/>
    <mergeCell ref="I7:K7"/>
    <mergeCell ref="B9:B10"/>
    <mergeCell ref="C9:C10"/>
    <mergeCell ref="B11:B12"/>
    <mergeCell ref="B27:B28"/>
    <mergeCell ref="B15:B16"/>
    <mergeCell ref="A19:A20"/>
    <mergeCell ref="C19:C20"/>
    <mergeCell ref="C11:C12"/>
    <mergeCell ref="D7:H7"/>
    <mergeCell ref="A7:C7"/>
    <mergeCell ref="A9:A10"/>
    <mergeCell ref="A11:A12"/>
  </mergeCells>
  <phoneticPr fontId="2" type="noConversion"/>
  <printOptions horizontalCentered="1"/>
  <pageMargins left="0.39370078740157483" right="0.19685039370078741" top="0.59055118110236227" bottom="0.19685039370078741" header="0.19685039370078741" footer="0"/>
  <pageSetup paperSize="9" scale="67" orientation="landscape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1"/>
  <sheetViews>
    <sheetView showGridLines="0" showZeros="0" view="pageBreakPreview" zoomScale="75" zoomScaleNormal="75" zoomScaleSheetLayoutView="75" workbookViewId="0">
      <selection activeCell="E16" sqref="E16"/>
    </sheetView>
  </sheetViews>
  <sheetFormatPr defaultRowHeight="12.75" x14ac:dyDescent="0.2"/>
  <cols>
    <col min="1" max="1" width="10.5703125" style="2" customWidth="1"/>
    <col min="2" max="2" width="10.28515625" style="2" customWidth="1"/>
    <col min="3" max="3" width="51" style="2" customWidth="1"/>
    <col min="4" max="4" width="14.42578125" style="1" customWidth="1"/>
    <col min="5" max="5" width="13.28515625" style="1" customWidth="1"/>
    <col min="6" max="11" width="12.5703125" style="2" customWidth="1"/>
    <col min="12" max="16384" width="9.140625" style="2"/>
  </cols>
  <sheetData>
    <row r="1" spans="1:11" ht="55.5" customHeight="1" x14ac:dyDescent="0.2">
      <c r="A1" s="64"/>
      <c r="B1" s="17"/>
      <c r="C1" s="17"/>
      <c r="D1" s="65"/>
      <c r="E1" s="65"/>
      <c r="F1" s="65"/>
      <c r="G1" s="65"/>
      <c r="H1" s="65"/>
      <c r="I1" s="17"/>
      <c r="J1" s="17"/>
      <c r="K1" s="18"/>
    </row>
    <row r="2" spans="1:11" ht="4.5" customHeight="1" x14ac:dyDescent="0.2">
      <c r="F2" s="1"/>
      <c r="G2" s="1"/>
      <c r="H2" s="1"/>
    </row>
    <row r="3" spans="1:11" ht="15.75" x14ac:dyDescent="0.25">
      <c r="A3" s="185"/>
      <c r="B3" s="185"/>
      <c r="C3" s="185"/>
      <c r="D3" s="185"/>
      <c r="E3" s="185"/>
      <c r="F3" s="185"/>
      <c r="G3" s="185"/>
      <c r="H3" s="185"/>
      <c r="I3" s="185"/>
      <c r="J3" s="185"/>
      <c r="K3" s="185"/>
    </row>
    <row r="4" spans="1:11" ht="3.75" customHeight="1" x14ac:dyDescent="0.2"/>
    <row r="5" spans="1:11" ht="18" customHeight="1" thickBot="1" x14ac:dyDescent="0.25">
      <c r="A5" s="186" t="s">
        <v>2</v>
      </c>
      <c r="B5" s="187"/>
      <c r="C5" s="187"/>
      <c r="D5" s="187"/>
      <c r="E5" s="187"/>
      <c r="F5" s="187"/>
      <c r="G5" s="187"/>
      <c r="H5" s="187"/>
      <c r="I5" s="187"/>
      <c r="J5" s="187"/>
      <c r="K5" s="188"/>
    </row>
    <row r="6" spans="1:11" ht="18" customHeight="1" x14ac:dyDescent="0.2">
      <c r="A6" s="191" t="s">
        <v>29</v>
      </c>
      <c r="B6" s="192"/>
      <c r="C6" s="193"/>
      <c r="D6" s="194" t="s">
        <v>30</v>
      </c>
      <c r="E6" s="195"/>
      <c r="F6" s="196">
        <v>46303.31</v>
      </c>
      <c r="G6" s="196"/>
      <c r="H6" s="62"/>
      <c r="I6" s="189" t="s">
        <v>19</v>
      </c>
      <c r="J6" s="189"/>
      <c r="K6" s="190"/>
    </row>
    <row r="7" spans="1:11" ht="18" customHeight="1" thickBot="1" x14ac:dyDescent="0.25">
      <c r="A7" s="182" t="s">
        <v>17</v>
      </c>
      <c r="B7" s="178"/>
      <c r="C7" s="183"/>
      <c r="D7" s="178" t="s">
        <v>18</v>
      </c>
      <c r="E7" s="178"/>
      <c r="F7" s="178"/>
      <c r="G7" s="178"/>
      <c r="H7" s="178"/>
      <c r="I7" s="177" t="s">
        <v>20</v>
      </c>
      <c r="J7" s="178"/>
      <c r="K7" s="179"/>
    </row>
    <row r="8" spans="1:11" ht="36" customHeight="1" thickBot="1" x14ac:dyDescent="0.25">
      <c r="A8" s="28" t="s">
        <v>12</v>
      </c>
      <c r="B8" s="29" t="s">
        <v>13</v>
      </c>
      <c r="C8" s="47" t="s">
        <v>14</v>
      </c>
      <c r="D8" s="30" t="s">
        <v>3</v>
      </c>
      <c r="E8" s="30" t="s">
        <v>16</v>
      </c>
      <c r="F8" s="29" t="s">
        <v>4</v>
      </c>
      <c r="G8" s="29" t="s">
        <v>5</v>
      </c>
      <c r="H8" s="29" t="s">
        <v>6</v>
      </c>
      <c r="I8" s="29" t="s">
        <v>7</v>
      </c>
      <c r="J8" s="29" t="s">
        <v>8</v>
      </c>
      <c r="K8" s="31" t="s">
        <v>15</v>
      </c>
    </row>
    <row r="9" spans="1:11" ht="14.25" customHeight="1" x14ac:dyDescent="0.2">
      <c r="A9" s="184">
        <v>1</v>
      </c>
      <c r="B9" s="180" t="s">
        <v>21</v>
      </c>
      <c r="C9" s="181" t="s">
        <v>22</v>
      </c>
      <c r="D9" s="32" t="s">
        <v>9</v>
      </c>
      <c r="E9" s="58">
        <f>E10/$E$34</f>
        <v>8.5408364974339859E-2</v>
      </c>
      <c r="F9" s="58">
        <v>1</v>
      </c>
      <c r="G9" s="48"/>
      <c r="H9" s="48"/>
      <c r="I9" s="55"/>
      <c r="J9" s="48"/>
      <c r="K9" s="56"/>
    </row>
    <row r="10" spans="1:11" ht="14.25" customHeight="1" x14ac:dyDescent="0.2">
      <c r="A10" s="161"/>
      <c r="B10" s="162"/>
      <c r="C10" s="163"/>
      <c r="D10" s="33" t="s">
        <v>10</v>
      </c>
      <c r="E10" s="50">
        <v>3954.69</v>
      </c>
      <c r="F10" s="50">
        <f t="shared" ref="F10:K10" si="0">F9*$E$10</f>
        <v>3954.69</v>
      </c>
      <c r="G10" s="50">
        <f t="shared" si="0"/>
        <v>0</v>
      </c>
      <c r="H10" s="50">
        <f t="shared" si="0"/>
        <v>0</v>
      </c>
      <c r="I10" s="50">
        <f t="shared" si="0"/>
        <v>0</v>
      </c>
      <c r="J10" s="50">
        <f t="shared" si="0"/>
        <v>0</v>
      </c>
      <c r="K10" s="50">
        <f t="shared" si="0"/>
        <v>0</v>
      </c>
    </row>
    <row r="11" spans="1:11" ht="14.25" customHeight="1" x14ac:dyDescent="0.2">
      <c r="A11" s="161">
        <v>2</v>
      </c>
      <c r="B11" s="162" t="s">
        <v>23</v>
      </c>
      <c r="C11" s="163" t="s">
        <v>24</v>
      </c>
      <c r="D11" s="33" t="s">
        <v>9</v>
      </c>
      <c r="E11" s="58">
        <f>E12/$E$34</f>
        <v>0.53487817609583421</v>
      </c>
      <c r="F11" s="58">
        <v>0.05</v>
      </c>
      <c r="G11" s="58">
        <v>0.2</v>
      </c>
      <c r="H11" s="58">
        <v>0.2</v>
      </c>
      <c r="I11" s="59">
        <v>0.2</v>
      </c>
      <c r="J11" s="58">
        <v>0.2</v>
      </c>
      <c r="K11" s="60">
        <v>0.15</v>
      </c>
    </row>
    <row r="12" spans="1:11" ht="14.25" customHeight="1" x14ac:dyDescent="0.2">
      <c r="A12" s="161"/>
      <c r="B12" s="162"/>
      <c r="C12" s="163"/>
      <c r="D12" s="33" t="s">
        <v>10</v>
      </c>
      <c r="E12" s="50">
        <v>24766.63</v>
      </c>
      <c r="F12" s="50">
        <f t="shared" ref="F12:K12" si="1">F11*$E$12</f>
        <v>1238.3315000000002</v>
      </c>
      <c r="G12" s="50">
        <f t="shared" si="1"/>
        <v>4953.3260000000009</v>
      </c>
      <c r="H12" s="50">
        <f t="shared" si="1"/>
        <v>4953.3260000000009</v>
      </c>
      <c r="I12" s="50">
        <f t="shared" si="1"/>
        <v>4953.3260000000009</v>
      </c>
      <c r="J12" s="50">
        <f t="shared" si="1"/>
        <v>4953.3260000000009</v>
      </c>
      <c r="K12" s="57">
        <f t="shared" si="1"/>
        <v>3714.9944999999998</v>
      </c>
    </row>
    <row r="13" spans="1:11" ht="14.25" customHeight="1" x14ac:dyDescent="0.2">
      <c r="A13" s="161">
        <v>3</v>
      </c>
      <c r="B13" s="162" t="s">
        <v>25</v>
      </c>
      <c r="C13" s="163" t="s">
        <v>26</v>
      </c>
      <c r="D13" s="33" t="s">
        <v>9</v>
      </c>
      <c r="E13" s="58">
        <f>E14/$E$34</f>
        <v>0.10804475965109191</v>
      </c>
      <c r="F13" s="58"/>
      <c r="G13" s="58">
        <v>0.25</v>
      </c>
      <c r="H13" s="58">
        <v>0.25</v>
      </c>
      <c r="I13" s="59">
        <v>0.25</v>
      </c>
      <c r="J13" s="58">
        <v>0.25</v>
      </c>
      <c r="K13" s="60"/>
    </row>
    <row r="14" spans="1:11" ht="14.25" customHeight="1" x14ac:dyDescent="0.2">
      <c r="A14" s="161"/>
      <c r="B14" s="162"/>
      <c r="C14" s="163"/>
      <c r="D14" s="33" t="s">
        <v>10</v>
      </c>
      <c r="E14" s="50">
        <v>5002.83</v>
      </c>
      <c r="F14" s="50">
        <f t="shared" ref="F14:K14" si="2">F13*$E$14</f>
        <v>0</v>
      </c>
      <c r="G14" s="50">
        <f t="shared" si="2"/>
        <v>1250.7075</v>
      </c>
      <c r="H14" s="50">
        <f t="shared" si="2"/>
        <v>1250.7075</v>
      </c>
      <c r="I14" s="50">
        <f t="shared" si="2"/>
        <v>1250.7075</v>
      </c>
      <c r="J14" s="50">
        <f t="shared" si="2"/>
        <v>1250.7075</v>
      </c>
      <c r="K14" s="57">
        <f t="shared" si="2"/>
        <v>0</v>
      </c>
    </row>
    <row r="15" spans="1:11" ht="14.25" customHeight="1" x14ac:dyDescent="0.2">
      <c r="A15" s="161">
        <v>4</v>
      </c>
      <c r="B15" s="162" t="s">
        <v>27</v>
      </c>
      <c r="C15" s="163" t="s">
        <v>28</v>
      </c>
      <c r="D15" s="33" t="s">
        <v>9</v>
      </c>
      <c r="E15" s="58">
        <f>E16/$E$34</f>
        <v>0.2716686992787341</v>
      </c>
      <c r="F15" s="58"/>
      <c r="G15" s="58">
        <v>0.25</v>
      </c>
      <c r="H15" s="58">
        <v>0.25</v>
      </c>
      <c r="I15" s="59">
        <v>0.25</v>
      </c>
      <c r="J15" s="58">
        <v>0.25</v>
      </c>
      <c r="K15" s="60"/>
    </row>
    <row r="16" spans="1:11" ht="14.25" customHeight="1" x14ac:dyDescent="0.2">
      <c r="A16" s="161"/>
      <c r="B16" s="162"/>
      <c r="C16" s="163"/>
      <c r="D16" s="33" t="s">
        <v>10</v>
      </c>
      <c r="E16" s="50">
        <v>12579.16</v>
      </c>
      <c r="F16" s="50">
        <f t="shared" ref="F16:K16" si="3">F15*$E$16</f>
        <v>0</v>
      </c>
      <c r="G16" s="50">
        <f t="shared" si="3"/>
        <v>3144.79</v>
      </c>
      <c r="H16" s="50">
        <f t="shared" si="3"/>
        <v>3144.79</v>
      </c>
      <c r="I16" s="50">
        <f t="shared" si="3"/>
        <v>3144.79</v>
      </c>
      <c r="J16" s="50">
        <f t="shared" si="3"/>
        <v>3144.79</v>
      </c>
      <c r="K16" s="57">
        <f t="shared" si="3"/>
        <v>0</v>
      </c>
    </row>
    <row r="17" spans="1:12" ht="14.25" customHeight="1" x14ac:dyDescent="0.2">
      <c r="A17" s="158"/>
      <c r="B17" s="159"/>
      <c r="C17" s="160"/>
      <c r="D17" s="33" t="s">
        <v>9</v>
      </c>
      <c r="E17" s="37">
        <f>E18/$E$34</f>
        <v>0</v>
      </c>
      <c r="F17" s="37"/>
      <c r="G17" s="37"/>
      <c r="H17" s="37"/>
      <c r="I17" s="38"/>
      <c r="J17" s="39"/>
      <c r="K17" s="40"/>
    </row>
    <row r="18" spans="1:12" ht="14.25" customHeight="1" x14ac:dyDescent="0.2">
      <c r="A18" s="158"/>
      <c r="B18" s="159"/>
      <c r="C18" s="160"/>
      <c r="D18" s="33" t="s">
        <v>10</v>
      </c>
      <c r="E18" s="52"/>
      <c r="F18" s="52">
        <f t="shared" ref="F18:K18" si="4">F17*$E$16</f>
        <v>0</v>
      </c>
      <c r="G18" s="52">
        <f t="shared" si="4"/>
        <v>0</v>
      </c>
      <c r="H18" s="52">
        <f t="shared" si="4"/>
        <v>0</v>
      </c>
      <c r="I18" s="52">
        <f t="shared" si="4"/>
        <v>0</v>
      </c>
      <c r="J18" s="52">
        <f t="shared" si="4"/>
        <v>0</v>
      </c>
      <c r="K18" s="53">
        <f t="shared" si="4"/>
        <v>0</v>
      </c>
    </row>
    <row r="19" spans="1:12" ht="14.25" customHeight="1" x14ac:dyDescent="0.2">
      <c r="A19" s="158"/>
      <c r="B19" s="159"/>
      <c r="C19" s="160"/>
      <c r="D19" s="33" t="s">
        <v>9</v>
      </c>
      <c r="E19" s="37">
        <f>E20/$E$34</f>
        <v>0</v>
      </c>
      <c r="F19" s="37"/>
      <c r="G19" s="37"/>
      <c r="H19" s="37"/>
      <c r="I19" s="38"/>
      <c r="J19" s="39"/>
      <c r="K19" s="40"/>
    </row>
    <row r="20" spans="1:12" ht="14.25" customHeight="1" x14ac:dyDescent="0.2">
      <c r="A20" s="158"/>
      <c r="B20" s="159"/>
      <c r="C20" s="160"/>
      <c r="D20" s="33" t="s">
        <v>10</v>
      </c>
      <c r="E20" s="52"/>
      <c r="F20" s="52">
        <f t="shared" ref="F20:K20" si="5">F19*$E$20</f>
        <v>0</v>
      </c>
      <c r="G20" s="52">
        <f t="shared" si="5"/>
        <v>0</v>
      </c>
      <c r="H20" s="52">
        <f t="shared" si="5"/>
        <v>0</v>
      </c>
      <c r="I20" s="52">
        <f t="shared" si="5"/>
        <v>0</v>
      </c>
      <c r="J20" s="52">
        <f t="shared" si="5"/>
        <v>0</v>
      </c>
      <c r="K20" s="53">
        <f t="shared" si="5"/>
        <v>0</v>
      </c>
    </row>
    <row r="21" spans="1:12" ht="14.25" customHeight="1" x14ac:dyDescent="0.2">
      <c r="A21" s="158"/>
      <c r="B21" s="159"/>
      <c r="C21" s="160"/>
      <c r="D21" s="33" t="s">
        <v>9</v>
      </c>
      <c r="E21" s="37">
        <f>E22/$E$34</f>
        <v>0</v>
      </c>
      <c r="F21" s="37"/>
      <c r="G21" s="37"/>
      <c r="H21" s="37"/>
      <c r="I21" s="38"/>
      <c r="J21" s="39"/>
      <c r="K21" s="40"/>
      <c r="L21" s="54"/>
    </row>
    <row r="22" spans="1:12" ht="14.25" customHeight="1" x14ac:dyDescent="0.2">
      <c r="A22" s="158"/>
      <c r="B22" s="159"/>
      <c r="C22" s="159"/>
      <c r="D22" s="33" t="s">
        <v>10</v>
      </c>
      <c r="E22" s="52"/>
      <c r="F22" s="52">
        <f t="shared" ref="F22:K22" si="6">F21*$E$22</f>
        <v>0</v>
      </c>
      <c r="G22" s="52">
        <f t="shared" si="6"/>
        <v>0</v>
      </c>
      <c r="H22" s="52">
        <f t="shared" si="6"/>
        <v>0</v>
      </c>
      <c r="I22" s="52">
        <f t="shared" si="6"/>
        <v>0</v>
      </c>
      <c r="J22" s="52">
        <f t="shared" si="6"/>
        <v>0</v>
      </c>
      <c r="K22" s="53">
        <f t="shared" si="6"/>
        <v>0</v>
      </c>
    </row>
    <row r="23" spans="1:12" ht="14.25" customHeight="1" x14ac:dyDescent="0.2">
      <c r="A23" s="158"/>
      <c r="B23" s="159"/>
      <c r="C23" s="159"/>
      <c r="D23" s="33" t="s">
        <v>9</v>
      </c>
      <c r="E23" s="37">
        <f>E24/$E$34</f>
        <v>0</v>
      </c>
      <c r="F23" s="37"/>
      <c r="G23" s="37"/>
      <c r="H23" s="37"/>
      <c r="I23" s="38"/>
      <c r="J23" s="39"/>
      <c r="K23" s="40"/>
    </row>
    <row r="24" spans="1:12" ht="14.25" customHeight="1" x14ac:dyDescent="0.2">
      <c r="A24" s="158"/>
      <c r="B24" s="159"/>
      <c r="C24" s="159"/>
      <c r="D24" s="33" t="s">
        <v>10</v>
      </c>
      <c r="E24" s="52"/>
      <c r="F24" s="52">
        <f t="shared" ref="F24:K24" si="7">F23*$E$24</f>
        <v>0</v>
      </c>
      <c r="G24" s="52">
        <f t="shared" si="7"/>
        <v>0</v>
      </c>
      <c r="H24" s="52">
        <f t="shared" si="7"/>
        <v>0</v>
      </c>
      <c r="I24" s="52">
        <f t="shared" si="7"/>
        <v>0</v>
      </c>
      <c r="J24" s="52">
        <f t="shared" si="7"/>
        <v>0</v>
      </c>
      <c r="K24" s="53">
        <f t="shared" si="7"/>
        <v>0</v>
      </c>
    </row>
    <row r="25" spans="1:12" ht="14.25" customHeight="1" x14ac:dyDescent="0.2">
      <c r="A25" s="158"/>
      <c r="B25" s="159"/>
      <c r="C25" s="159"/>
      <c r="D25" s="33" t="s">
        <v>9</v>
      </c>
      <c r="E25" s="37">
        <f>E26/$E$34</f>
        <v>0</v>
      </c>
      <c r="F25" s="37"/>
      <c r="G25" s="37"/>
      <c r="H25" s="37"/>
      <c r="I25" s="38"/>
      <c r="J25" s="39"/>
      <c r="K25" s="40"/>
    </row>
    <row r="26" spans="1:12" ht="14.25" customHeight="1" x14ac:dyDescent="0.2">
      <c r="A26" s="158"/>
      <c r="B26" s="159"/>
      <c r="C26" s="159"/>
      <c r="D26" s="33" t="s">
        <v>10</v>
      </c>
      <c r="E26" s="52"/>
      <c r="F26" s="52">
        <f t="shared" ref="F26:K26" si="8">F25*$E$26</f>
        <v>0</v>
      </c>
      <c r="G26" s="52">
        <f t="shared" si="8"/>
        <v>0</v>
      </c>
      <c r="H26" s="52">
        <f t="shared" si="8"/>
        <v>0</v>
      </c>
      <c r="I26" s="52">
        <f t="shared" si="8"/>
        <v>0</v>
      </c>
      <c r="J26" s="52">
        <f t="shared" si="8"/>
        <v>0</v>
      </c>
      <c r="K26" s="53">
        <f t="shared" si="8"/>
        <v>0</v>
      </c>
    </row>
    <row r="27" spans="1:12" ht="14.25" customHeight="1" x14ac:dyDescent="0.2">
      <c r="A27" s="158"/>
      <c r="B27" s="159"/>
      <c r="C27" s="159"/>
      <c r="D27" s="33" t="s">
        <v>9</v>
      </c>
      <c r="E27" s="37">
        <f>E28/$E$34</f>
        <v>0</v>
      </c>
      <c r="F27" s="37"/>
      <c r="G27" s="37"/>
      <c r="H27" s="37"/>
      <c r="I27" s="38"/>
      <c r="J27" s="39"/>
      <c r="K27" s="40"/>
    </row>
    <row r="28" spans="1:12" ht="14.25" customHeight="1" x14ac:dyDescent="0.2">
      <c r="A28" s="158"/>
      <c r="B28" s="159"/>
      <c r="C28" s="159"/>
      <c r="D28" s="33" t="s">
        <v>10</v>
      </c>
      <c r="E28" s="52"/>
      <c r="F28" s="52">
        <f t="shared" ref="F28:K28" si="9">F27*$E$28</f>
        <v>0</v>
      </c>
      <c r="G28" s="52">
        <f t="shared" si="9"/>
        <v>0</v>
      </c>
      <c r="H28" s="52">
        <f t="shared" si="9"/>
        <v>0</v>
      </c>
      <c r="I28" s="52">
        <f t="shared" si="9"/>
        <v>0</v>
      </c>
      <c r="J28" s="52">
        <f t="shared" si="9"/>
        <v>0</v>
      </c>
      <c r="K28" s="53">
        <f t="shared" si="9"/>
        <v>0</v>
      </c>
    </row>
    <row r="29" spans="1:12" ht="14.25" customHeight="1" x14ac:dyDescent="0.2">
      <c r="A29" s="171"/>
      <c r="B29" s="175"/>
      <c r="C29" s="175"/>
      <c r="D29" s="33" t="s">
        <v>9</v>
      </c>
      <c r="E29" s="37">
        <f>E30/$E$34</f>
        <v>0</v>
      </c>
      <c r="F29" s="37"/>
      <c r="G29" s="37"/>
      <c r="H29" s="37"/>
      <c r="I29" s="38"/>
      <c r="J29" s="39"/>
      <c r="K29" s="40"/>
    </row>
    <row r="30" spans="1:12" ht="14.25" customHeight="1" x14ac:dyDescent="0.2">
      <c r="A30" s="171"/>
      <c r="B30" s="175"/>
      <c r="C30" s="175"/>
      <c r="D30" s="33" t="s">
        <v>10</v>
      </c>
      <c r="E30" s="52"/>
      <c r="F30" s="52">
        <f t="shared" ref="F30:K30" si="10">F29*$E$30</f>
        <v>0</v>
      </c>
      <c r="G30" s="52">
        <f t="shared" si="10"/>
        <v>0</v>
      </c>
      <c r="H30" s="52">
        <f t="shared" si="10"/>
        <v>0</v>
      </c>
      <c r="I30" s="52">
        <f t="shared" si="10"/>
        <v>0</v>
      </c>
      <c r="J30" s="52">
        <f t="shared" si="10"/>
        <v>0</v>
      </c>
      <c r="K30" s="53">
        <f t="shared" si="10"/>
        <v>0</v>
      </c>
    </row>
    <row r="31" spans="1:12" ht="14.25" customHeight="1" x14ac:dyDescent="0.2">
      <c r="A31" s="158"/>
      <c r="B31" s="159"/>
      <c r="C31" s="159"/>
      <c r="D31" s="33" t="s">
        <v>9</v>
      </c>
      <c r="E31" s="37">
        <f>E32/$E$34</f>
        <v>0</v>
      </c>
      <c r="F31" s="37"/>
      <c r="G31" s="37"/>
      <c r="H31" s="37"/>
      <c r="I31" s="38"/>
      <c r="J31" s="39"/>
      <c r="K31" s="40"/>
    </row>
    <row r="32" spans="1:12" ht="14.25" customHeight="1" x14ac:dyDescent="0.2">
      <c r="A32" s="172"/>
      <c r="B32" s="176"/>
      <c r="C32" s="176"/>
      <c r="D32" s="34" t="s">
        <v>10</v>
      </c>
      <c r="E32" s="52"/>
      <c r="F32" s="52">
        <f t="shared" ref="F32:K32" si="11">F31*$E$32</f>
        <v>0</v>
      </c>
      <c r="G32" s="52">
        <f t="shared" si="11"/>
        <v>0</v>
      </c>
      <c r="H32" s="52">
        <f t="shared" si="11"/>
        <v>0</v>
      </c>
      <c r="I32" s="52">
        <f t="shared" si="11"/>
        <v>0</v>
      </c>
      <c r="J32" s="52">
        <f t="shared" si="11"/>
        <v>0</v>
      </c>
      <c r="K32" s="53">
        <f t="shared" si="11"/>
        <v>0</v>
      </c>
    </row>
    <row r="33" spans="1:13" ht="14.25" customHeight="1" x14ac:dyDescent="0.2">
      <c r="A33" s="165" t="s">
        <v>0</v>
      </c>
      <c r="B33" s="166"/>
      <c r="C33" s="167"/>
      <c r="D33" s="35" t="s">
        <v>9</v>
      </c>
      <c r="E33" s="49">
        <f>E9+E11+E13++E15+E19+E21+E23+E25+E27+E29+E31</f>
        <v>1.0000000000000002</v>
      </c>
      <c r="F33" s="49">
        <f t="shared" ref="F33:K33" si="12">F34/$E$34</f>
        <v>0.11215227377913158</v>
      </c>
      <c r="G33" s="49">
        <f t="shared" si="12"/>
        <v>0.20190399995162339</v>
      </c>
      <c r="H33" s="49">
        <f t="shared" si="12"/>
        <v>0.20190399995162339</v>
      </c>
      <c r="I33" s="49">
        <f t="shared" si="12"/>
        <v>0.20190399995162339</v>
      </c>
      <c r="J33" s="49">
        <f t="shared" si="12"/>
        <v>0.20190399995162339</v>
      </c>
      <c r="K33" s="49">
        <f t="shared" si="12"/>
        <v>8.0231726414375121E-2</v>
      </c>
      <c r="L33" s="54"/>
    </row>
    <row r="34" spans="1:13" ht="13.5" customHeight="1" thickBot="1" x14ac:dyDescent="0.25">
      <c r="A34" s="168"/>
      <c r="B34" s="169"/>
      <c r="C34" s="170"/>
      <c r="D34" s="36" t="s">
        <v>10</v>
      </c>
      <c r="E34" s="51">
        <f t="shared" ref="E34:K34" si="13">E10+E12+E14+E16+E20+E22+E24+E26+E28+E30+E32</f>
        <v>46303.31</v>
      </c>
      <c r="F34" s="51">
        <f t="shared" si="13"/>
        <v>5193.0215000000007</v>
      </c>
      <c r="G34" s="51">
        <f t="shared" si="13"/>
        <v>9348.8235000000022</v>
      </c>
      <c r="H34" s="51">
        <f t="shared" si="13"/>
        <v>9348.8235000000022</v>
      </c>
      <c r="I34" s="51">
        <f t="shared" si="13"/>
        <v>9348.8235000000022</v>
      </c>
      <c r="J34" s="51">
        <f t="shared" si="13"/>
        <v>9348.8235000000022</v>
      </c>
      <c r="K34" s="63">
        <f t="shared" si="13"/>
        <v>3714.9944999999998</v>
      </c>
      <c r="L34" s="61"/>
    </row>
    <row r="35" spans="1:13" ht="3.75" customHeight="1" thickBot="1" x14ac:dyDescent="0.25">
      <c r="A35" s="3"/>
      <c r="B35" s="3"/>
      <c r="C35" s="3"/>
      <c r="D35" s="4"/>
      <c r="E35" s="4"/>
      <c r="F35" s="3"/>
      <c r="G35" s="3"/>
      <c r="H35" s="3"/>
      <c r="I35" s="3"/>
      <c r="J35" s="3"/>
      <c r="K35" s="3"/>
    </row>
    <row r="36" spans="1:13" ht="14.25" customHeight="1" x14ac:dyDescent="0.2">
      <c r="A36" s="13"/>
      <c r="B36" s="14"/>
      <c r="C36" s="14"/>
      <c r="D36" s="14"/>
      <c r="E36" s="14"/>
      <c r="F36" s="14"/>
      <c r="G36" s="15"/>
      <c r="H36" s="16"/>
      <c r="I36" s="17"/>
      <c r="J36" s="17"/>
      <c r="K36" s="18"/>
      <c r="M36" s="5" t="s">
        <v>1</v>
      </c>
    </row>
    <row r="37" spans="1:13" ht="14.25" customHeight="1" x14ac:dyDescent="0.2">
      <c r="A37" s="19"/>
      <c r="B37" s="12"/>
      <c r="C37" s="12"/>
      <c r="D37" s="11"/>
      <c r="E37" s="43"/>
      <c r="F37" s="12"/>
      <c r="G37" s="42"/>
      <c r="H37" s="6" t="s">
        <v>11</v>
      </c>
      <c r="K37" s="44"/>
    </row>
    <row r="38" spans="1:13" ht="14.25" customHeight="1" x14ac:dyDescent="0.2">
      <c r="A38" s="20"/>
      <c r="B38" s="164" t="s">
        <v>32</v>
      </c>
      <c r="C38" s="164"/>
      <c r="E38" s="174" t="s">
        <v>33</v>
      </c>
      <c r="F38" s="174"/>
      <c r="G38" s="41"/>
      <c r="H38" s="8"/>
      <c r="K38" s="21"/>
    </row>
    <row r="39" spans="1:13" ht="15" customHeight="1" x14ac:dyDescent="0.2">
      <c r="A39" s="22"/>
      <c r="B39" s="5"/>
      <c r="C39" s="5"/>
      <c r="G39" s="7"/>
      <c r="H39" s="8"/>
      <c r="K39" s="21"/>
    </row>
    <row r="40" spans="1:13" ht="13.5" customHeight="1" x14ac:dyDescent="0.2">
      <c r="A40" s="23"/>
      <c r="B40" s="173"/>
      <c r="C40" s="173"/>
      <c r="D40" s="9"/>
      <c r="E40" s="9"/>
      <c r="F40" s="10"/>
      <c r="G40" s="7"/>
      <c r="H40" s="8"/>
      <c r="K40" s="21"/>
    </row>
    <row r="41" spans="1:13" ht="14.25" customHeight="1" thickBot="1" x14ac:dyDescent="0.25">
      <c r="A41" s="45"/>
      <c r="B41" s="164" t="s">
        <v>31</v>
      </c>
      <c r="C41" s="164"/>
      <c r="D41" s="46"/>
      <c r="E41" s="46"/>
      <c r="F41" s="24"/>
      <c r="G41" s="25"/>
      <c r="H41" s="26"/>
      <c r="I41" s="24"/>
      <c r="J41" s="24"/>
      <c r="K41" s="27"/>
    </row>
  </sheetData>
  <mergeCells count="50">
    <mergeCell ref="A3:K3"/>
    <mergeCell ref="A5:K5"/>
    <mergeCell ref="I6:K6"/>
    <mergeCell ref="A6:C6"/>
    <mergeCell ref="D6:E6"/>
    <mergeCell ref="F6:G6"/>
    <mergeCell ref="I7:K7"/>
    <mergeCell ref="B9:B10"/>
    <mergeCell ref="C9:C10"/>
    <mergeCell ref="B11:B12"/>
    <mergeCell ref="C11:C12"/>
    <mergeCell ref="D7:H7"/>
    <mergeCell ref="A7:C7"/>
    <mergeCell ref="A9:A10"/>
    <mergeCell ref="A11:A12"/>
    <mergeCell ref="E38:F38"/>
    <mergeCell ref="B29:B30"/>
    <mergeCell ref="C29:C30"/>
    <mergeCell ref="B31:B32"/>
    <mergeCell ref="C31:C32"/>
    <mergeCell ref="B41:C41"/>
    <mergeCell ref="A33:C34"/>
    <mergeCell ref="A21:A22"/>
    <mergeCell ref="B21:B22"/>
    <mergeCell ref="C21:C22"/>
    <mergeCell ref="B38:C38"/>
    <mergeCell ref="C23:C24"/>
    <mergeCell ref="C27:C28"/>
    <mergeCell ref="A29:A30"/>
    <mergeCell ref="A31:A32"/>
    <mergeCell ref="B23:B24"/>
    <mergeCell ref="B40:C40"/>
    <mergeCell ref="B25:B26"/>
    <mergeCell ref="A23:A24"/>
    <mergeCell ref="A25:A26"/>
    <mergeCell ref="B27:B28"/>
    <mergeCell ref="A13:A14"/>
    <mergeCell ref="B13:B14"/>
    <mergeCell ref="C13:C14"/>
    <mergeCell ref="A17:A18"/>
    <mergeCell ref="B17:B18"/>
    <mergeCell ref="C17:C18"/>
    <mergeCell ref="A15:A16"/>
    <mergeCell ref="C15:C16"/>
    <mergeCell ref="B15:B16"/>
    <mergeCell ref="A19:A20"/>
    <mergeCell ref="C25:C26"/>
    <mergeCell ref="A27:A28"/>
    <mergeCell ref="C19:C20"/>
    <mergeCell ref="B19:B20"/>
  </mergeCells>
  <phoneticPr fontId="2" type="noConversion"/>
  <printOptions horizontalCentered="1"/>
  <pageMargins left="0.39370078740157483" right="0.19685039370078741" top="0.59055118110236227" bottom="0.19685039370078741" header="0.19685039370078741" footer="0"/>
  <pageSetup paperSize="9" scale="8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CRONOGRAMA FISICO FINANCEIRO</vt:lpstr>
      <vt:lpstr>MODELO CRONOGRAMA FIS FINANC</vt:lpstr>
      <vt:lpstr>'CRONOGRAMA FISICO FINANCEIRO'!Print_Area</vt:lpstr>
      <vt:lpstr>'MODELO CRONOGRAMA FIS FINANC'!Print_Area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André Fagundes</cp:lastModifiedBy>
  <cp:lastPrinted>2026-04-15T12:39:34Z</cp:lastPrinted>
  <dcterms:created xsi:type="dcterms:W3CDTF">2006-09-22T13:55:22Z</dcterms:created>
  <dcterms:modified xsi:type="dcterms:W3CDTF">2026-04-15T12:49:33Z</dcterms:modified>
</cp:coreProperties>
</file>