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C:\Users\andre\Desktop\medidas cecorje telhado campo arquibancada\doc site 14.04.2026\"/>
    </mc:Choice>
  </mc:AlternateContent>
  <xr:revisionPtr revIDLastSave="0" documentId="13_ncr:1_{C62E3AC1-7722-487D-A634-70595AC1AF8E}" xr6:coauthVersionLast="47" xr6:coauthVersionMax="47" xr10:uidLastSave="{00000000-0000-0000-0000-000000000000}"/>
  <bookViews>
    <workbookView xWindow="-120" yWindow="-120" windowWidth="29040" windowHeight="15720" xr2:uid="{00000000-000D-0000-FFFF-FFFF00000000}"/>
  </bookViews>
  <sheets>
    <sheet name="Planilha Orcamentaria" sheetId="5" r:id="rId1"/>
    <sheet name="Modelo Planilha Orcamentaria" sheetId="6" r:id="rId2"/>
  </sheets>
  <definedNames>
    <definedName name="_xlnm.Print_Area" localSheetId="1">'Modelo Planilha Orcamentaria'!$A$1:$H$50</definedName>
    <definedName name="_xlnm.Print_Area" localSheetId="0">'Planilha Orcamentaria'!$A$1:$H$59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3" i="5" l="1"/>
  <c r="G43" i="5"/>
  <c r="G41" i="5"/>
  <c r="H41" i="5" s="1"/>
  <c r="G40" i="5"/>
  <c r="H40" i="5" s="1"/>
  <c r="G39" i="5"/>
  <c r="H39" i="5" s="1"/>
  <c r="G13" i="5" l="1"/>
  <c r="H13" i="5" s="1"/>
  <c r="G15" i="5"/>
  <c r="H15" i="5" s="1"/>
  <c r="G16" i="5"/>
  <c r="H16" i="5" s="1"/>
  <c r="G17" i="5"/>
  <c r="H17" i="5" s="1"/>
  <c r="G18" i="5"/>
  <c r="H18" i="5" s="1"/>
  <c r="G19" i="5"/>
  <c r="H19" i="5" s="1"/>
  <c r="G20" i="5"/>
  <c r="H20" i="5" s="1"/>
  <c r="G21" i="5"/>
  <c r="H21" i="5" s="1"/>
  <c r="G22" i="5"/>
  <c r="H22" i="5" s="1"/>
  <c r="G23" i="5"/>
  <c r="H23" i="5" s="1"/>
  <c r="G24" i="5"/>
  <c r="H24" i="5" s="1"/>
  <c r="G25" i="5"/>
  <c r="H25" i="5" s="1"/>
  <c r="G26" i="5"/>
  <c r="H26" i="5" s="1"/>
  <c r="G27" i="5"/>
  <c r="H27" i="5" s="1"/>
  <c r="G28" i="5"/>
  <c r="H28" i="5" s="1"/>
  <c r="G29" i="5"/>
  <c r="H29" i="5" s="1"/>
  <c r="G30" i="5"/>
  <c r="H30" i="5" s="1"/>
  <c r="G31" i="5"/>
  <c r="H31" i="5" s="1"/>
  <c r="G32" i="5"/>
  <c r="H32" i="5" s="1"/>
  <c r="G33" i="5"/>
  <c r="H33" i="5" s="1"/>
  <c r="G34" i="5"/>
  <c r="H34" i="5" s="1"/>
  <c r="G35" i="5"/>
  <c r="H35" i="5" s="1"/>
  <c r="G36" i="5"/>
  <c r="H36" i="5" s="1"/>
  <c r="G37" i="5"/>
  <c r="H37" i="5" s="1"/>
  <c r="G38" i="5"/>
  <c r="H38" i="5" s="1"/>
  <c r="G42" i="5"/>
  <c r="H42" i="5" s="1"/>
  <c r="G44" i="5"/>
  <c r="H44" i="5" s="1"/>
  <c r="G45" i="5"/>
  <c r="H45" i="5" s="1"/>
  <c r="G14" i="5"/>
  <c r="H14" i="5" s="1"/>
  <c r="G19" i="6"/>
  <c r="H19" i="6"/>
  <c r="H21" i="6"/>
  <c r="G24" i="6"/>
  <c r="H24" i="6"/>
  <c r="G25" i="6"/>
  <c r="H25" i="6"/>
  <c r="G26" i="6"/>
  <c r="H26" i="6"/>
  <c r="G27" i="6"/>
  <c r="H27" i="6"/>
  <c r="G28" i="6"/>
  <c r="H28" i="6"/>
  <c r="G29" i="6"/>
  <c r="H29" i="6"/>
  <c r="G30" i="6"/>
  <c r="H30" i="6"/>
  <c r="G31" i="6"/>
  <c r="H31" i="6"/>
  <c r="G32" i="6"/>
  <c r="H32" i="6"/>
  <c r="G20" i="6"/>
  <c r="H20" i="6"/>
  <c r="G21" i="6"/>
  <c r="G22" i="6"/>
  <c r="H22" i="6"/>
  <c r="G23" i="6"/>
  <c r="H23" i="6" s="1"/>
  <c r="G15" i="6"/>
  <c r="H15" i="6"/>
  <c r="G16" i="6"/>
  <c r="H16" i="6"/>
  <c r="G17" i="6"/>
  <c r="H17" i="6"/>
  <c r="G18" i="6"/>
  <c r="H18" i="6" s="1"/>
  <c r="G14" i="6"/>
  <c r="H14" i="6" s="1"/>
  <c r="H42" i="6" s="1"/>
  <c r="G33" i="6"/>
  <c r="H33" i="6" s="1"/>
  <c r="G34" i="6"/>
  <c r="H34" i="6" s="1"/>
  <c r="G35" i="6"/>
  <c r="H35" i="6"/>
  <c r="G36" i="6"/>
  <c r="H36" i="6"/>
  <c r="G37" i="6"/>
  <c r="H37" i="6"/>
  <c r="G38" i="6"/>
  <c r="H38" i="6"/>
  <c r="G39" i="6"/>
  <c r="H39" i="6"/>
  <c r="G40" i="6"/>
  <c r="H40" i="6"/>
  <c r="G41" i="6"/>
  <c r="H41" i="6"/>
  <c r="H46" i="5" l="1"/>
</calcChain>
</file>

<file path=xl/sharedStrings.xml><?xml version="1.0" encoding="utf-8"?>
<sst xmlns="http://schemas.openxmlformats.org/spreadsheetml/2006/main" count="227" uniqueCount="179">
  <si>
    <t>ITEM</t>
  </si>
  <si>
    <t>DESCRIÇÃO</t>
  </si>
  <si>
    <t>QUANTIDADE</t>
  </si>
  <si>
    <t>UNIDADE</t>
  </si>
  <si>
    <t>PLANILHA ORÇAMENTÁRIA DE CUSTOS</t>
  </si>
  <si>
    <t>CÓDIGO</t>
  </si>
  <si>
    <t>DIRETA</t>
  </si>
  <si>
    <t>INDIRETA</t>
  </si>
  <si>
    <t>(    )</t>
  </si>
  <si>
    <t>LDI</t>
  </si>
  <si>
    <t>PREÇO TOTAL</t>
  </si>
  <si>
    <t>CREA</t>
  </si>
  <si>
    <t xml:space="preserve">FORMA DE EXECUÇÃO: </t>
  </si>
  <si>
    <t>Carimbo e assinatura do engenheiro responsável técnico pela elaboração da planilha</t>
  </si>
  <si>
    <t>Carimbo e assinatura do prefeito</t>
  </si>
  <si>
    <t>PREÇO UNITÁRIO S/ LDI</t>
  </si>
  <si>
    <t>PREÇO UNITÁRIO C/ LDI</t>
  </si>
  <si>
    <r>
      <t xml:space="preserve">LOCAL: </t>
    </r>
    <r>
      <rPr>
        <b/>
        <sz val="10"/>
        <color indexed="10"/>
        <rFont val="Arial"/>
        <family val="2"/>
      </rPr>
      <t>Rua X, Bairro Y</t>
    </r>
  </si>
  <si>
    <r>
      <t xml:space="preserve">REGIÃO/MÊS DE REFERÊNCIA: </t>
    </r>
    <r>
      <rPr>
        <b/>
        <sz val="10"/>
        <color indexed="10"/>
        <rFont val="Arial"/>
        <family val="2"/>
      </rPr>
      <t>Região Central - Junho/09</t>
    </r>
  </si>
  <si>
    <r>
      <t xml:space="preserve">PRAZO DE EXECUÇÃO: </t>
    </r>
    <r>
      <rPr>
        <b/>
        <sz val="10"/>
        <color indexed="10"/>
        <rFont val="Arial"/>
        <family val="2"/>
      </rPr>
      <t>XX Meses</t>
    </r>
  </si>
  <si>
    <r>
      <t xml:space="preserve">(  </t>
    </r>
    <r>
      <rPr>
        <b/>
        <sz val="10"/>
        <color indexed="10"/>
        <rFont val="Arial"/>
        <family val="2"/>
      </rPr>
      <t xml:space="preserve">x </t>
    </r>
    <r>
      <rPr>
        <b/>
        <sz val="10"/>
        <rFont val="Arial"/>
        <family val="2"/>
      </rPr>
      <t xml:space="preserve"> )</t>
    </r>
  </si>
  <si>
    <r>
      <t xml:space="preserve">FOLHA Nº: </t>
    </r>
    <r>
      <rPr>
        <b/>
        <sz val="10"/>
        <color indexed="10"/>
        <rFont val="Arial"/>
        <family val="2"/>
      </rPr>
      <t>01/01</t>
    </r>
  </si>
  <si>
    <r>
      <t xml:space="preserve">DATA: </t>
    </r>
    <r>
      <rPr>
        <b/>
        <sz val="10"/>
        <color indexed="10"/>
        <rFont val="Arial"/>
        <family val="2"/>
      </rPr>
      <t>dd/mm/aa</t>
    </r>
  </si>
  <si>
    <t>IIO-BAR-046</t>
  </si>
  <si>
    <t>BARRACÃO DE OBRA</t>
  </si>
  <si>
    <t>M2</t>
  </si>
  <si>
    <t>1.1</t>
  </si>
  <si>
    <t>IIO-001</t>
  </si>
  <si>
    <t>INSTALAÇÕES INICIAIS DA OBRA</t>
  </si>
  <si>
    <t>1.2</t>
  </si>
  <si>
    <t>IIO-PLA-005</t>
  </si>
  <si>
    <t>FORNECIMENTO E COLOCAÇÃO DE PLACA DE OBRA EM CHAPA GALVANIZADA (3,00 X 1,50 M) - GOVERNO DO ESTADO</t>
  </si>
  <si>
    <t>UN</t>
  </si>
  <si>
    <t>OBR-001</t>
  </si>
  <si>
    <t>OBRAS VIÁRIAS</t>
  </si>
  <si>
    <t>2.1</t>
  </si>
  <si>
    <t>2.2</t>
  </si>
  <si>
    <t>2.3</t>
  </si>
  <si>
    <t>2.4</t>
  </si>
  <si>
    <t>2.5</t>
  </si>
  <si>
    <t>2.6</t>
  </si>
  <si>
    <t>2.7</t>
  </si>
  <si>
    <t>2.8</t>
  </si>
  <si>
    <t>2.9</t>
  </si>
  <si>
    <t>OBR-VIA-130</t>
  </si>
  <si>
    <t>REGULARIZAÇÃO DO SUBLEITO COM PROCTOR INTERMEDIÁRIO</t>
  </si>
  <si>
    <r>
      <t xml:space="preserve">OBRA: </t>
    </r>
    <r>
      <rPr>
        <b/>
        <sz val="10"/>
        <color indexed="10"/>
        <rFont val="Arial"/>
        <family val="2"/>
      </rPr>
      <t>Pavimentação asfáltica em C.B.U.Q</t>
    </r>
  </si>
  <si>
    <t>OBR-VIA-145</t>
  </si>
  <si>
    <t>M3</t>
  </si>
  <si>
    <t>TRANSPORTE DE MATERIAL DE JAZIDA PARA CONSERVAÇÃO DMT DE 0 A 10 KM</t>
  </si>
  <si>
    <t>OBR-VIA-315</t>
  </si>
  <si>
    <t>M3XKM</t>
  </si>
  <si>
    <t>OBR-VIA-345</t>
  </si>
  <si>
    <t>TRANSPORTE DE AGREGADO DMT DE 0 A 10 KM</t>
  </si>
  <si>
    <t>OBR-VIA-435</t>
  </si>
  <si>
    <t>TXKM</t>
  </si>
  <si>
    <t>OBR-VIA-165</t>
  </si>
  <si>
    <t>OBR-VIA-160</t>
  </si>
  <si>
    <t>EXECUÇÃO DE IMPRIMAÇÃO COM MATERIAL BETUMINOSO, INCLUINDO FORNECIMENTO E TRANSPORTE DO MATERIAL BETUMINOSO DENTRO DO CANTEIRO DE OBRAS</t>
  </si>
  <si>
    <t>EXECUÇÃO DE PINTURA DE LIGAÇÃO COM MATERIAL BETUMINOSO, INCLUINDO FORNECIMENTO E TRANSPORTE DO MATERIAL BETUMINOSO DENTRO DO CANTEIRO DE OBRAS</t>
  </si>
  <si>
    <t>OBR-VIA-180</t>
  </si>
  <si>
    <t>EXECUÇÃO DE CONCRETO BETUMINOSO USINADO A QUENTE (CBUQ) COM MATERIAL BETUMINOSO, INCLUINDO FORNECIMENTO DOS AGREGADOS E TRANSPORTE DO MATERIAL BETUMINOSO DENTRO DO CANTEIRO DE OBRAS</t>
  </si>
  <si>
    <t>OBR-VIA-375</t>
  </si>
  <si>
    <t>TRANSPORTE DE PMF/CBUQ PARA CONSERVAÇÃO DMT 0 A 10 KM</t>
  </si>
  <si>
    <t>DRE-001</t>
  </si>
  <si>
    <t xml:space="preserve">DRENAGEM  </t>
  </si>
  <si>
    <t>3.1</t>
  </si>
  <si>
    <t>SARJETA TIPO 1 - 50 X 5 CM, I = 3 %, PADRÃO DEOP-MG</t>
  </si>
  <si>
    <t>DRE-SAR-005</t>
  </si>
  <si>
    <t>M</t>
  </si>
  <si>
    <t>URB-MFC-005</t>
  </si>
  <si>
    <t>URB-001</t>
  </si>
  <si>
    <t>4.1</t>
  </si>
  <si>
    <t xml:space="preserve">URBANIZAÇÃO E OBRAS COMPLEMENTARES                          </t>
  </si>
  <si>
    <t>MEIO-FIO DE CONCRETO PRÉ-MOLDADO TIPO A - (12 X 16,7 X 35) CM</t>
  </si>
  <si>
    <t>TOTAL GERAL DA OBRA</t>
  </si>
  <si>
    <r>
      <t xml:space="preserve">PREFEITURA: </t>
    </r>
    <r>
      <rPr>
        <b/>
        <sz val="10"/>
        <color indexed="10"/>
        <rFont val="Arial"/>
        <family val="2"/>
      </rPr>
      <t>Nome da Prefeitura</t>
    </r>
    <r>
      <rPr>
        <b/>
        <sz val="10"/>
        <rFont val="Arial"/>
        <family val="2"/>
      </rPr>
      <t xml:space="preserve"> </t>
    </r>
  </si>
  <si>
    <t>TRANSPORTE DE MATERIAL DE QUALQUER NATUREZA DMT ACIMA DE 40 KM (DMT = 350 KM)</t>
  </si>
  <si>
    <t xml:space="preserve">EXECUÇÃO DE BASE DE SOLO ESTABILIZADO GRANULOMETRICAMENTE SEM MISTURA COM PROCTOR INTERMEDIÁRIO, INCLUINDO ESCAVAÇÃO, CARGA, DESCARGA, ESPALHAMENTO E COMPACTAÇÃO DO MATERIAL; EXCLUSIVE AQUISIÇÃO DO MATERIAL (E = 15 CM) </t>
  </si>
  <si>
    <t>Os valores dos quantitativos da planilha são meramente ilustrativos</t>
  </si>
  <si>
    <t>PREFEITURA:  PREFEITURA MUNICIPAL DE CORAÇÃO DE JESUS</t>
  </si>
  <si>
    <t>PRAZO DE EXECUÇÃO: 04 MESES</t>
  </si>
  <si>
    <t>SERVIÇOS PRELIMINARES</t>
  </si>
  <si>
    <t>FORNECIMENTO E INSTALAÇÃO DE PLACA DE OBRA COM CHAPA GALVANIZADA E ESTRUTURA DE MADEIRA.
AF_03/2022_PS</t>
  </si>
  <si>
    <t>m²</t>
  </si>
  <si>
    <t>REMOÇÕES E DEMOLIÇÕES</t>
  </si>
  <si>
    <t>REMOÇÃO DE ALAMBRADOS PARA QUADRAS POLIESPORTIVAS, ESTRUTURADO POR TUBOS DE AÇO
GALVANIZADO, COM TELA DE ARAME GALVANIZADO, DE FORMA MANUAL, SEM REAPROVEITAMENTO.
AF_09/2023</t>
  </si>
  <si>
    <t>DEMOLIÇÃO DE PILARES E VIGAS EM CONCRETO ARMADO, DE FORMA MECANIZADA COM MARTELETE, SEM
REAPROVEITAMENTO. AF_09/2023</t>
  </si>
  <si>
    <t>m³</t>
  </si>
  <si>
    <t>TRANSPORTE DE MATERIAL DE QUALQUER NATUREZA COM
CARRINHO DE MÃO, COM DISTÂNCIAS MAIORES QUE 50M E
MENORES OU IGUAIS A 100M, INCLUSIVE CARGA/DESGARGA</t>
  </si>
  <si>
    <t>ALAMBRADO</t>
  </si>
  <si>
    <t>SINAPI - 103689</t>
  </si>
  <si>
    <t>SETOP - ED-51134</t>
  </si>
  <si>
    <t>SINAPI - 97627</t>
  </si>
  <si>
    <t>SINAPI - 104801</t>
  </si>
  <si>
    <t>ALAMBRADO PARA QUADRA POLIESPORTIVA, ESTRUTURADO POR TUBOS DE AÇO GALVANIZADO, (MONTANTES COM DIÂMETRO 2", TRAVESSAS E ESCORAS COM DIÂMETRO 1 ¼"), COM TELA DE ARAME GALVANIZADO, FIO 10
BWG E MALHA QUADRADA 5X5CM (EXCETO MURETA). AF_12/2025</t>
  </si>
  <si>
    <t>SINAPI - 102364</t>
  </si>
  <si>
    <t>PORTA PARA ALAMBRADO, COM UMA (1) FOLHA, DIMENSÃO (
90X210)CM, EM TELA DE ARAME GALVANIZADO COM TRAMA
LOSANGULAR DE 2" (50,8MM) E FIO BWG12 (2,77MM), EXCLUSIVE
PINTURA, INCLUSIVE FIXAÇÃO E FORNECIMENTO EM QUADROS
DE TUBOS DE AÇO CARBONO GALVANIZADO DIÂMETRO DE 50MM
(2"), BATENTE, DOBRADIÇAS E CADEADO COM LARGURA DE 50MM</t>
  </si>
  <si>
    <t>m</t>
  </si>
  <si>
    <t>SETOP -  ED-26408</t>
  </si>
  <si>
    <t>ALAMBRADO EM MOURÕES DE CONCRETO, COM TELA DE ARAME GALVANIZADO (INCLUSIVE MURETA EM
CONCRETO). AF_12/2025</t>
  </si>
  <si>
    <t>SINAPI - 98522</t>
  </si>
  <si>
    <t>PISOS</t>
  </si>
  <si>
    <t>EXECUÇÃO DE PASSEIO (CALÇADA) OU PISO DE CONCRETO COM CONCRETO MOLDADO IN LOCO, FEITO EM
OBRA, ACABAMENTO CONVENCIONAL, NÃO ARMADO. AF_08/2022</t>
  </si>
  <si>
    <t>SINAPI - 94990</t>
  </si>
  <si>
    <t>PINTURA</t>
  </si>
  <si>
    <t>PINTURA COM VERNIZ ACRÍLICO EM ALVENARIA OU CONCRETO,
DUAS (2) DEMÃOS, COM APLICAÇÃO MANUAL, INCLUSIVE
PREPARAÇÃO DA SUPERFÍCIE COM LIXAMENTO</t>
  </si>
  <si>
    <t>SETOP - ED-50525</t>
  </si>
  <si>
    <t>PINTURA COM TINTA ALQUÍDICA DE ACABAMENTO (ESMALTE SINTÉTICO ACETINADO) PULVERIZADA SOBRE PERFIL METÁLICO EXECUTADO EM FÁBRICA (POR DEMÃO). AF_01/2020_PE</t>
  </si>
  <si>
    <t>SINAPI - 100739</t>
  </si>
  <si>
    <t>COBERTURA</t>
  </si>
  <si>
    <t>SETOP  - ED-48428</t>
  </si>
  <si>
    <t>SINAPI -94228</t>
  </si>
  <si>
    <t>SETOP - 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</si>
  <si>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</si>
  <si>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COBERTURA EM TELHA METÁLICA GALVANIZADA TRAPEZOIDAL,
TIPO SIMPLES, ESP. 0,50MM, ACABAMENTO NATURAL, INCLUSIVE
ACESSÓRIOS PARA FIXAÇÃO, FORNECIMENTO E INSTALAÇÃO</t>
  </si>
  <si>
    <t>CALHA EM CHAPA DE AÇO GALVANIZADO NÚMERO 24, DESENVOLVIMENTO DE 50 CM, INCLUSO TRANSPORTE
VERTICAL. AF_07/2019</t>
  </si>
  <si>
    <t>BANCOS RESERVAS</t>
  </si>
  <si>
    <t>7 BANCO EM CONCRETO APARENTE, TIPO-1, PADRÃO SEE-MG, SEM ENCOSTO, POLIDO COM ACABAMENTO EM VERNIZ, ESP. 5CM,
COMPRIMENTO 130CM, LARGURA 40CM, ALTURA 45CM,
INCLUSIVE CORTE NO PISO PARA FIXAÇÃO COM CONCRETO NÃO
ESTRUTURAL, PREPARADO EM OBRA COM BETONEIRA, COM FCK 15 MPA</t>
  </si>
  <si>
    <t>SETOP - ED-15447</t>
  </si>
  <si>
    <t>REFORMA DOS BANHEIROS</t>
  </si>
  <si>
    <t>SETOP -ED-9081</t>
  </si>
  <si>
    <t>REVESTIMENTO COM CERÂMICA APLICADO EM PAREDE,
ACABAMENTO ESMALTADO, AMBIENTE INTERNO/EXTERNO,
PADRÃO EXTRA, DIMENSÃO DA PEÇA ATÉ 2025 CM2, PEI III,
ASSENTAMENTO COM ARGAMASSA INDUSTRIALIZADA, INCLUSIVE REJUNTAMENTO</t>
  </si>
  <si>
    <t>SETOP - ED-50724</t>
  </si>
  <si>
    <t>REVESTIMENTO COM CERÂMICA APLICADO EM PISO,
ACABAMENTO ESMALTADO, AMBIENTE INTERNO, PADRÃO EXTRA, DIMENSÃO DA PEÇA ATÉ 2025 CM2, PEI IV, ASSENTAMENTO COM ARGAMASSA INDUSTRIALIZADA, INCLUSIVE REJUNTAMENTO</t>
  </si>
  <si>
    <t>BACIA SANITÁRIA EM LOUÇA BRANCA, COM TUBO DE LIGAÇÃO CROMADO - FORNECIMENTO E INSTALAÇÃO.
AF_02/2026_PS</t>
  </si>
  <si>
    <t>SINAPI -95469</t>
  </si>
  <si>
    <t>SINAPI -93396</t>
  </si>
  <si>
    <t>BANCADA GRANITO CINZA, 50 X 60 CM, INCL. CUBA DE EMBUTIR OVAL LOUÇA BRANCA 35 X 50 CM, VÁLVULA METAL CROMADO, SIFÃO FLEXÍVEL PVC, ENGATE 30 CM FLEXÍVEL PLÁSTICO E TORNEIRA CROMADA DE MESA, PADRÃO POPULAR - FORNEC. E INSTALAÇÃO. AF_02/2026</t>
  </si>
  <si>
    <t>SINAPI - 91222</t>
  </si>
  <si>
    <t>RASGO LINEAR MANUAL EM ALVENARIA, PARA RAMAIS/ DISTRIBUIÇÃO DE INSTALAÇÕES HIDRÁULICAS, DIÂMETROS
MAIORES QUE 40 MM E MENORES OU IGUAIS A 75 MM. AF_09/2023</t>
  </si>
  <si>
    <t>SINAPI - 90443</t>
  </si>
  <si>
    <t>RASGO LINEAR MANUAL EM ALVENARIA, PARA RAMAIS/ DISTRIBUIÇÃO DE INSTALAÇÕES HIDRÁULICAS, DIÂMETROS
MENORES OU IGUAIS A 40 MM. AF_09/2023</t>
  </si>
  <si>
    <t>SINAPI - 89402</t>
  </si>
  <si>
    <t>TUBO, PVC, SOLDÁVEL, DE 25MM, INSTALADO EM RAMAL DE DISTRIBUIÇÃO DE ÁGUA - FORNECIMENTO E
INSTALAÇÃO. AF_06/2022</t>
  </si>
  <si>
    <t>SINAPI - 89711</t>
  </si>
  <si>
    <t>TUBO PVC, SERIE NORMAL, ESGOTO PREDIAL, DN 40 MM, FORNECIDO E INSTALADO EM RAMAL DE DESCARGA OU RAMAL DE ESGOTO SANITÁRIO. AF_08/2022</t>
  </si>
  <si>
    <t>ILUMINAÇÃO CAMPO</t>
  </si>
  <si>
    <t>REFLETOR LED 500W</t>
  </si>
  <si>
    <t>COTAÇÃO</t>
  </si>
  <si>
    <t>(  X )</t>
  </si>
  <si>
    <t>FOLHA Nº: 01/001</t>
  </si>
  <si>
    <t>DATA: 14.04.2026</t>
  </si>
  <si>
    <t>,+.</t>
  </si>
  <si>
    <t>(   )</t>
  </si>
  <si>
    <t>7.1</t>
  </si>
  <si>
    <t>3.2</t>
  </si>
  <si>
    <t>3.3</t>
  </si>
  <si>
    <t>5.1</t>
  </si>
  <si>
    <t>5.2</t>
  </si>
  <si>
    <t>6.1</t>
  </si>
  <si>
    <t>6.2</t>
  </si>
  <si>
    <t>6.3</t>
  </si>
  <si>
    <t>8.1</t>
  </si>
  <si>
    <t>8.2</t>
  </si>
  <si>
    <t>8.3</t>
  </si>
  <si>
    <t>8.4</t>
  </si>
  <si>
    <t>8.5</t>
  </si>
  <si>
    <t>8.6</t>
  </si>
  <si>
    <t>8.7</t>
  </si>
  <si>
    <t>8.8</t>
  </si>
  <si>
    <t>9.1</t>
  </si>
  <si>
    <t xml:space="preserve">SETOP - ED-48467 </t>
  </si>
  <si>
    <t>REMOÇÃO DE LOUÇAS (LAVATÓRIO, BANHEIRA, PIA, VASO
SANITÁRIO, TANQUE), COM REAPROVEITAMENTO, INCLUSIVE
AFASTAMENTO E EMPILHAMENTO, EXCLUSIVE TRANSPORTE E
RETIRADA DO MATERIAL REMOVIDO NÃO REAPROVEITÁVEL</t>
  </si>
  <si>
    <t>BR - 001</t>
  </si>
  <si>
    <t>RB - 001</t>
  </si>
  <si>
    <t>CBT - 001</t>
  </si>
  <si>
    <t>PNT - 001</t>
  </si>
  <si>
    <t>PS - 001</t>
  </si>
  <si>
    <t>ALM - 001</t>
  </si>
  <si>
    <t>RD - 001</t>
  </si>
  <si>
    <t>SP - 001</t>
  </si>
  <si>
    <t>ILU - 001</t>
  </si>
  <si>
    <t>CREA/MG 382948D</t>
  </si>
  <si>
    <t xml:space="preserve">André Fagundes Peixoto - Engenheiro Civil  </t>
  </si>
  <si>
    <t>Samuel Barreto Neto - Prefeito Municipal</t>
  </si>
  <si>
    <t>LOCAL: RUA JUCÁ DE QUEIROZ, S/N, SAGRADA FAMÍLIA - CORAÇÃO DE JESUS/MG</t>
  </si>
  <si>
    <r>
      <t xml:space="preserve">OBRA: </t>
    </r>
    <r>
      <rPr>
        <b/>
        <sz val="9"/>
        <rFont val="Arial"/>
        <family val="2"/>
      </rPr>
      <t>REFORMA DE ALAMBRADO E ARQUIBANCADAS NO CAMPO DE FUTEBOL DO CLUBE CECORJE</t>
    </r>
  </si>
  <si>
    <t>REGIÃO/MÊS DE REFERÊNCIA: REGIÃO NORTE (COM DESONERAÇÃO) SICOR/MG JAN/2026 . SINAPI FEV/2026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</si>
</sst>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5" x14ac:knownFonts="1">
    <font>
      <sz val="10"/>
      <name val="Arial"/>
    </font>
    <font>
      <sz val="10"/>
      <name val="Arial"/>
      <family val="2"/>
    </font>
    <font>
      <sz val="8"/>
      <name val="Arial"/>
      <family val="2"/>
    </font>
    <font>
      <b/>
      <sz val="10"/>
      <name val="Arial"/>
      <family val="2"/>
    </font>
    <font>
      <sz val="8"/>
      <color indexed="8"/>
      <name val="Arial"/>
      <family val="2"/>
    </font>
    <font>
      <b/>
      <sz val="10"/>
      <color indexed="10"/>
      <name val="Arial"/>
      <family val="2"/>
    </font>
    <font>
      <sz val="10"/>
      <color indexed="8"/>
      <name val="Arial"/>
      <family val="2"/>
    </font>
    <font>
      <b/>
      <sz val="8"/>
      <name val="Arial"/>
      <family val="2"/>
    </font>
    <font>
      <b/>
      <sz val="8"/>
      <color indexed="12"/>
      <name val="Arial"/>
      <family val="2"/>
    </font>
    <font>
      <sz val="8"/>
      <color indexed="12"/>
      <name val="Arial"/>
      <family val="2"/>
    </font>
    <font>
      <b/>
      <sz val="12"/>
      <color indexed="8"/>
      <name val="Arial"/>
      <family val="2"/>
    </font>
    <font>
      <b/>
      <sz val="10"/>
      <color indexed="8"/>
      <name val="Arial"/>
      <family val="2"/>
    </font>
    <font>
      <sz val="8"/>
      <color indexed="8"/>
      <name val="Arial"/>
      <family val="2"/>
    </font>
    <font>
      <sz val="12"/>
      <name val="Arial"/>
      <family val="2"/>
    </font>
    <font>
      <b/>
      <sz val="9"/>
      <name val="Arial"/>
      <family val="2"/>
    </font>
  </fonts>
  <fills count="4">
    <fill>
      <patternFill patternType="none"/>
    </fill>
    <fill>
      <patternFill patternType="gray125"/>
    </fill>
    <fill>
      <patternFill patternType="solid">
        <fgColor indexed="13"/>
        <bgColor indexed="64"/>
      </patternFill>
    </fill>
    <fill>
      <patternFill patternType="solid">
        <fgColor theme="0" tint="-0.14999847407452621"/>
        <bgColor indexed="64"/>
      </patternFill>
    </fill>
  </fills>
  <borders count="4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144">
    <xf numFmtId="0" fontId="0" fillId="0" borderId="0" xfId="0"/>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vertical="center"/>
    </xf>
    <xf numFmtId="0" fontId="3" fillId="0" borderId="4" xfId="0" applyFont="1" applyBorder="1" applyAlignment="1">
      <alignment horizontal="lef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6" fillId="0" borderId="0" xfId="0" applyFont="1"/>
    <xf numFmtId="0" fontId="2" fillId="0" borderId="8" xfId="0" applyFont="1" applyBorder="1" applyAlignment="1">
      <alignment horizontal="center" vertical="center" wrapText="1"/>
    </xf>
    <xf numFmtId="49" fontId="4" fillId="0" borderId="9" xfId="0" applyNumberFormat="1" applyFont="1" applyBorder="1" applyAlignment="1">
      <alignment horizontal="center" vertical="center" wrapText="1"/>
    </xf>
    <xf numFmtId="0" fontId="4" fillId="0" borderId="9" xfId="0" applyFont="1" applyBorder="1" applyAlignment="1">
      <alignment horizontal="left" vertical="center" wrapText="1"/>
    </xf>
    <xf numFmtId="2" fontId="2" fillId="0" borderId="9" xfId="2" applyNumberFormat="1" applyFont="1" applyFill="1" applyBorder="1" applyAlignment="1">
      <alignment horizontal="center" vertical="center" wrapText="1"/>
    </xf>
    <xf numFmtId="4" fontId="2" fillId="0" borderId="9" xfId="0" applyNumberFormat="1" applyFont="1" applyBorder="1" applyAlignment="1">
      <alignment horizontal="center" vertical="center" wrapText="1"/>
    </xf>
    <xf numFmtId="4" fontId="2" fillId="0" borderId="10" xfId="0" applyNumberFormat="1" applyFont="1" applyBorder="1" applyAlignment="1">
      <alignment horizontal="center" vertical="center" wrapText="1"/>
    </xf>
    <xf numFmtId="164" fontId="2" fillId="0" borderId="9" xfId="2" applyFont="1" applyFill="1" applyBorder="1" applyAlignment="1">
      <alignment horizontal="center" vertical="center" wrapText="1"/>
    </xf>
    <xf numFmtId="4" fontId="2" fillId="0" borderId="11" xfId="0" applyNumberFormat="1" applyFont="1" applyBorder="1" applyAlignment="1">
      <alignment horizontal="center" vertical="center" wrapText="1"/>
    </xf>
    <xf numFmtId="4" fontId="2"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4" fillId="0" borderId="11" xfId="0" applyFont="1" applyBorder="1" applyAlignment="1">
      <alignment horizontal="left" vertical="center" wrapText="1"/>
    </xf>
    <xf numFmtId="2" fontId="2" fillId="0" borderId="11" xfId="2" applyNumberFormat="1" applyFont="1" applyFill="1" applyBorder="1" applyAlignment="1">
      <alignment horizontal="center" vertical="center" wrapText="1"/>
    </xf>
    <xf numFmtId="0" fontId="8" fillId="0" borderId="14" xfId="0" applyFont="1" applyBorder="1" applyAlignment="1">
      <alignment horizontal="center" vertical="center" wrapText="1"/>
    </xf>
    <xf numFmtId="49" fontId="8" fillId="0" borderId="15" xfId="0" applyNumberFormat="1" applyFont="1" applyBorder="1" applyAlignment="1">
      <alignment horizontal="center" vertical="center" wrapText="1"/>
    </xf>
    <xf numFmtId="0" fontId="8" fillId="0" borderId="15" xfId="0" applyFont="1" applyBorder="1" applyAlignment="1">
      <alignment horizontal="left" vertical="center" wrapText="1"/>
    </xf>
    <xf numFmtId="2" fontId="9" fillId="0" borderId="15" xfId="2" applyNumberFormat="1" applyFont="1" applyFill="1" applyBorder="1" applyAlignment="1">
      <alignment horizontal="center" vertical="center" wrapText="1"/>
    </xf>
    <xf numFmtId="4" fontId="9" fillId="0" borderId="15" xfId="0" applyNumberFormat="1" applyFont="1" applyBorder="1" applyAlignment="1">
      <alignment horizontal="center" vertical="center" wrapText="1"/>
    </xf>
    <xf numFmtId="4" fontId="9" fillId="0" borderId="16" xfId="0" applyNumberFormat="1" applyFont="1" applyBorder="1" applyAlignment="1">
      <alignment horizontal="center" vertical="center" wrapText="1"/>
    </xf>
    <xf numFmtId="0" fontId="9" fillId="0" borderId="8" xfId="0" applyFont="1" applyBorder="1" applyAlignment="1">
      <alignment horizontal="center" vertical="center" wrapText="1"/>
    </xf>
    <xf numFmtId="49" fontId="9" fillId="0" borderId="9" xfId="0" applyNumberFormat="1" applyFont="1" applyBorder="1" applyAlignment="1">
      <alignment horizontal="center" vertical="center" wrapText="1"/>
    </xf>
    <xf numFmtId="0" fontId="9" fillId="0" borderId="9" xfId="0" applyFont="1" applyBorder="1" applyAlignment="1">
      <alignment horizontal="left" vertical="center" wrapText="1"/>
    </xf>
    <xf numFmtId="2" fontId="9" fillId="0" borderId="9" xfId="2" applyNumberFormat="1" applyFont="1" applyFill="1" applyBorder="1" applyAlignment="1">
      <alignment horizontal="center" vertical="center" wrapText="1"/>
    </xf>
    <xf numFmtId="4" fontId="9" fillId="0" borderId="9" xfId="0" applyNumberFormat="1" applyFont="1" applyBorder="1" applyAlignment="1">
      <alignment horizontal="center" vertical="center" wrapText="1"/>
    </xf>
    <xf numFmtId="4" fontId="9" fillId="0" borderId="10" xfId="0" applyNumberFormat="1" applyFont="1" applyBorder="1" applyAlignment="1">
      <alignment horizontal="center" vertical="center" wrapText="1"/>
    </xf>
    <xf numFmtId="0" fontId="8" fillId="0" borderId="8" xfId="0" applyFont="1" applyBorder="1" applyAlignment="1">
      <alignment horizontal="center" vertical="center" wrapText="1"/>
    </xf>
    <xf numFmtId="49" fontId="8" fillId="0" borderId="9" xfId="0" applyNumberFormat="1" applyFont="1" applyBorder="1" applyAlignment="1">
      <alignment horizontal="center" vertical="center" wrapText="1"/>
    </xf>
    <xf numFmtId="0" fontId="8" fillId="0" borderId="9" xfId="0" applyFont="1" applyBorder="1" applyAlignment="1">
      <alignment horizontal="left" vertical="center" wrapText="1"/>
    </xf>
    <xf numFmtId="0" fontId="9" fillId="0" borderId="9" xfId="0" applyFont="1" applyBorder="1" applyAlignment="1">
      <alignment horizontal="center" vertical="center" wrapText="1"/>
    </xf>
    <xf numFmtId="0" fontId="7" fillId="0" borderId="0" xfId="0" applyFont="1" applyAlignment="1">
      <alignment horizontal="center" vertical="center" wrapText="1"/>
    </xf>
    <xf numFmtId="4" fontId="7" fillId="0" borderId="0" xfId="0" applyNumberFormat="1" applyFont="1" applyAlignment="1">
      <alignment horizontal="center" vertical="center" wrapText="1"/>
    </xf>
    <xf numFmtId="4" fontId="8" fillId="0" borderId="17" xfId="0" applyNumberFormat="1" applyFont="1" applyBorder="1" applyAlignment="1">
      <alignment horizontal="center" vertical="center" wrapText="1"/>
    </xf>
    <xf numFmtId="4" fontId="0" fillId="0" borderId="0" xfId="0" applyNumberFormat="1"/>
    <xf numFmtId="0" fontId="11" fillId="0" borderId="6" xfId="0" applyFont="1" applyBorder="1" applyAlignment="1">
      <alignment horizontal="center" vertical="center"/>
    </xf>
    <xf numFmtId="4" fontId="6" fillId="0" borderId="0" xfId="0" applyNumberFormat="1" applyFont="1"/>
    <xf numFmtId="0" fontId="6" fillId="0" borderId="0" xfId="0" applyFont="1" applyAlignment="1">
      <alignment vertical="center"/>
    </xf>
    <xf numFmtId="0" fontId="6" fillId="0" borderId="0" xfId="0" applyFont="1" applyAlignment="1">
      <alignment horizontal="center" vertical="center"/>
    </xf>
    <xf numFmtId="0" fontId="12" fillId="0" borderId="0" xfId="0" applyFont="1" applyAlignment="1">
      <alignment vertical="center"/>
    </xf>
    <xf numFmtId="0" fontId="12" fillId="0" borderId="0" xfId="0" applyFont="1" applyAlignment="1">
      <alignment horizontal="center" vertical="center"/>
    </xf>
    <xf numFmtId="10" fontId="5" fillId="0" borderId="18" xfId="1" applyNumberFormat="1" applyFont="1" applyFill="1" applyBorder="1" applyAlignment="1">
      <alignment horizontal="center" vertical="center"/>
    </xf>
    <xf numFmtId="0" fontId="1" fillId="0" borderId="0" xfId="0" applyFont="1"/>
    <xf numFmtId="0" fontId="7" fillId="3" borderId="14" xfId="0" applyFont="1" applyFill="1" applyBorder="1" applyAlignment="1">
      <alignment horizontal="center" vertical="center" wrapText="1"/>
    </xf>
    <xf numFmtId="49" fontId="7" fillId="3" borderId="15" xfId="0" applyNumberFormat="1" applyFont="1" applyFill="1" applyBorder="1" applyAlignment="1">
      <alignment horizontal="center" vertical="center" wrapText="1"/>
    </xf>
    <xf numFmtId="0" fontId="6" fillId="0" borderId="0" xfId="0" applyFont="1" applyAlignment="1">
      <alignment horizontal="center" wrapText="1"/>
    </xf>
    <xf numFmtId="0" fontId="6" fillId="0" borderId="0" xfId="0" applyFont="1" applyAlignment="1">
      <alignment horizontal="center"/>
    </xf>
    <xf numFmtId="0" fontId="4" fillId="0" borderId="40" xfId="0" applyFont="1" applyBorder="1" applyAlignment="1">
      <alignment horizontal="center" vertical="center"/>
    </xf>
    <xf numFmtId="0" fontId="12" fillId="0" borderId="40" xfId="0" applyFont="1" applyBorder="1" applyAlignment="1">
      <alignment horizontal="center" vertical="center"/>
    </xf>
    <xf numFmtId="0" fontId="4" fillId="0" borderId="0" xfId="0" applyFont="1" applyAlignment="1">
      <alignment horizontal="center" vertical="center"/>
    </xf>
    <xf numFmtId="0" fontId="12" fillId="0" borderId="0" xfId="0" applyFont="1" applyAlignment="1">
      <alignment horizontal="center" vertical="center"/>
    </xf>
    <xf numFmtId="0" fontId="6" fillId="0" borderId="41" xfId="0" applyFont="1" applyBorder="1" applyAlignment="1">
      <alignment horizontal="center" vertical="center"/>
    </xf>
    <xf numFmtId="0" fontId="6" fillId="0" borderId="39" xfId="0" applyFont="1" applyBorder="1" applyAlignment="1">
      <alignment horizontal="center"/>
    </xf>
    <xf numFmtId="0" fontId="6" fillId="0" borderId="0" xfId="0" applyFont="1" applyAlignment="1">
      <alignment horizontal="center" vertical="center"/>
    </xf>
    <xf numFmtId="0" fontId="10" fillId="0" borderId="0" xfId="0" applyFont="1" applyAlignment="1">
      <alignment horizont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1" fillId="0" borderId="35" xfId="0" applyFont="1" applyBorder="1" applyAlignment="1">
      <alignment horizontal="center" vertical="center"/>
    </xf>
    <xf numFmtId="0" fontId="0" fillId="0" borderId="0" xfId="0" applyAlignment="1">
      <alignment horizontal="center" wrapText="1"/>
    </xf>
    <xf numFmtId="0" fontId="0" fillId="0" borderId="0" xfId="0" applyAlignment="1">
      <alignment horizontal="center"/>
    </xf>
    <xf numFmtId="0" fontId="2" fillId="0" borderId="40" xfId="0" applyFont="1" applyBorder="1" applyAlignment="1">
      <alignment horizontal="center" vertical="center"/>
    </xf>
    <xf numFmtId="0" fontId="2" fillId="0" borderId="0" xfId="0" applyFont="1" applyAlignment="1">
      <alignment horizontal="center" vertical="center"/>
    </xf>
    <xf numFmtId="0" fontId="0" fillId="0" borderId="41" xfId="0" applyBorder="1" applyAlignment="1">
      <alignment horizontal="center" vertical="center"/>
    </xf>
    <xf numFmtId="0" fontId="3" fillId="0" borderId="31" xfId="0" applyFont="1" applyBorder="1" applyAlignment="1">
      <alignment horizontal="left" vertical="center"/>
    </xf>
    <xf numFmtId="0" fontId="3" fillId="0" borderId="5" xfId="0" applyFont="1" applyBorder="1" applyAlignment="1">
      <alignment horizontal="left" vertical="center"/>
    </xf>
    <xf numFmtId="0" fontId="3" fillId="0" borderId="32" xfId="0" applyFont="1" applyBorder="1" applyAlignment="1">
      <alignment horizontal="left" vertical="center"/>
    </xf>
    <xf numFmtId="0" fontId="3" fillId="0" borderId="42" xfId="0" applyFont="1" applyBorder="1" applyAlignment="1">
      <alignment horizontal="left" vertical="center" wrapText="1"/>
    </xf>
    <xf numFmtId="0" fontId="3" fillId="0" borderId="39" xfId="0" applyFont="1" applyBorder="1" applyAlignment="1">
      <alignment horizontal="left" vertical="center" wrapText="1"/>
    </xf>
    <xf numFmtId="0" fontId="3" fillId="0" borderId="22" xfId="0" applyFont="1" applyBorder="1" applyAlignment="1">
      <alignment horizontal="left" vertical="center" wrapText="1"/>
    </xf>
    <xf numFmtId="0" fontId="7" fillId="0" borderId="19" xfId="0" applyFont="1" applyBorder="1" applyAlignment="1">
      <alignment horizontal="center" vertical="center" wrapText="1"/>
    </xf>
    <xf numFmtId="0" fontId="7" fillId="0" borderId="6" xfId="0" applyFont="1" applyBorder="1" applyAlignment="1">
      <alignment horizontal="center" vertical="center" wrapText="1"/>
    </xf>
    <xf numFmtId="0" fontId="3" fillId="0" borderId="39" xfId="0" applyFont="1" applyBorder="1" applyAlignment="1">
      <alignment horizontal="center" vertical="center" wrapText="1"/>
    </xf>
    <xf numFmtId="0" fontId="0" fillId="0" borderId="39" xfId="0" applyBorder="1" applyAlignment="1">
      <alignment horizontal="center"/>
    </xf>
    <xf numFmtId="0" fontId="13" fillId="0" borderId="0" xfId="0" applyFont="1" applyAlignment="1">
      <alignment horizont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left" vertical="center"/>
    </xf>
    <xf numFmtId="0" fontId="3" fillId="0" borderId="26" xfId="0" applyFont="1" applyBorder="1" applyAlignment="1">
      <alignment horizontal="left" vertical="center"/>
    </xf>
    <xf numFmtId="0" fontId="3" fillId="0" borderId="27" xfId="0" applyFont="1" applyBorder="1" applyAlignment="1">
      <alignment horizontal="left" vertical="center"/>
    </xf>
    <xf numFmtId="0" fontId="0" fillId="0" borderId="0" xfId="0" applyAlignment="1">
      <alignment horizontal="center" vertical="center"/>
    </xf>
    <xf numFmtId="49" fontId="8" fillId="2" borderId="43" xfId="0" applyNumberFormat="1" applyFont="1" applyFill="1" applyBorder="1" applyAlignment="1">
      <alignment horizontal="center" vertical="center" wrapText="1"/>
    </xf>
    <xf numFmtId="49" fontId="8" fillId="2" borderId="44" xfId="0" applyNumberFormat="1" applyFont="1" applyFill="1" applyBorder="1" applyAlignment="1">
      <alignment horizontal="center" vertical="center" wrapText="1"/>
    </xf>
    <xf numFmtId="0" fontId="3" fillId="0" borderId="28" xfId="0" applyFont="1" applyBorder="1" applyAlignment="1">
      <alignment horizontal="left" vertical="top"/>
    </xf>
    <xf numFmtId="0" fontId="3" fillId="0" borderId="29" xfId="0" applyFont="1" applyBorder="1" applyAlignment="1">
      <alignment horizontal="left" vertical="top"/>
    </xf>
    <xf numFmtId="0" fontId="3" fillId="0" borderId="30" xfId="0" applyFont="1" applyBorder="1" applyAlignment="1">
      <alignment horizontal="left" vertical="top"/>
    </xf>
    <xf numFmtId="0" fontId="3" fillId="0" borderId="31" xfId="0" applyFont="1" applyBorder="1" applyAlignment="1">
      <alignment horizontal="left" vertical="top"/>
    </xf>
    <xf numFmtId="0" fontId="3" fillId="0" borderId="5" xfId="0" applyFont="1" applyBorder="1" applyAlignment="1">
      <alignment horizontal="left" vertical="top"/>
    </xf>
    <xf numFmtId="0" fontId="3" fillId="0" borderId="32" xfId="0" applyFont="1" applyBorder="1" applyAlignment="1">
      <alignment horizontal="left" vertical="top"/>
    </xf>
    <xf numFmtId="0" fontId="3" fillId="0" borderId="26"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left" vertical="center"/>
    </xf>
    <xf numFmtId="0" fontId="3" fillId="0" borderId="37" xfId="0" applyFont="1" applyBorder="1" applyAlignment="1">
      <alignment horizontal="left" vertical="center"/>
    </xf>
    <xf numFmtId="0" fontId="3" fillId="0" borderId="38" xfId="0" applyFont="1" applyBorder="1" applyAlignment="1">
      <alignment horizontal="left" vertical="center"/>
    </xf>
    <xf numFmtId="0" fontId="14" fillId="0" borderId="31" xfId="0" applyFont="1" applyBorder="1" applyAlignment="1">
      <alignment horizontal="left" vertical="center"/>
    </xf>
    <xf numFmtId="0" fontId="14" fillId="0" borderId="31" xfId="0" applyFont="1" applyBorder="1" applyAlignment="1">
      <alignment vertical="center"/>
    </xf>
    <xf numFmtId="0" fontId="3" fillId="0" borderId="5" xfId="0" applyFont="1" applyBorder="1" applyAlignment="1">
      <alignment vertical="center"/>
    </xf>
    <xf numFmtId="0" fontId="7" fillId="0" borderId="5" xfId="0" applyFont="1" applyBorder="1" applyAlignment="1">
      <alignment vertical="center"/>
    </xf>
    <xf numFmtId="0" fontId="3" fillId="0" borderId="32" xfId="0" applyFont="1" applyBorder="1" applyAlignment="1">
      <alignment vertical="center"/>
    </xf>
    <xf numFmtId="10" fontId="3" fillId="0" borderId="18" xfId="1" applyNumberFormat="1" applyFont="1" applyFill="1" applyBorder="1" applyAlignment="1">
      <alignment horizontal="center" vertical="center"/>
    </xf>
    <xf numFmtId="0" fontId="7" fillId="3" borderId="15" xfId="0" applyFont="1" applyFill="1" applyBorder="1" applyAlignment="1">
      <alignment horizontal="left" vertical="center" wrapText="1"/>
    </xf>
    <xf numFmtId="2" fontId="2" fillId="3" borderId="15" xfId="2" applyNumberFormat="1" applyFont="1" applyFill="1" applyBorder="1" applyAlignment="1">
      <alignment horizontal="center" vertical="center" wrapText="1"/>
    </xf>
    <xf numFmtId="4" fontId="2" fillId="3" borderId="15" xfId="0" applyNumberFormat="1" applyFont="1" applyFill="1" applyBorder="1" applyAlignment="1">
      <alignment horizontal="center" vertical="center" wrapText="1"/>
    </xf>
    <xf numFmtId="4" fontId="2" fillId="3" borderId="9" xfId="0" applyNumberFormat="1" applyFont="1" applyFill="1" applyBorder="1" applyAlignment="1">
      <alignment horizontal="center" vertical="center" wrapText="1"/>
    </xf>
    <xf numFmtId="4" fontId="2" fillId="3" borderId="10" xfId="0" applyNumberFormat="1" applyFont="1" applyFill="1" applyBorder="1" applyAlignment="1">
      <alignment horizontal="center" vertical="center" wrapText="1"/>
    </xf>
    <xf numFmtId="49" fontId="2" fillId="0" borderId="9" xfId="0" applyNumberFormat="1" applyFont="1" applyBorder="1" applyAlignment="1">
      <alignment horizontal="center" vertical="center" wrapText="1"/>
    </xf>
    <xf numFmtId="0" fontId="2" fillId="0" borderId="9" xfId="0" applyFont="1" applyBorder="1" applyAlignment="1">
      <alignment horizontal="left" vertical="center" wrapText="1"/>
    </xf>
    <xf numFmtId="0" fontId="2" fillId="3" borderId="8" xfId="0" applyFont="1" applyFill="1" applyBorder="1" applyAlignment="1">
      <alignment horizontal="center" vertical="center" wrapText="1"/>
    </xf>
    <xf numFmtId="49" fontId="7" fillId="3" borderId="9" xfId="0" applyNumberFormat="1" applyFont="1" applyFill="1" applyBorder="1" applyAlignment="1">
      <alignment horizontal="center" vertical="center" wrapText="1"/>
    </xf>
    <xf numFmtId="0" fontId="7" fillId="3" borderId="9" xfId="0" applyFont="1" applyFill="1" applyBorder="1" applyAlignment="1">
      <alignment horizontal="left" vertical="center" wrapText="1"/>
    </xf>
    <xf numFmtId="2" fontId="2" fillId="3" borderId="9" xfId="2" applyNumberFormat="1" applyFont="1" applyFill="1" applyBorder="1" applyAlignment="1">
      <alignment horizontal="center" vertical="center" wrapText="1"/>
    </xf>
    <xf numFmtId="0" fontId="7" fillId="3" borderId="9"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3" borderId="9"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0" borderId="8" xfId="0" applyFont="1" applyBorder="1" applyAlignment="1">
      <alignment horizontal="center" vertical="center" wrapText="1"/>
    </xf>
    <xf numFmtId="164" fontId="2" fillId="3" borderId="9" xfId="2" applyFont="1" applyFill="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0" fontId="2" fillId="0" borderId="11" xfId="0" applyFont="1" applyBorder="1" applyAlignment="1">
      <alignment horizontal="left" vertical="center" wrapText="1"/>
    </xf>
    <xf numFmtId="0" fontId="7" fillId="0" borderId="19" xfId="0" applyFont="1" applyBorder="1" applyAlignment="1">
      <alignment horizontal="right" vertical="center" wrapText="1"/>
    </xf>
    <xf numFmtId="0" fontId="7" fillId="0" borderId="6" xfId="0" applyFont="1" applyBorder="1" applyAlignment="1">
      <alignment horizontal="right" vertical="center" wrapText="1"/>
    </xf>
    <xf numFmtId="0" fontId="7" fillId="0" borderId="20" xfId="0" applyFont="1" applyBorder="1" applyAlignment="1">
      <alignment horizontal="right" vertical="center" wrapText="1"/>
    </xf>
    <xf numFmtId="4" fontId="7" fillId="0" borderId="17" xfId="0" applyNumberFormat="1" applyFont="1" applyBorder="1" applyAlignment="1">
      <alignment horizontal="center" vertical="center" wrapText="1"/>
    </xf>
    <xf numFmtId="0" fontId="1" fillId="0" borderId="0" xfId="0" applyFont="1" applyAlignment="1">
      <alignment vertical="center"/>
    </xf>
    <xf numFmtId="0" fontId="1" fillId="0" borderId="41" xfId="0" applyFont="1" applyBorder="1" applyAlignment="1">
      <alignment horizontal="center" vertical="center"/>
    </xf>
    <xf numFmtId="0" fontId="1" fillId="0" borderId="0" xfId="0" applyFont="1" applyAlignment="1">
      <alignment horizontal="center" vertical="center"/>
    </xf>
  </cellXfs>
  <cellStyles count="3">
    <cellStyle name="Comma" xfId="2" builtinId="3"/>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47625</xdr:colOff>
      <xdr:row>57</xdr:row>
      <xdr:rowOff>114300</xdr:rowOff>
    </xdr:from>
    <xdr:to>
      <xdr:col>8</xdr:col>
      <xdr:colOff>0</xdr:colOff>
      <xdr:row>58</xdr:row>
      <xdr:rowOff>161925</xdr:rowOff>
    </xdr:to>
    <xdr:sp macro="" textlink="">
      <xdr:nvSpPr>
        <xdr:cNvPr id="4098" name="Text Box 7">
          <a:extLst>
            <a:ext uri="{FF2B5EF4-FFF2-40B4-BE49-F238E27FC236}">
              <a16:creationId xmlns:a16="http://schemas.microsoft.com/office/drawing/2014/main" id="{00000000-0008-0000-0000-000002100000}"/>
            </a:ext>
          </a:extLst>
        </xdr:cNvPr>
        <xdr:cNvSpPr txBox="1">
          <a:spLocks noChangeArrowheads="1"/>
        </xdr:cNvSpPr>
      </xdr:nvSpPr>
      <xdr:spPr bwMode="auto">
        <a:xfrm>
          <a:off x="47625" y="10963275"/>
          <a:ext cx="8115300" cy="2000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twoCellAnchor>
    <xdr:from>
      <xdr:col>0</xdr:col>
      <xdr:colOff>95250</xdr:colOff>
      <xdr:row>0</xdr:row>
      <xdr:rowOff>95250</xdr:rowOff>
    </xdr:from>
    <xdr:to>
      <xdr:col>2</xdr:col>
      <xdr:colOff>0</xdr:colOff>
      <xdr:row>2</xdr:row>
      <xdr:rowOff>11846</xdr:rowOff>
    </xdr:to>
    <xdr:pic>
      <xdr:nvPicPr>
        <xdr:cNvPr id="2" name="Object 30">
          <a:extLst>
            <a:ext uri="{63B3BB69-23CF-44E3-9099-C40C66FF867C}">
              <a14:compatExt xmlns:a14="http://schemas.microsoft.com/office/drawing/2010/main" spid="_x0000_s4126"/>
            </a:ex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5250" y="95250"/>
          <a:ext cx="981075" cy="888146"/>
        </a:xfrm>
        <a:prstGeom prst="rect">
          <a:avLst/>
        </a:prstGeom>
      </xdr:spPr>
    </xdr:pic>
    <xdr:clientData/>
  </xdr:twoCellAnchor>
  <xdr:twoCellAnchor editAs="oneCell">
    <xdr:from>
      <xdr:col>2</xdr:col>
      <xdr:colOff>1114425</xdr:colOff>
      <xdr:row>0</xdr:row>
      <xdr:rowOff>285750</xdr:rowOff>
    </xdr:from>
    <xdr:to>
      <xdr:col>5</xdr:col>
      <xdr:colOff>720887</xdr:colOff>
      <xdr:row>1</xdr:row>
      <xdr:rowOff>186230</xdr:rowOff>
    </xdr:to>
    <xdr:sp macro="" textlink="">
      <xdr:nvSpPr>
        <xdr:cNvPr id="3" name="CaixaDeTexto 17">
          <a:extLst>
            <a:ext uri="{FF2B5EF4-FFF2-40B4-BE49-F238E27FC236}">
              <a16:creationId xmlns:a16="http://schemas.microsoft.com/office/drawing/2014/main" id="{00000000-0008-0000-0000-000003000000}"/>
            </a:ext>
          </a:extLst>
        </xdr:cNvPr>
        <xdr:cNvSpPr txBox="1"/>
      </xdr:nvSpPr>
      <xdr:spPr>
        <a:xfrm>
          <a:off x="2190750" y="285750"/>
          <a:ext cx="4218467" cy="670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ctr"/>
          <a:r>
            <a:rPr lang="pt-BR" sz="1100" b="1">
              <a:latin typeface="Arial" panose="020B0604020202020204" pitchFamily="34" charset="0"/>
              <a:cs typeface="Arial" panose="020B0604020202020204" pitchFamily="34" charset="0"/>
            </a:rPr>
            <a:t>PREFEITURA MUNICIPAL DE CORAÇÃO DE JESUS</a:t>
          </a:r>
        </a:p>
        <a:p>
          <a:pPr algn="ctr"/>
          <a:endParaRPr lang="pt-BR" sz="300" b="1">
            <a:latin typeface="Arial" panose="020B0604020202020204" pitchFamily="34" charset="0"/>
            <a:cs typeface="Arial" panose="020B0604020202020204" pitchFamily="34" charset="0"/>
          </a:endParaRPr>
        </a:p>
        <a:p>
          <a:pPr algn="ctr"/>
          <a:r>
            <a:rPr lang="pt-BR" sz="1100" b="1">
              <a:latin typeface="Arial" panose="020B0604020202020204" pitchFamily="34" charset="0"/>
              <a:cs typeface="Arial" panose="020B0604020202020204" pitchFamily="34" charset="0"/>
            </a:rPr>
            <a:t>SECRETARIA</a:t>
          </a:r>
          <a:r>
            <a:rPr lang="pt-BR" sz="1100" b="1" baseline="0">
              <a:latin typeface="Arial" panose="020B0604020202020204" pitchFamily="34" charset="0"/>
              <a:cs typeface="Arial" panose="020B0604020202020204" pitchFamily="34" charset="0"/>
            </a:rPr>
            <a:t> MUNICIPAL DE OBRAS</a:t>
          </a:r>
          <a:endParaRPr lang="pt-BR" sz="1100" b="1">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85725</xdr:rowOff>
        </xdr:from>
        <xdr:to>
          <xdr:col>2</xdr:col>
          <xdr:colOff>133350</xdr:colOff>
          <xdr:row>0</xdr:row>
          <xdr:rowOff>704850</xdr:rowOff>
        </xdr:to>
        <xdr:sp macro="" textlink="">
          <xdr:nvSpPr>
            <xdr:cNvPr id="5123" name="Object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371475</xdr:colOff>
      <xdr:row>0</xdr:row>
      <xdr:rowOff>66675</xdr:rowOff>
    </xdr:from>
    <xdr:to>
      <xdr:col>4</xdr:col>
      <xdr:colOff>276225</xdr:colOff>
      <xdr:row>0</xdr:row>
      <xdr:rowOff>704850</xdr:rowOff>
    </xdr:to>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1447800" y="66675"/>
          <a:ext cx="3714750" cy="63817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0" i="0" u="none" strike="noStrike" baseline="0">
              <a:solidFill>
                <a:srgbClr val="FF0000"/>
              </a:solidFill>
              <a:latin typeface="Arial"/>
              <a:cs typeface="Arial"/>
            </a:rPr>
            <a:t>LOGOMARCA E TIMBRE DO CONVENENTE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6"/>
  <sheetViews>
    <sheetView showGridLines="0" showZeros="0" tabSelected="1" view="pageBreakPreview" topLeftCell="A40" zoomScaleNormal="100" zoomScaleSheetLayoutView="93" workbookViewId="0">
      <selection activeCell="A10" sqref="A10:D10"/>
    </sheetView>
  </sheetViews>
  <sheetFormatPr defaultRowHeight="12.75" x14ac:dyDescent="0.2"/>
  <cols>
    <col min="1" max="1" width="5.42578125" style="13" bestFit="1" customWidth="1"/>
    <col min="2" max="2" width="10.7109375" style="13" bestFit="1" customWidth="1"/>
    <col min="3" max="3" width="48" style="13" customWidth="1"/>
    <col min="4" max="4" width="9.140625" style="13"/>
    <col min="5" max="8" width="12.28515625" style="13" customWidth="1"/>
    <col min="9" max="16384" width="9.140625" style="13"/>
  </cols>
  <sheetData>
    <row r="1" spans="1:10" ht="60.75" customHeight="1" x14ac:dyDescent="0.2">
      <c r="A1" s="58"/>
      <c r="B1" s="58"/>
      <c r="C1" s="57"/>
      <c r="D1" s="57"/>
      <c r="E1" s="57"/>
      <c r="F1" s="57"/>
      <c r="G1" s="57"/>
      <c r="H1" s="57"/>
    </row>
    <row r="2" spans="1:10" ht="15.75" x14ac:dyDescent="0.25">
      <c r="A2" s="66"/>
      <c r="B2" s="66"/>
      <c r="C2" s="66"/>
      <c r="D2" s="66"/>
      <c r="E2" s="66"/>
      <c r="F2" s="66"/>
      <c r="G2" s="66"/>
      <c r="H2" s="66"/>
    </row>
    <row r="3" spans="1:10" ht="3.75" customHeight="1" thickBot="1" x14ac:dyDescent="0.25">
      <c r="A3" s="64"/>
      <c r="B3" s="64"/>
      <c r="C3" s="64"/>
      <c r="D3" s="64"/>
      <c r="E3" s="64"/>
      <c r="F3" s="64"/>
      <c r="G3" s="64"/>
      <c r="H3" s="64"/>
    </row>
    <row r="4" spans="1:10" ht="20.100000000000001" customHeight="1" thickBot="1" x14ac:dyDescent="0.25">
      <c r="A4" s="67" t="s">
        <v>4</v>
      </c>
      <c r="B4" s="68"/>
      <c r="C4" s="68"/>
      <c r="D4" s="68"/>
      <c r="E4" s="68"/>
      <c r="F4" s="68"/>
      <c r="G4" s="68"/>
      <c r="H4" s="69"/>
    </row>
    <row r="5" spans="1:10" ht="3.75" customHeight="1" thickBot="1" x14ac:dyDescent="0.25">
      <c r="A5" s="47"/>
      <c r="B5" s="47"/>
      <c r="C5" s="47"/>
      <c r="D5" s="47"/>
      <c r="E5" s="47"/>
      <c r="F5" s="47"/>
      <c r="G5" s="47"/>
      <c r="H5" s="47"/>
    </row>
    <row r="6" spans="1:10" ht="20.100000000000001" customHeight="1" x14ac:dyDescent="0.2">
      <c r="A6" s="96" t="s">
        <v>80</v>
      </c>
      <c r="B6" s="97"/>
      <c r="C6" s="97"/>
      <c r="D6" s="97"/>
      <c r="E6" s="98"/>
      <c r="F6" s="108" t="s">
        <v>141</v>
      </c>
      <c r="G6" s="109"/>
      <c r="H6" s="110"/>
    </row>
    <row r="7" spans="1:10" ht="20.100000000000001" customHeight="1" x14ac:dyDescent="0.2">
      <c r="A7" s="99" t="s">
        <v>177</v>
      </c>
      <c r="B7" s="100"/>
      <c r="C7" s="100"/>
      <c r="D7" s="100"/>
      <c r="E7" s="101"/>
      <c r="F7" s="90" t="s">
        <v>142</v>
      </c>
      <c r="G7" s="91"/>
      <c r="H7" s="92"/>
    </row>
    <row r="8" spans="1:10" ht="20.100000000000001" customHeight="1" x14ac:dyDescent="0.2">
      <c r="A8" s="111" t="s">
        <v>176</v>
      </c>
      <c r="B8" s="76"/>
      <c r="C8" s="76"/>
      <c r="D8" s="77"/>
      <c r="E8" s="102" t="s">
        <v>12</v>
      </c>
      <c r="F8" s="103"/>
      <c r="G8" s="103"/>
      <c r="H8" s="104"/>
    </row>
    <row r="9" spans="1:10" ht="23.25" customHeight="1" x14ac:dyDescent="0.2">
      <c r="A9" s="112" t="s">
        <v>178</v>
      </c>
      <c r="B9" s="113"/>
      <c r="C9" s="114"/>
      <c r="D9" s="115"/>
      <c r="E9" s="88" t="s">
        <v>144</v>
      </c>
      <c r="F9" s="86" t="s">
        <v>6</v>
      </c>
      <c r="G9" s="10" t="s">
        <v>140</v>
      </c>
      <c r="H9" s="7" t="s">
        <v>7</v>
      </c>
    </row>
    <row r="10" spans="1:10" ht="20.100000000000001" customHeight="1" thickBot="1" x14ac:dyDescent="0.25">
      <c r="A10" s="78" t="s">
        <v>81</v>
      </c>
      <c r="B10" s="79"/>
      <c r="C10" s="79"/>
      <c r="D10" s="80"/>
      <c r="E10" s="89"/>
      <c r="F10" s="87"/>
      <c r="G10" s="12" t="s">
        <v>9</v>
      </c>
      <c r="H10" s="116">
        <v>0.26200000000000001</v>
      </c>
    </row>
    <row r="11" spans="1:10" ht="3.75" customHeight="1" thickBot="1" x14ac:dyDescent="0.25">
      <c r="A11" s="83" t="s">
        <v>143</v>
      </c>
      <c r="B11" s="83"/>
      <c r="C11" s="83"/>
      <c r="D11" s="83"/>
      <c r="E11" s="83"/>
      <c r="F11" s="83"/>
      <c r="G11" s="83"/>
      <c r="H11" s="83"/>
    </row>
    <row r="12" spans="1:10" ht="39" thickBot="1" x14ac:dyDescent="0.25">
      <c r="A12" s="2" t="s">
        <v>0</v>
      </c>
      <c r="B12" s="3" t="s">
        <v>5</v>
      </c>
      <c r="C12" s="3" t="s">
        <v>1</v>
      </c>
      <c r="D12" s="3" t="s">
        <v>3</v>
      </c>
      <c r="E12" s="3" t="s">
        <v>2</v>
      </c>
      <c r="F12" s="4" t="s">
        <v>15</v>
      </c>
      <c r="G12" s="4" t="s">
        <v>16</v>
      </c>
      <c r="H12" s="5" t="s">
        <v>10</v>
      </c>
    </row>
    <row r="13" spans="1:10" ht="18" customHeight="1" x14ac:dyDescent="0.2">
      <c r="A13" s="55">
        <v>1</v>
      </c>
      <c r="B13" s="56" t="s">
        <v>171</v>
      </c>
      <c r="C13" s="117" t="s">
        <v>82</v>
      </c>
      <c r="D13" s="118"/>
      <c r="E13" s="119"/>
      <c r="F13" s="119"/>
      <c r="G13" s="120">
        <f>ROUND(F13+(F13*$H$10),2)</f>
        <v>0</v>
      </c>
      <c r="H13" s="121">
        <f>ROUND((E13*G13),2)</f>
        <v>0</v>
      </c>
    </row>
    <row r="14" spans="1:10" ht="33.75" x14ac:dyDescent="0.2">
      <c r="A14" s="14" t="s">
        <v>26</v>
      </c>
      <c r="B14" s="122" t="s">
        <v>91</v>
      </c>
      <c r="C14" s="123" t="s">
        <v>83</v>
      </c>
      <c r="D14" s="17" t="s">
        <v>84</v>
      </c>
      <c r="E14" s="18">
        <v>4.5</v>
      </c>
      <c r="F14" s="18">
        <v>375.05</v>
      </c>
      <c r="G14" s="18">
        <f>ROUND(F14+(F14*$H$10),2)</f>
        <v>473.31</v>
      </c>
      <c r="H14" s="19">
        <f>ROUND((E14*G14),2)</f>
        <v>2129.9</v>
      </c>
    </row>
    <row r="15" spans="1:10" x14ac:dyDescent="0.2">
      <c r="A15" s="124">
        <v>2</v>
      </c>
      <c r="B15" s="125" t="s">
        <v>170</v>
      </c>
      <c r="C15" s="126" t="s">
        <v>85</v>
      </c>
      <c r="D15" s="127"/>
      <c r="E15" s="120"/>
      <c r="F15" s="120"/>
      <c r="G15" s="120">
        <f t="shared" ref="G15:G45" si="0">ROUND(F15+(F15*$H$10),2)</f>
        <v>0</v>
      </c>
      <c r="H15" s="121">
        <f t="shared" ref="H15:H45" si="1">ROUND((E15*G15),2)</f>
        <v>0</v>
      </c>
      <c r="J15" s="13">
        <v>0</v>
      </c>
    </row>
    <row r="16" spans="1:10" ht="56.25" x14ac:dyDescent="0.2">
      <c r="A16" s="14" t="s">
        <v>35</v>
      </c>
      <c r="B16" s="122" t="s">
        <v>94</v>
      </c>
      <c r="C16" s="123" t="s">
        <v>86</v>
      </c>
      <c r="D16" s="17" t="s">
        <v>84</v>
      </c>
      <c r="E16" s="18">
        <v>458.67</v>
      </c>
      <c r="F16" s="18">
        <v>16.07</v>
      </c>
      <c r="G16" s="18">
        <f t="shared" si="0"/>
        <v>20.28</v>
      </c>
      <c r="H16" s="19">
        <f t="shared" si="1"/>
        <v>9301.83</v>
      </c>
    </row>
    <row r="17" spans="1:9" ht="33.75" x14ac:dyDescent="0.2">
      <c r="A17" s="14" t="s">
        <v>36</v>
      </c>
      <c r="B17" s="122" t="s">
        <v>93</v>
      </c>
      <c r="C17" s="123" t="s">
        <v>87</v>
      </c>
      <c r="D17" s="17" t="s">
        <v>88</v>
      </c>
      <c r="E17" s="18">
        <v>1.64</v>
      </c>
      <c r="F17" s="18">
        <v>210.69</v>
      </c>
      <c r="G17" s="18">
        <f t="shared" si="0"/>
        <v>265.89</v>
      </c>
      <c r="H17" s="19">
        <f t="shared" si="1"/>
        <v>436.06</v>
      </c>
    </row>
    <row r="18" spans="1:9" ht="33.75" x14ac:dyDescent="0.2">
      <c r="A18" s="14" t="s">
        <v>37</v>
      </c>
      <c r="B18" s="122" t="s">
        <v>92</v>
      </c>
      <c r="C18" s="123" t="s">
        <v>89</v>
      </c>
      <c r="D18" s="17" t="s">
        <v>88</v>
      </c>
      <c r="E18" s="18">
        <v>145.02000000000001</v>
      </c>
      <c r="F18" s="18">
        <v>46.76</v>
      </c>
      <c r="G18" s="18">
        <f t="shared" si="0"/>
        <v>59.01</v>
      </c>
      <c r="H18" s="19">
        <f t="shared" si="1"/>
        <v>8557.6299999999992</v>
      </c>
    </row>
    <row r="19" spans="1:9" x14ac:dyDescent="0.2">
      <c r="A19" s="124">
        <v>3</v>
      </c>
      <c r="B19" s="128" t="s">
        <v>169</v>
      </c>
      <c r="C19" s="126" t="s">
        <v>90</v>
      </c>
      <c r="D19" s="127"/>
      <c r="E19" s="120"/>
      <c r="F19" s="120"/>
      <c r="G19" s="120">
        <f t="shared" si="0"/>
        <v>0</v>
      </c>
      <c r="H19" s="121">
        <f t="shared" si="1"/>
        <v>0</v>
      </c>
    </row>
    <row r="20" spans="1:9" ht="67.5" x14ac:dyDescent="0.2">
      <c r="A20" s="14" t="s">
        <v>66</v>
      </c>
      <c r="B20" s="129" t="s">
        <v>96</v>
      </c>
      <c r="C20" s="123" t="s">
        <v>95</v>
      </c>
      <c r="D20" s="129" t="s">
        <v>84</v>
      </c>
      <c r="E20" s="18">
        <v>294.45</v>
      </c>
      <c r="F20" s="18">
        <v>192.88</v>
      </c>
      <c r="G20" s="18">
        <f t="shared" si="0"/>
        <v>243.41</v>
      </c>
      <c r="H20" s="19">
        <f t="shared" si="1"/>
        <v>71672.070000000007</v>
      </c>
    </row>
    <row r="21" spans="1:9" ht="101.25" x14ac:dyDescent="0.2">
      <c r="A21" s="14" t="s">
        <v>146</v>
      </c>
      <c r="B21" s="129" t="s">
        <v>99</v>
      </c>
      <c r="C21" s="123" t="s">
        <v>97</v>
      </c>
      <c r="D21" s="17" t="s">
        <v>3</v>
      </c>
      <c r="E21" s="18">
        <v>1</v>
      </c>
      <c r="F21" s="18">
        <v>696.47</v>
      </c>
      <c r="G21" s="18">
        <f t="shared" si="0"/>
        <v>878.95</v>
      </c>
      <c r="H21" s="19">
        <f t="shared" si="1"/>
        <v>878.95</v>
      </c>
    </row>
    <row r="22" spans="1:9" ht="33.75" x14ac:dyDescent="0.2">
      <c r="A22" s="14" t="s">
        <v>147</v>
      </c>
      <c r="B22" s="129" t="s">
        <v>101</v>
      </c>
      <c r="C22" s="123" t="s">
        <v>100</v>
      </c>
      <c r="D22" s="129" t="s">
        <v>98</v>
      </c>
      <c r="E22" s="18">
        <v>51.3</v>
      </c>
      <c r="F22" s="18">
        <v>186.29</v>
      </c>
      <c r="G22" s="18">
        <f t="shared" si="0"/>
        <v>235.1</v>
      </c>
      <c r="H22" s="19">
        <f t="shared" si="1"/>
        <v>12060.63</v>
      </c>
    </row>
    <row r="23" spans="1:9" x14ac:dyDescent="0.2">
      <c r="A23" s="124">
        <v>4</v>
      </c>
      <c r="B23" s="128" t="s">
        <v>168</v>
      </c>
      <c r="C23" s="126" t="s">
        <v>102</v>
      </c>
      <c r="D23" s="130"/>
      <c r="E23" s="120"/>
      <c r="F23" s="120"/>
      <c r="G23" s="120">
        <f t="shared" si="0"/>
        <v>0</v>
      </c>
      <c r="H23" s="121">
        <f t="shared" si="1"/>
        <v>0</v>
      </c>
    </row>
    <row r="24" spans="1:9" ht="45" x14ac:dyDescent="0.2">
      <c r="A24" s="14" t="s">
        <v>72</v>
      </c>
      <c r="B24" s="129" t="s">
        <v>104</v>
      </c>
      <c r="C24" s="123" t="s">
        <v>103</v>
      </c>
      <c r="D24" s="17" t="s">
        <v>88</v>
      </c>
      <c r="E24" s="18">
        <v>100.45</v>
      </c>
      <c r="F24" s="18">
        <v>884.74</v>
      </c>
      <c r="G24" s="18">
        <f t="shared" si="0"/>
        <v>1116.54</v>
      </c>
      <c r="H24" s="19">
        <f t="shared" si="1"/>
        <v>112156.44</v>
      </c>
    </row>
    <row r="25" spans="1:9" x14ac:dyDescent="0.2">
      <c r="A25" s="124">
        <v>5</v>
      </c>
      <c r="B25" s="128" t="s">
        <v>167</v>
      </c>
      <c r="C25" s="126" t="s">
        <v>105</v>
      </c>
      <c r="D25" s="130"/>
      <c r="E25" s="120"/>
      <c r="F25" s="120"/>
      <c r="G25" s="120">
        <f t="shared" si="0"/>
        <v>0</v>
      </c>
      <c r="H25" s="121">
        <f t="shared" si="1"/>
        <v>0</v>
      </c>
    </row>
    <row r="26" spans="1:9" ht="33.75" x14ac:dyDescent="0.2">
      <c r="A26" s="14" t="s">
        <v>148</v>
      </c>
      <c r="B26" s="129" t="s">
        <v>107</v>
      </c>
      <c r="C26" s="123" t="s">
        <v>106</v>
      </c>
      <c r="D26" s="129" t="s">
        <v>84</v>
      </c>
      <c r="E26" s="18">
        <v>1583.44</v>
      </c>
      <c r="F26" s="18">
        <v>19.62</v>
      </c>
      <c r="G26" s="18">
        <f t="shared" si="0"/>
        <v>24.76</v>
      </c>
      <c r="H26" s="19">
        <f t="shared" si="1"/>
        <v>39205.97</v>
      </c>
      <c r="I26" s="48"/>
    </row>
    <row r="27" spans="1:9" ht="33.75" x14ac:dyDescent="0.2">
      <c r="A27" s="14" t="s">
        <v>149</v>
      </c>
      <c r="B27" s="122" t="s">
        <v>109</v>
      </c>
      <c r="C27" s="123" t="s">
        <v>108</v>
      </c>
      <c r="D27" s="17" t="s">
        <v>84</v>
      </c>
      <c r="E27" s="18">
        <v>458.67</v>
      </c>
      <c r="F27" s="18">
        <v>13.6</v>
      </c>
      <c r="G27" s="18">
        <f t="shared" si="0"/>
        <v>17.16</v>
      </c>
      <c r="H27" s="19">
        <f t="shared" si="1"/>
        <v>7870.78</v>
      </c>
    </row>
    <row r="28" spans="1:9" ht="18" customHeight="1" x14ac:dyDescent="0.2">
      <c r="A28" s="131">
        <v>6</v>
      </c>
      <c r="B28" s="125" t="s">
        <v>166</v>
      </c>
      <c r="C28" s="126" t="s">
        <v>110</v>
      </c>
      <c r="D28" s="127"/>
      <c r="E28" s="120"/>
      <c r="F28" s="120"/>
      <c r="G28" s="120">
        <f t="shared" si="0"/>
        <v>0</v>
      </c>
      <c r="H28" s="121">
        <f t="shared" si="1"/>
        <v>0</v>
      </c>
    </row>
    <row r="29" spans="1:9" ht="56.25" x14ac:dyDescent="0.2">
      <c r="A29" s="14" t="s">
        <v>150</v>
      </c>
      <c r="B29" s="129" t="s">
        <v>111</v>
      </c>
      <c r="C29" s="123" t="s">
        <v>115</v>
      </c>
      <c r="D29" s="17" t="s">
        <v>84</v>
      </c>
      <c r="E29" s="18">
        <v>638</v>
      </c>
      <c r="F29" s="18">
        <v>98.27</v>
      </c>
      <c r="G29" s="18">
        <f t="shared" si="0"/>
        <v>124.02</v>
      </c>
      <c r="H29" s="19">
        <f t="shared" si="1"/>
        <v>79124.759999999995</v>
      </c>
    </row>
    <row r="30" spans="1:9" ht="33.75" x14ac:dyDescent="0.2">
      <c r="A30" s="14" t="s">
        <v>151</v>
      </c>
      <c r="B30" s="122" t="s">
        <v>112</v>
      </c>
      <c r="C30" s="123" t="s">
        <v>116</v>
      </c>
      <c r="D30" s="17" t="s">
        <v>98</v>
      </c>
      <c r="E30" s="18">
        <v>115</v>
      </c>
      <c r="F30" s="18">
        <v>97.87</v>
      </c>
      <c r="G30" s="18">
        <f t="shared" si="0"/>
        <v>123.51</v>
      </c>
      <c r="H30" s="19">
        <f t="shared" si="1"/>
        <v>14203.65</v>
      </c>
    </row>
    <row r="31" spans="1:9" ht="112.5" x14ac:dyDescent="0.2">
      <c r="A31" s="132" t="s">
        <v>152</v>
      </c>
      <c r="B31" s="122" t="s">
        <v>113</v>
      </c>
      <c r="C31" s="123" t="s">
        <v>114</v>
      </c>
      <c r="D31" s="17" t="s">
        <v>84</v>
      </c>
      <c r="E31" s="18">
        <v>638</v>
      </c>
      <c r="F31" s="18">
        <v>406.03</v>
      </c>
      <c r="G31" s="18">
        <f t="shared" si="0"/>
        <v>512.41</v>
      </c>
      <c r="H31" s="19">
        <f t="shared" si="1"/>
        <v>326917.58</v>
      </c>
    </row>
    <row r="32" spans="1:9" x14ac:dyDescent="0.2">
      <c r="A32" s="124">
        <v>7</v>
      </c>
      <c r="B32" s="130" t="s">
        <v>164</v>
      </c>
      <c r="C32" s="126" t="s">
        <v>117</v>
      </c>
      <c r="D32" s="127"/>
      <c r="E32" s="120"/>
      <c r="F32" s="120"/>
      <c r="G32" s="120">
        <f t="shared" si="0"/>
        <v>0</v>
      </c>
      <c r="H32" s="121">
        <f t="shared" si="1"/>
        <v>0</v>
      </c>
    </row>
    <row r="33" spans="1:8" ht="90" x14ac:dyDescent="0.2">
      <c r="A33" s="14" t="s">
        <v>145</v>
      </c>
      <c r="B33" s="122" t="s">
        <v>119</v>
      </c>
      <c r="C33" s="123" t="s">
        <v>118</v>
      </c>
      <c r="D33" s="17" t="s">
        <v>3</v>
      </c>
      <c r="E33" s="18">
        <v>12</v>
      </c>
      <c r="F33" s="18">
        <v>240.7</v>
      </c>
      <c r="G33" s="18">
        <f t="shared" si="0"/>
        <v>303.76</v>
      </c>
      <c r="H33" s="19">
        <f t="shared" si="1"/>
        <v>3645.12</v>
      </c>
    </row>
    <row r="34" spans="1:8" ht="18" customHeight="1" x14ac:dyDescent="0.2">
      <c r="A34" s="124">
        <v>8</v>
      </c>
      <c r="B34" s="125" t="s">
        <v>165</v>
      </c>
      <c r="C34" s="126" t="s">
        <v>120</v>
      </c>
      <c r="D34" s="127"/>
      <c r="E34" s="120"/>
      <c r="F34" s="120"/>
      <c r="G34" s="120">
        <f t="shared" si="0"/>
        <v>0</v>
      </c>
      <c r="H34" s="121">
        <f t="shared" si="1"/>
        <v>0</v>
      </c>
    </row>
    <row r="35" spans="1:8" ht="56.25" x14ac:dyDescent="0.2">
      <c r="A35" s="14" t="s">
        <v>153</v>
      </c>
      <c r="B35" s="122" t="s">
        <v>121</v>
      </c>
      <c r="C35" s="123" t="s">
        <v>122</v>
      </c>
      <c r="D35" s="17" t="s">
        <v>84</v>
      </c>
      <c r="E35" s="18">
        <v>68</v>
      </c>
      <c r="F35" s="18">
        <v>79.94</v>
      </c>
      <c r="G35" s="18">
        <f t="shared" si="0"/>
        <v>100.88</v>
      </c>
      <c r="H35" s="19">
        <f t="shared" si="1"/>
        <v>6859.84</v>
      </c>
    </row>
    <row r="36" spans="1:8" ht="56.25" x14ac:dyDescent="0.2">
      <c r="A36" s="14" t="s">
        <v>154</v>
      </c>
      <c r="B36" s="122" t="s">
        <v>123</v>
      </c>
      <c r="C36" s="123" t="s">
        <v>124</v>
      </c>
      <c r="D36" s="17" t="s">
        <v>84</v>
      </c>
      <c r="E36" s="18">
        <v>22</v>
      </c>
      <c r="F36" s="18">
        <v>88.45</v>
      </c>
      <c r="G36" s="18">
        <f t="shared" si="0"/>
        <v>111.62</v>
      </c>
      <c r="H36" s="19">
        <f t="shared" si="1"/>
        <v>2455.64</v>
      </c>
    </row>
    <row r="37" spans="1:8" ht="33.75" x14ac:dyDescent="0.2">
      <c r="A37" s="14" t="s">
        <v>155</v>
      </c>
      <c r="B37" s="122" t="s">
        <v>126</v>
      </c>
      <c r="C37" s="123" t="s">
        <v>125</v>
      </c>
      <c r="D37" s="17" t="s">
        <v>3</v>
      </c>
      <c r="E37" s="18">
        <v>2</v>
      </c>
      <c r="F37" s="18">
        <v>352.09</v>
      </c>
      <c r="G37" s="18">
        <f t="shared" si="0"/>
        <v>444.34</v>
      </c>
      <c r="H37" s="19">
        <f t="shared" si="1"/>
        <v>888.68</v>
      </c>
    </row>
    <row r="38" spans="1:8" ht="56.25" x14ac:dyDescent="0.2">
      <c r="A38" s="14" t="s">
        <v>156</v>
      </c>
      <c r="B38" s="122" t="s">
        <v>127</v>
      </c>
      <c r="C38" s="123" t="s">
        <v>128</v>
      </c>
      <c r="D38" s="17" t="s">
        <v>3</v>
      </c>
      <c r="E38" s="18">
        <v>2</v>
      </c>
      <c r="F38" s="18">
        <v>745.56</v>
      </c>
      <c r="G38" s="18">
        <f t="shared" si="0"/>
        <v>940.9</v>
      </c>
      <c r="H38" s="19">
        <f t="shared" si="1"/>
        <v>1881.8</v>
      </c>
    </row>
    <row r="39" spans="1:8" ht="45" x14ac:dyDescent="0.2">
      <c r="A39" s="14" t="s">
        <v>157</v>
      </c>
      <c r="B39" s="122" t="s">
        <v>129</v>
      </c>
      <c r="C39" s="123" t="s">
        <v>130</v>
      </c>
      <c r="D39" s="17" t="s">
        <v>98</v>
      </c>
      <c r="E39" s="18">
        <v>9</v>
      </c>
      <c r="F39" s="18">
        <v>9.9700000000000006</v>
      </c>
      <c r="G39" s="18">
        <f t="shared" si="0"/>
        <v>12.58</v>
      </c>
      <c r="H39" s="19">
        <f t="shared" si="1"/>
        <v>113.22</v>
      </c>
    </row>
    <row r="40" spans="1:8" ht="33.75" x14ac:dyDescent="0.2">
      <c r="A40" s="14" t="s">
        <v>158</v>
      </c>
      <c r="B40" s="122" t="s">
        <v>131</v>
      </c>
      <c r="C40" s="123" t="s">
        <v>132</v>
      </c>
      <c r="D40" s="17" t="s">
        <v>98</v>
      </c>
      <c r="E40" s="18">
        <v>6</v>
      </c>
      <c r="F40" s="18">
        <v>8.9700000000000006</v>
      </c>
      <c r="G40" s="18">
        <f t="shared" si="0"/>
        <v>11.32</v>
      </c>
      <c r="H40" s="19">
        <f t="shared" si="1"/>
        <v>67.92</v>
      </c>
    </row>
    <row r="41" spans="1:8" ht="33.75" x14ac:dyDescent="0.2">
      <c r="A41" s="14" t="s">
        <v>159</v>
      </c>
      <c r="B41" s="122" t="s">
        <v>133</v>
      </c>
      <c r="C41" s="123" t="s">
        <v>134</v>
      </c>
      <c r="D41" s="17" t="s">
        <v>98</v>
      </c>
      <c r="E41" s="18">
        <v>11</v>
      </c>
      <c r="F41" s="18">
        <v>13.81</v>
      </c>
      <c r="G41" s="18">
        <f t="shared" si="0"/>
        <v>17.43</v>
      </c>
      <c r="H41" s="19">
        <f t="shared" si="1"/>
        <v>191.73</v>
      </c>
    </row>
    <row r="42" spans="1:8" ht="33.75" x14ac:dyDescent="0.2">
      <c r="A42" s="14" t="s">
        <v>160</v>
      </c>
      <c r="B42" s="122" t="s">
        <v>135</v>
      </c>
      <c r="C42" s="123" t="s">
        <v>136</v>
      </c>
      <c r="D42" s="17" t="s">
        <v>98</v>
      </c>
      <c r="E42" s="18">
        <v>8</v>
      </c>
      <c r="F42" s="18">
        <v>23.63</v>
      </c>
      <c r="G42" s="18">
        <f t="shared" si="0"/>
        <v>29.82</v>
      </c>
      <c r="H42" s="19">
        <f t="shared" si="1"/>
        <v>238.56</v>
      </c>
    </row>
    <row r="43" spans="1:8" ht="45" x14ac:dyDescent="0.2">
      <c r="A43" s="14"/>
      <c r="B43" s="122" t="s">
        <v>162</v>
      </c>
      <c r="C43" s="123" t="s">
        <v>163</v>
      </c>
      <c r="D43" s="17" t="s">
        <v>3</v>
      </c>
      <c r="E43" s="18">
        <v>3</v>
      </c>
      <c r="F43" s="18">
        <v>50.1</v>
      </c>
      <c r="G43" s="18">
        <f t="shared" si="0"/>
        <v>63.23</v>
      </c>
      <c r="H43" s="19">
        <f t="shared" si="1"/>
        <v>189.69</v>
      </c>
    </row>
    <row r="44" spans="1:8" ht="11.25" customHeight="1" x14ac:dyDescent="0.2">
      <c r="A44" s="124">
        <v>9</v>
      </c>
      <c r="B44" s="125" t="s">
        <v>172</v>
      </c>
      <c r="C44" s="126" t="s">
        <v>137</v>
      </c>
      <c r="D44" s="133"/>
      <c r="E44" s="120"/>
      <c r="F44" s="120"/>
      <c r="G44" s="120">
        <f t="shared" si="0"/>
        <v>0</v>
      </c>
      <c r="H44" s="121">
        <f t="shared" si="1"/>
        <v>0</v>
      </c>
    </row>
    <row r="45" spans="1:8" ht="11.25" customHeight="1" thickBot="1" x14ac:dyDescent="0.25">
      <c r="A45" s="134" t="s">
        <v>161</v>
      </c>
      <c r="B45" s="135" t="s">
        <v>139</v>
      </c>
      <c r="C45" s="136" t="s">
        <v>138</v>
      </c>
      <c r="D45" s="26" t="s">
        <v>3</v>
      </c>
      <c r="E45" s="21">
        <v>48</v>
      </c>
      <c r="F45" s="21">
        <v>232.63</v>
      </c>
      <c r="G45" s="18">
        <f t="shared" si="0"/>
        <v>293.58</v>
      </c>
      <c r="H45" s="19">
        <f t="shared" si="1"/>
        <v>14091.84</v>
      </c>
    </row>
    <row r="46" spans="1:8" ht="13.5" thickBot="1" x14ac:dyDescent="0.25">
      <c r="A46" s="137" t="s">
        <v>75</v>
      </c>
      <c r="B46" s="138"/>
      <c r="C46" s="138"/>
      <c r="D46" s="138"/>
      <c r="E46" s="138"/>
      <c r="F46" s="138"/>
      <c r="G46" s="139"/>
      <c r="H46" s="140">
        <f>SUM(H13:H45)</f>
        <v>715140.29</v>
      </c>
    </row>
    <row r="47" spans="1:8" hidden="1" x14ac:dyDescent="0.2">
      <c r="A47" s="43"/>
      <c r="B47" s="43"/>
      <c r="C47" s="43"/>
      <c r="D47" s="43"/>
      <c r="E47" s="43"/>
      <c r="F47" s="43"/>
      <c r="G47" s="43"/>
      <c r="H47" s="44"/>
    </row>
    <row r="48" spans="1:8" x14ac:dyDescent="0.2">
      <c r="A48" s="141"/>
      <c r="B48" s="141"/>
      <c r="C48" s="141"/>
      <c r="D48" s="141"/>
      <c r="E48" s="141"/>
      <c r="F48" s="141"/>
      <c r="G48" s="141"/>
      <c r="H48" s="141"/>
    </row>
    <row r="49" spans="1:8" ht="75" customHeight="1" x14ac:dyDescent="0.2">
      <c r="A49" s="141"/>
      <c r="B49" s="142"/>
      <c r="C49" s="142"/>
      <c r="D49" s="141"/>
      <c r="E49" s="142"/>
      <c r="F49" s="142"/>
      <c r="G49" s="143"/>
      <c r="H49" s="141"/>
    </row>
    <row r="50" spans="1:8" ht="11.25" customHeight="1" x14ac:dyDescent="0.2">
      <c r="A50" s="51"/>
      <c r="B50" s="59" t="s">
        <v>174</v>
      </c>
      <c r="C50" s="60"/>
      <c r="D50" s="51"/>
      <c r="E50" s="61" t="s">
        <v>173</v>
      </c>
      <c r="F50" s="62"/>
      <c r="G50" s="52"/>
      <c r="H50" s="51"/>
    </row>
    <row r="52" spans="1:8" ht="12" customHeight="1" x14ac:dyDescent="0.2"/>
    <row r="53" spans="1:8" ht="11.25" customHeight="1" x14ac:dyDescent="0.2"/>
    <row r="54" spans="1:8" ht="12" customHeight="1" x14ac:dyDescent="0.2">
      <c r="A54" s="49"/>
      <c r="B54" s="63"/>
      <c r="C54" s="63"/>
      <c r="D54" s="49"/>
      <c r="E54" s="65"/>
      <c r="F54" s="65"/>
      <c r="G54" s="50"/>
      <c r="H54" s="49"/>
    </row>
    <row r="55" spans="1:8" ht="14.1" customHeight="1" x14ac:dyDescent="0.2">
      <c r="A55" s="51"/>
      <c r="B55" s="59" t="s">
        <v>175</v>
      </c>
      <c r="C55" s="60"/>
      <c r="D55" s="51"/>
      <c r="E55" s="62"/>
      <c r="F55" s="62"/>
      <c r="G55" s="52"/>
      <c r="H55" s="51"/>
    </row>
    <row r="56" spans="1:8" ht="4.5" customHeight="1" x14ac:dyDescent="0.2"/>
  </sheetData>
  <mergeCells count="24">
    <mergeCell ref="E54:F54"/>
    <mergeCell ref="B55:C55"/>
    <mergeCell ref="E55:F55"/>
    <mergeCell ref="B54:C54"/>
    <mergeCell ref="A2:H2"/>
    <mergeCell ref="F9:F10"/>
    <mergeCell ref="E9:E10"/>
    <mergeCell ref="F7:H7"/>
    <mergeCell ref="A6:E6"/>
    <mergeCell ref="A7:E7"/>
    <mergeCell ref="E8:H8"/>
    <mergeCell ref="A4:H4"/>
    <mergeCell ref="F6:H6"/>
    <mergeCell ref="C1:H1"/>
    <mergeCell ref="A1:B1"/>
    <mergeCell ref="B50:C50"/>
    <mergeCell ref="E50:F50"/>
    <mergeCell ref="E49:F49"/>
    <mergeCell ref="B49:C49"/>
    <mergeCell ref="A8:D8"/>
    <mergeCell ref="A10:D10"/>
    <mergeCell ref="A46:G46"/>
    <mergeCell ref="A11:H11"/>
    <mergeCell ref="A3:H3"/>
  </mergeCells>
  <phoneticPr fontId="2" type="noConversion"/>
  <printOptions horizontalCentered="1"/>
  <pageMargins left="0.25" right="0.25" top="0.75" bottom="0.75" header="0.3" footer="0.3"/>
  <pageSetup paperSize="9" scale="82" fitToHeight="0" orientation="portrait" horizontalDpi="4294967295"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1"/>
  <sheetViews>
    <sheetView showGridLines="0" showZeros="0" zoomScaleNormal="100" zoomScaleSheetLayoutView="100" workbookViewId="0">
      <selection activeCell="A2" sqref="A2:H2"/>
    </sheetView>
  </sheetViews>
  <sheetFormatPr defaultRowHeight="12.75" x14ac:dyDescent="0.2"/>
  <cols>
    <col min="1" max="1" width="5.42578125" bestFit="1" customWidth="1"/>
    <col min="2" max="2" width="10.7109375" bestFit="1" customWidth="1"/>
    <col min="3" max="3" width="48" customWidth="1"/>
    <col min="5" max="8" width="12.28515625" customWidth="1"/>
  </cols>
  <sheetData>
    <row r="1" spans="1:9" ht="60.75" customHeight="1" x14ac:dyDescent="0.2">
      <c r="A1" s="71"/>
      <c r="B1" s="71"/>
      <c r="C1" s="70"/>
      <c r="D1" s="70"/>
      <c r="E1" s="70"/>
      <c r="F1" s="70"/>
      <c r="G1" s="70"/>
      <c r="H1" s="70"/>
    </row>
    <row r="2" spans="1:9" ht="15" x14ac:dyDescent="0.2">
      <c r="A2" s="85"/>
      <c r="B2" s="85"/>
      <c r="C2" s="85"/>
      <c r="D2" s="85"/>
      <c r="E2" s="85"/>
      <c r="F2" s="85"/>
      <c r="G2" s="85"/>
      <c r="H2" s="85"/>
    </row>
    <row r="3" spans="1:9" ht="3.75" customHeight="1" thickBot="1" x14ac:dyDescent="0.25">
      <c r="A3" s="84"/>
      <c r="B3" s="84"/>
      <c r="C3" s="84"/>
      <c r="D3" s="84"/>
      <c r="E3" s="84"/>
      <c r="F3" s="84"/>
      <c r="G3" s="84"/>
      <c r="H3" s="84"/>
    </row>
    <row r="4" spans="1:9" ht="20.100000000000001" customHeight="1" thickBot="1" x14ac:dyDescent="0.25">
      <c r="A4" s="105" t="s">
        <v>4</v>
      </c>
      <c r="B4" s="106"/>
      <c r="C4" s="106"/>
      <c r="D4" s="106"/>
      <c r="E4" s="106"/>
      <c r="F4" s="106"/>
      <c r="G4" s="106"/>
      <c r="H4" s="107"/>
    </row>
    <row r="5" spans="1:9" ht="3.75" customHeight="1" thickBot="1" x14ac:dyDescent="0.25">
      <c r="A5" s="11"/>
      <c r="B5" s="11"/>
      <c r="C5" s="11"/>
      <c r="D5" s="11"/>
      <c r="E5" s="11"/>
      <c r="F5" s="11"/>
      <c r="G5" s="11"/>
      <c r="H5" s="11"/>
    </row>
    <row r="6" spans="1:9" ht="20.100000000000001" customHeight="1" x14ac:dyDescent="0.2">
      <c r="A6" s="96" t="s">
        <v>76</v>
      </c>
      <c r="B6" s="97"/>
      <c r="C6" s="97"/>
      <c r="D6" s="97"/>
      <c r="E6" s="98"/>
      <c r="F6" s="108" t="s">
        <v>21</v>
      </c>
      <c r="G6" s="109"/>
      <c r="H6" s="110"/>
    </row>
    <row r="7" spans="1:9" ht="20.100000000000001" customHeight="1" x14ac:dyDescent="0.2">
      <c r="A7" s="99" t="s">
        <v>46</v>
      </c>
      <c r="B7" s="100"/>
      <c r="C7" s="100"/>
      <c r="D7" s="100"/>
      <c r="E7" s="101"/>
      <c r="F7" s="90" t="s">
        <v>22</v>
      </c>
      <c r="G7" s="91"/>
      <c r="H7" s="92"/>
    </row>
    <row r="8" spans="1:9" ht="20.100000000000001" customHeight="1" x14ac:dyDescent="0.2">
      <c r="A8" s="75" t="s">
        <v>17</v>
      </c>
      <c r="B8" s="76"/>
      <c r="C8" s="76"/>
      <c r="D8" s="77"/>
      <c r="E8" s="102" t="s">
        <v>12</v>
      </c>
      <c r="F8" s="103"/>
      <c r="G8" s="103"/>
      <c r="H8" s="104"/>
    </row>
    <row r="9" spans="1:9" ht="20.100000000000001" customHeight="1" x14ac:dyDescent="0.2">
      <c r="A9" s="75" t="s">
        <v>18</v>
      </c>
      <c r="B9" s="76"/>
      <c r="C9" s="76"/>
      <c r="D9" s="77"/>
      <c r="E9" s="88" t="s">
        <v>8</v>
      </c>
      <c r="F9" s="86" t="s">
        <v>6</v>
      </c>
      <c r="G9" s="10" t="s">
        <v>20</v>
      </c>
      <c r="H9" s="7" t="s">
        <v>7</v>
      </c>
    </row>
    <row r="10" spans="1:9" ht="20.100000000000001" customHeight="1" thickBot="1" x14ac:dyDescent="0.25">
      <c r="A10" s="78" t="s">
        <v>19</v>
      </c>
      <c r="B10" s="79"/>
      <c r="C10" s="79"/>
      <c r="D10" s="80"/>
      <c r="E10" s="89"/>
      <c r="F10" s="87"/>
      <c r="G10" s="12" t="s">
        <v>9</v>
      </c>
      <c r="H10" s="53">
        <v>0.33479999999999999</v>
      </c>
    </row>
    <row r="11" spans="1:9" ht="3.75" customHeight="1" thickBot="1" x14ac:dyDescent="0.25">
      <c r="A11" s="83"/>
      <c r="B11" s="83"/>
      <c r="C11" s="83"/>
      <c r="D11" s="83"/>
      <c r="E11" s="83"/>
      <c r="F11" s="83"/>
      <c r="G11" s="83"/>
      <c r="H11" s="83"/>
    </row>
    <row r="12" spans="1:9" ht="39" thickBot="1" x14ac:dyDescent="0.25">
      <c r="A12" s="2" t="s">
        <v>0</v>
      </c>
      <c r="B12" s="3" t="s">
        <v>5</v>
      </c>
      <c r="C12" s="3" t="s">
        <v>1</v>
      </c>
      <c r="D12" s="3" t="s">
        <v>3</v>
      </c>
      <c r="E12" s="3" t="s">
        <v>2</v>
      </c>
      <c r="F12" s="4" t="s">
        <v>15</v>
      </c>
      <c r="G12" s="4" t="s">
        <v>16</v>
      </c>
      <c r="H12" s="5" t="s">
        <v>10</v>
      </c>
    </row>
    <row r="13" spans="1:9" s="54" customFormat="1" ht="18" customHeight="1" x14ac:dyDescent="0.2">
      <c r="A13" s="27">
        <v>1</v>
      </c>
      <c r="B13" s="28" t="s">
        <v>27</v>
      </c>
      <c r="C13" s="29" t="s">
        <v>28</v>
      </c>
      <c r="D13" s="30"/>
      <c r="E13" s="31"/>
      <c r="F13" s="31"/>
      <c r="G13" s="31"/>
      <c r="H13" s="32"/>
    </row>
    <row r="14" spans="1:9" ht="18" customHeight="1" x14ac:dyDescent="0.2">
      <c r="A14" s="33" t="s">
        <v>26</v>
      </c>
      <c r="B14" s="34" t="s">
        <v>23</v>
      </c>
      <c r="C14" s="35" t="s">
        <v>24</v>
      </c>
      <c r="D14" s="36" t="s">
        <v>25</v>
      </c>
      <c r="E14" s="37">
        <v>10</v>
      </c>
      <c r="F14" s="37">
        <v>233.32</v>
      </c>
      <c r="G14" s="37">
        <f>ROUND(F14+(F14*$H$10),2)</f>
        <v>311.44</v>
      </c>
      <c r="H14" s="38">
        <f>ROUND((E14*G14),2)</f>
        <v>3114.4</v>
      </c>
    </row>
    <row r="15" spans="1:9" ht="22.5" x14ac:dyDescent="0.2">
      <c r="A15" s="33" t="s">
        <v>29</v>
      </c>
      <c r="B15" s="34" t="s">
        <v>30</v>
      </c>
      <c r="C15" s="35" t="s">
        <v>31</v>
      </c>
      <c r="D15" s="36" t="s">
        <v>32</v>
      </c>
      <c r="E15" s="37">
        <v>1</v>
      </c>
      <c r="F15" s="37">
        <v>629.55999999999995</v>
      </c>
      <c r="G15" s="37">
        <f t="shared" ref="G15:G32" si="0">ROUND(F15+(F15*$H$10),2)</f>
        <v>840.34</v>
      </c>
      <c r="H15" s="38">
        <f t="shared" ref="H15:H32" si="1">ROUND((E15*G15),2)</f>
        <v>840.34</v>
      </c>
      <c r="I15" s="46"/>
    </row>
    <row r="16" spans="1:9" ht="18" customHeight="1" x14ac:dyDescent="0.2">
      <c r="A16" s="33"/>
      <c r="B16" s="34"/>
      <c r="C16" s="35"/>
      <c r="D16" s="36"/>
      <c r="E16" s="37"/>
      <c r="F16" s="37"/>
      <c r="G16" s="37">
        <f t="shared" si="0"/>
        <v>0</v>
      </c>
      <c r="H16" s="38">
        <f t="shared" si="1"/>
        <v>0</v>
      </c>
    </row>
    <row r="17" spans="1:9" ht="18" customHeight="1" x14ac:dyDescent="0.2">
      <c r="A17" s="39">
        <v>2</v>
      </c>
      <c r="B17" s="40" t="s">
        <v>33</v>
      </c>
      <c r="C17" s="41" t="s">
        <v>34</v>
      </c>
      <c r="D17" s="36"/>
      <c r="E17" s="37"/>
      <c r="F17" s="37"/>
      <c r="G17" s="37">
        <f t="shared" si="0"/>
        <v>0</v>
      </c>
      <c r="H17" s="38">
        <f t="shared" si="1"/>
        <v>0</v>
      </c>
    </row>
    <row r="18" spans="1:9" x14ac:dyDescent="0.2">
      <c r="A18" s="33" t="s">
        <v>35</v>
      </c>
      <c r="B18" s="34" t="s">
        <v>44</v>
      </c>
      <c r="C18" s="35" t="s">
        <v>45</v>
      </c>
      <c r="D18" s="36" t="s">
        <v>25</v>
      </c>
      <c r="E18" s="37">
        <v>1000</v>
      </c>
      <c r="F18" s="37">
        <v>1.0900000000000001</v>
      </c>
      <c r="G18" s="37">
        <f t="shared" si="0"/>
        <v>1.45</v>
      </c>
      <c r="H18" s="38">
        <f t="shared" si="1"/>
        <v>1450</v>
      </c>
    </row>
    <row r="19" spans="1:9" s="54" customFormat="1" ht="56.25" x14ac:dyDescent="0.2">
      <c r="A19" s="33" t="s">
        <v>36</v>
      </c>
      <c r="B19" s="42" t="s">
        <v>47</v>
      </c>
      <c r="C19" s="35" t="s">
        <v>78</v>
      </c>
      <c r="D19" s="36" t="s">
        <v>48</v>
      </c>
      <c r="E19" s="37">
        <v>150</v>
      </c>
      <c r="F19" s="37">
        <v>9.1199999999999992</v>
      </c>
      <c r="G19" s="37">
        <f>ROUND(F19+(F19*$H$10),2)</f>
        <v>12.17</v>
      </c>
      <c r="H19" s="38">
        <f t="shared" si="1"/>
        <v>1825.5</v>
      </c>
    </row>
    <row r="20" spans="1:9" ht="22.5" x14ac:dyDescent="0.2">
      <c r="A20" s="33" t="s">
        <v>37</v>
      </c>
      <c r="B20" s="42" t="s">
        <v>50</v>
      </c>
      <c r="C20" s="35" t="s">
        <v>49</v>
      </c>
      <c r="D20" s="42" t="s">
        <v>51</v>
      </c>
      <c r="E20" s="37">
        <v>1500</v>
      </c>
      <c r="F20" s="37">
        <v>0.75</v>
      </c>
      <c r="G20" s="37">
        <f t="shared" si="0"/>
        <v>1</v>
      </c>
      <c r="H20" s="38">
        <f t="shared" si="1"/>
        <v>1500</v>
      </c>
    </row>
    <row r="21" spans="1:9" ht="18" customHeight="1" x14ac:dyDescent="0.2">
      <c r="A21" s="33" t="s">
        <v>38</v>
      </c>
      <c r="B21" s="42" t="s">
        <v>52</v>
      </c>
      <c r="C21" s="35" t="s">
        <v>53</v>
      </c>
      <c r="D21" s="36" t="s">
        <v>51</v>
      </c>
      <c r="E21" s="37">
        <v>698.4</v>
      </c>
      <c r="F21" s="37">
        <v>0.71</v>
      </c>
      <c r="G21" s="37">
        <f t="shared" si="0"/>
        <v>0.95</v>
      </c>
      <c r="H21" s="38">
        <f t="shared" si="1"/>
        <v>663.48</v>
      </c>
    </row>
    <row r="22" spans="1:9" ht="22.5" x14ac:dyDescent="0.2">
      <c r="A22" s="33" t="s">
        <v>39</v>
      </c>
      <c r="B22" s="42" t="s">
        <v>54</v>
      </c>
      <c r="C22" s="35" t="s">
        <v>77</v>
      </c>
      <c r="D22" s="42" t="s">
        <v>55</v>
      </c>
      <c r="E22" s="37">
        <v>2380</v>
      </c>
      <c r="F22" s="37">
        <v>0.31</v>
      </c>
      <c r="G22" s="37">
        <f t="shared" si="0"/>
        <v>0.41</v>
      </c>
      <c r="H22" s="38">
        <f t="shared" si="1"/>
        <v>975.8</v>
      </c>
    </row>
    <row r="23" spans="1:9" ht="33.75" x14ac:dyDescent="0.2">
      <c r="A23" s="33" t="s">
        <v>40</v>
      </c>
      <c r="B23" s="42" t="s">
        <v>57</v>
      </c>
      <c r="C23" s="35" t="s">
        <v>58</v>
      </c>
      <c r="D23" s="42" t="s">
        <v>25</v>
      </c>
      <c r="E23" s="37">
        <v>1000</v>
      </c>
      <c r="F23" s="37">
        <v>2.72</v>
      </c>
      <c r="G23" s="37">
        <f t="shared" si="0"/>
        <v>3.63</v>
      </c>
      <c r="H23" s="38">
        <f t="shared" si="1"/>
        <v>3630</v>
      </c>
    </row>
    <row r="24" spans="1:9" ht="33.75" x14ac:dyDescent="0.2">
      <c r="A24" s="33" t="s">
        <v>41</v>
      </c>
      <c r="B24" s="42" t="s">
        <v>56</v>
      </c>
      <c r="C24" s="35" t="s">
        <v>59</v>
      </c>
      <c r="D24" s="36" t="s">
        <v>25</v>
      </c>
      <c r="E24" s="37">
        <v>1000</v>
      </c>
      <c r="F24" s="37">
        <v>0.64</v>
      </c>
      <c r="G24" s="37">
        <f>ROUND(F24+(F24*$H$10),2)</f>
        <v>0.85</v>
      </c>
      <c r="H24" s="38">
        <f t="shared" si="1"/>
        <v>850</v>
      </c>
    </row>
    <row r="25" spans="1:9" ht="45" x14ac:dyDescent="0.2">
      <c r="A25" s="33" t="s">
        <v>42</v>
      </c>
      <c r="B25" s="42" t="s">
        <v>60</v>
      </c>
      <c r="C25" s="35" t="s">
        <v>61</v>
      </c>
      <c r="D25" s="42" t="s">
        <v>48</v>
      </c>
      <c r="E25" s="37">
        <v>30</v>
      </c>
      <c r="F25" s="37">
        <v>337.93</v>
      </c>
      <c r="G25" s="37">
        <f t="shared" si="0"/>
        <v>451.07</v>
      </c>
      <c r="H25" s="38">
        <f t="shared" si="1"/>
        <v>13532.1</v>
      </c>
      <c r="I25" s="46"/>
    </row>
    <row r="26" spans="1:9" ht="22.5" x14ac:dyDescent="0.2">
      <c r="A26" s="33" t="s">
        <v>43</v>
      </c>
      <c r="B26" s="42" t="s">
        <v>62</v>
      </c>
      <c r="C26" s="35" t="s">
        <v>63</v>
      </c>
      <c r="D26" s="42" t="s">
        <v>51</v>
      </c>
      <c r="E26" s="37">
        <v>300</v>
      </c>
      <c r="F26" s="37">
        <v>0.8</v>
      </c>
      <c r="G26" s="37">
        <f t="shared" si="0"/>
        <v>1.07</v>
      </c>
      <c r="H26" s="38">
        <f t="shared" si="1"/>
        <v>321</v>
      </c>
      <c r="I26" s="46"/>
    </row>
    <row r="27" spans="1:9" ht="18" customHeight="1" x14ac:dyDescent="0.2">
      <c r="A27" s="33"/>
      <c r="B27" s="34"/>
      <c r="C27" s="35"/>
      <c r="D27" s="36"/>
      <c r="E27" s="37"/>
      <c r="F27" s="37"/>
      <c r="G27" s="37">
        <f t="shared" si="0"/>
        <v>0</v>
      </c>
      <c r="H27" s="38">
        <f t="shared" si="1"/>
        <v>0</v>
      </c>
    </row>
    <row r="28" spans="1:9" ht="18" customHeight="1" x14ac:dyDescent="0.2">
      <c r="A28" s="39">
        <v>3</v>
      </c>
      <c r="B28" s="40" t="s">
        <v>64</v>
      </c>
      <c r="C28" s="41" t="s">
        <v>65</v>
      </c>
      <c r="D28" s="36"/>
      <c r="E28" s="37"/>
      <c r="F28" s="37"/>
      <c r="G28" s="37">
        <f t="shared" si="0"/>
        <v>0</v>
      </c>
      <c r="H28" s="38">
        <f t="shared" si="1"/>
        <v>0</v>
      </c>
    </row>
    <row r="29" spans="1:9" ht="18" customHeight="1" x14ac:dyDescent="0.2">
      <c r="A29" s="33" t="s">
        <v>66</v>
      </c>
      <c r="B29" s="42" t="s">
        <v>68</v>
      </c>
      <c r="C29" s="35" t="s">
        <v>67</v>
      </c>
      <c r="D29" s="36" t="s">
        <v>69</v>
      </c>
      <c r="E29" s="37">
        <v>400</v>
      </c>
      <c r="F29" s="37">
        <v>9.3699999999999992</v>
      </c>
      <c r="G29" s="37">
        <f>ROUND(F29+(F29*$H$10),2)</f>
        <v>12.51</v>
      </c>
      <c r="H29" s="38">
        <f t="shared" si="1"/>
        <v>5004</v>
      </c>
    </row>
    <row r="30" spans="1:9" ht="18" customHeight="1" x14ac:dyDescent="0.2">
      <c r="A30" s="33"/>
      <c r="B30" s="34"/>
      <c r="C30" s="35"/>
      <c r="D30" s="36"/>
      <c r="E30" s="37"/>
      <c r="F30" s="37"/>
      <c r="G30" s="37">
        <f t="shared" si="0"/>
        <v>0</v>
      </c>
      <c r="H30" s="38">
        <f t="shared" si="1"/>
        <v>0</v>
      </c>
    </row>
    <row r="31" spans="1:9" ht="18" customHeight="1" x14ac:dyDescent="0.2">
      <c r="A31" s="39">
        <v>4</v>
      </c>
      <c r="B31" s="40" t="s">
        <v>71</v>
      </c>
      <c r="C31" s="41" t="s">
        <v>73</v>
      </c>
      <c r="D31" s="36"/>
      <c r="E31" s="37"/>
      <c r="F31" s="37"/>
      <c r="G31" s="37">
        <f t="shared" si="0"/>
        <v>0</v>
      </c>
      <c r="H31" s="38">
        <f t="shared" si="1"/>
        <v>0</v>
      </c>
    </row>
    <row r="32" spans="1:9" ht="22.5" x14ac:dyDescent="0.2">
      <c r="A32" s="33" t="s">
        <v>72</v>
      </c>
      <c r="B32" s="42" t="s">
        <v>70</v>
      </c>
      <c r="C32" s="35" t="s">
        <v>74</v>
      </c>
      <c r="D32" s="36" t="s">
        <v>69</v>
      </c>
      <c r="E32" s="37">
        <v>400</v>
      </c>
      <c r="F32" s="37">
        <v>23.56</v>
      </c>
      <c r="G32" s="37">
        <f t="shared" si="0"/>
        <v>31.45</v>
      </c>
      <c r="H32" s="38">
        <f t="shared" si="1"/>
        <v>12580</v>
      </c>
    </row>
    <row r="33" spans="1:8" ht="18" customHeight="1" x14ac:dyDescent="0.2">
      <c r="A33" s="33"/>
      <c r="B33" s="34"/>
      <c r="C33" s="35"/>
      <c r="D33" s="36"/>
      <c r="E33" s="37"/>
      <c r="F33" s="37"/>
      <c r="G33" s="37">
        <f t="shared" ref="G33:G40" si="2">F33+(F33*$H$10)</f>
        <v>0</v>
      </c>
      <c r="H33" s="38">
        <f t="shared" ref="H33:H41" si="3">E33*G33</f>
        <v>0</v>
      </c>
    </row>
    <row r="34" spans="1:8" ht="18" customHeight="1" x14ac:dyDescent="0.2">
      <c r="A34" s="33"/>
      <c r="B34" s="34"/>
      <c r="C34" s="35"/>
      <c r="D34" s="36"/>
      <c r="E34" s="37"/>
      <c r="F34" s="37"/>
      <c r="G34" s="37">
        <f t="shared" si="2"/>
        <v>0</v>
      </c>
      <c r="H34" s="38">
        <f t="shared" si="3"/>
        <v>0</v>
      </c>
    </row>
    <row r="35" spans="1:8" ht="18" customHeight="1" x14ac:dyDescent="0.2">
      <c r="A35" s="33"/>
      <c r="B35" s="34"/>
      <c r="C35" s="94" t="s">
        <v>79</v>
      </c>
      <c r="D35" s="36"/>
      <c r="E35" s="37"/>
      <c r="F35" s="37"/>
      <c r="G35" s="37">
        <f t="shared" si="2"/>
        <v>0</v>
      </c>
      <c r="H35" s="38">
        <f t="shared" si="3"/>
        <v>0</v>
      </c>
    </row>
    <row r="36" spans="1:8" ht="18" customHeight="1" x14ac:dyDescent="0.2">
      <c r="A36" s="33"/>
      <c r="B36" s="34"/>
      <c r="C36" s="95"/>
      <c r="D36" s="36"/>
      <c r="E36" s="37"/>
      <c r="F36" s="37"/>
      <c r="G36" s="37">
        <f t="shared" si="2"/>
        <v>0</v>
      </c>
      <c r="H36" s="38">
        <f t="shared" si="3"/>
        <v>0</v>
      </c>
    </row>
    <row r="37" spans="1:8" ht="18" customHeight="1" x14ac:dyDescent="0.2">
      <c r="A37" s="33"/>
      <c r="B37" s="34"/>
      <c r="C37" s="35"/>
      <c r="D37" s="36"/>
      <c r="E37" s="37"/>
      <c r="F37" s="37"/>
      <c r="G37" s="37">
        <f t="shared" si="2"/>
        <v>0</v>
      </c>
      <c r="H37" s="38">
        <f t="shared" si="3"/>
        <v>0</v>
      </c>
    </row>
    <row r="38" spans="1:8" ht="18" customHeight="1" x14ac:dyDescent="0.2">
      <c r="A38" s="33"/>
      <c r="B38" s="34"/>
      <c r="C38" s="35"/>
      <c r="D38" s="36"/>
      <c r="E38" s="37"/>
      <c r="F38" s="37"/>
      <c r="G38" s="37">
        <f t="shared" si="2"/>
        <v>0</v>
      </c>
      <c r="H38" s="38">
        <f t="shared" si="3"/>
        <v>0</v>
      </c>
    </row>
    <row r="39" spans="1:8" ht="18" customHeight="1" x14ac:dyDescent="0.2">
      <c r="A39" s="14"/>
      <c r="B39" s="15"/>
      <c r="C39" s="16"/>
      <c r="D39" s="17"/>
      <c r="E39" s="18"/>
      <c r="F39" s="18"/>
      <c r="G39" s="18">
        <f t="shared" si="2"/>
        <v>0</v>
      </c>
      <c r="H39" s="19">
        <f t="shared" si="3"/>
        <v>0</v>
      </c>
    </row>
    <row r="40" spans="1:8" ht="18" customHeight="1" x14ac:dyDescent="0.2">
      <c r="A40" s="14"/>
      <c r="B40" s="15"/>
      <c r="C40" s="16"/>
      <c r="D40" s="20"/>
      <c r="E40" s="18"/>
      <c r="F40" s="18"/>
      <c r="G40" s="18">
        <f t="shared" si="2"/>
        <v>0</v>
      </c>
      <c r="H40" s="19">
        <f t="shared" si="3"/>
        <v>0</v>
      </c>
    </row>
    <row r="41" spans="1:8" ht="18" customHeight="1" thickBot="1" x14ac:dyDescent="0.25">
      <c r="A41" s="23"/>
      <c r="B41" s="24"/>
      <c r="C41" s="25"/>
      <c r="D41" s="26"/>
      <c r="E41" s="21"/>
      <c r="F41" s="21"/>
      <c r="G41" s="21">
        <f>F41*$H$10</f>
        <v>0</v>
      </c>
      <c r="H41" s="22">
        <f t="shared" si="3"/>
        <v>0</v>
      </c>
    </row>
    <row r="42" spans="1:8" ht="18" customHeight="1" thickBot="1" x14ac:dyDescent="0.25">
      <c r="A42" s="81" t="s">
        <v>75</v>
      </c>
      <c r="B42" s="82"/>
      <c r="C42" s="82"/>
      <c r="D42" s="82"/>
      <c r="E42" s="82"/>
      <c r="F42" s="82"/>
      <c r="G42" s="82"/>
      <c r="H42" s="45">
        <f>SUM(H13:H41)</f>
        <v>46286.619999999995</v>
      </c>
    </row>
    <row r="43" spans="1:8" ht="14.25" customHeight="1" x14ac:dyDescent="0.2">
      <c r="A43" s="43"/>
      <c r="B43" s="43"/>
      <c r="C43" s="43"/>
      <c r="D43" s="43"/>
      <c r="E43" s="43"/>
      <c r="F43" s="43"/>
      <c r="G43" s="43"/>
      <c r="H43" s="44"/>
    </row>
    <row r="44" spans="1:8" ht="11.25" customHeight="1" x14ac:dyDescent="0.2">
      <c r="A44" s="1"/>
      <c r="B44" s="1"/>
      <c r="C44" s="1"/>
      <c r="D44" s="1"/>
      <c r="E44" s="1"/>
      <c r="F44" s="1"/>
      <c r="G44" s="1"/>
      <c r="H44" s="1"/>
    </row>
    <row r="45" spans="1:8" ht="11.25" customHeight="1" x14ac:dyDescent="0.2">
      <c r="A45" s="1"/>
      <c r="B45" s="74"/>
      <c r="C45" s="74"/>
      <c r="D45" s="1"/>
      <c r="E45" s="74"/>
      <c r="F45" s="74"/>
      <c r="G45" s="8"/>
      <c r="H45" s="1"/>
    </row>
    <row r="46" spans="1:8" x14ac:dyDescent="0.2">
      <c r="A46" s="6"/>
      <c r="B46" s="72" t="s">
        <v>13</v>
      </c>
      <c r="C46" s="72"/>
      <c r="D46" s="6"/>
      <c r="E46" s="73" t="s">
        <v>11</v>
      </c>
      <c r="F46" s="73"/>
      <c r="G46" s="9"/>
      <c r="H46" s="6"/>
    </row>
    <row r="49" spans="1:8" ht="11.25" customHeight="1" x14ac:dyDescent="0.2">
      <c r="A49" s="1"/>
      <c r="B49" s="74"/>
      <c r="C49" s="74"/>
      <c r="D49" s="1"/>
      <c r="E49" s="93"/>
      <c r="F49" s="93"/>
      <c r="G49" s="8"/>
      <c r="H49" s="1"/>
    </row>
    <row r="50" spans="1:8" x14ac:dyDescent="0.2">
      <c r="A50" s="6"/>
      <c r="B50" s="72" t="s">
        <v>14</v>
      </c>
      <c r="C50" s="72"/>
      <c r="D50" s="6"/>
      <c r="E50" s="73"/>
      <c r="F50" s="73"/>
      <c r="G50" s="9"/>
      <c r="H50" s="6"/>
    </row>
    <row r="51" spans="1:8" ht="4.5" customHeight="1" x14ac:dyDescent="0.2"/>
  </sheetData>
  <mergeCells count="26">
    <mergeCell ref="A6:E6"/>
    <mergeCell ref="A7:E7"/>
    <mergeCell ref="E8:H8"/>
    <mergeCell ref="A4:H4"/>
    <mergeCell ref="F6:H6"/>
    <mergeCell ref="E49:F49"/>
    <mergeCell ref="B50:C50"/>
    <mergeCell ref="E50:F50"/>
    <mergeCell ref="B49:C49"/>
    <mergeCell ref="C35:C36"/>
    <mergeCell ref="C1:H1"/>
    <mergeCell ref="A1:B1"/>
    <mergeCell ref="B46:C46"/>
    <mergeCell ref="E46:F46"/>
    <mergeCell ref="E45:F45"/>
    <mergeCell ref="B45:C45"/>
    <mergeCell ref="A8:D8"/>
    <mergeCell ref="A10:D10"/>
    <mergeCell ref="A9:D9"/>
    <mergeCell ref="A42:G42"/>
    <mergeCell ref="A11:H11"/>
    <mergeCell ref="A3:H3"/>
    <mergeCell ref="A2:H2"/>
    <mergeCell ref="F9:F10"/>
    <mergeCell ref="E9:E10"/>
    <mergeCell ref="F7:H7"/>
  </mergeCells>
  <phoneticPr fontId="2" type="noConversion"/>
  <pageMargins left="0.78740157480314965" right="0.19685039370078741" top="0.39370078740157483" bottom="0.39370078740157483" header="0" footer="0"/>
  <pageSetup paperSize="9" scale="77" orientation="portrait" r:id="rId1"/>
  <headerFooter alignWithMargins="0"/>
  <drawing r:id="rId2"/>
  <legacyDrawing r:id="rId3"/>
  <oleObjects>
    <mc:AlternateContent xmlns:mc="http://schemas.openxmlformats.org/markup-compatibility/2006">
      <mc:Choice Requires="x14">
        <oleObject progId="Word.Picture.8" shapeId="5123" r:id="rId4">
          <objectPr defaultSize="0" autoPict="0" r:id="rId5">
            <anchor moveWithCells="1">
              <from>
                <xdr:col>1</xdr:col>
                <xdr:colOff>0</xdr:colOff>
                <xdr:row>0</xdr:row>
                <xdr:rowOff>85725</xdr:rowOff>
              </from>
              <to>
                <xdr:col>2</xdr:col>
                <xdr:colOff>133350</xdr:colOff>
                <xdr:row>0</xdr:row>
                <xdr:rowOff>704850</xdr:rowOff>
              </to>
            </anchor>
          </objectPr>
        </oleObject>
      </mc:Choice>
      <mc:Fallback>
        <oleObject progId="Word.Picture.8" shapeId="512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Planilha Orcamentaria</vt:lpstr>
      <vt:lpstr>Modelo Planilha Orcamentaria</vt:lpstr>
      <vt:lpstr>'Modelo Planilha Orcamentaria'!Print_Area</vt:lpstr>
      <vt:lpstr>'Planilha Orcamentaria'!Print_Area</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André Fagundes</cp:lastModifiedBy>
  <cp:lastPrinted>2026-04-15T14:08:13Z</cp:lastPrinted>
  <dcterms:created xsi:type="dcterms:W3CDTF">2006-09-22T13:55:22Z</dcterms:created>
  <dcterms:modified xsi:type="dcterms:W3CDTF">2026-04-15T14:08:17Z</dcterms:modified>
</cp:coreProperties>
</file>