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ENCARGOS" sheetId="3" r:id="rId1"/>
    <sheet name="BDI" sheetId="4" r:id="rId2"/>
    <sheet name="CPU" sheetId="5" r:id="rId3"/>
    <sheet name="PLAN. ORÇA" sheetId="6" r:id="rId4"/>
    <sheet name="cff" sheetId="7" r:id="rId5"/>
  </sheets>
  <definedNames>
    <definedName name="_xlnm.Print_Area" localSheetId="1">BDI!$A$1:$K$37</definedName>
    <definedName name="_xlnm.Print_Area" localSheetId="4">cff!$A$1:$O$16</definedName>
    <definedName name="_xlnm.Print_Area" localSheetId="2">CPU!$A$1:$J$85</definedName>
    <definedName name="_xlnm.Print_Area" localSheetId="0">ENCARGOS!$A$1:$D$52</definedName>
    <definedName name="_xlnm.Print_Area" localSheetId="3">'PLAN. ORÇA'!$A$1:$J$22</definedName>
  </definedNames>
  <calcPr calcId="152511"/>
</workbook>
</file>

<file path=xl/calcChain.xml><?xml version="1.0" encoding="utf-8"?>
<calcChain xmlns="http://schemas.openxmlformats.org/spreadsheetml/2006/main">
  <c r="B3" i="3" l="1"/>
  <c r="B3" i="4"/>
  <c r="D72" i="5"/>
  <c r="D43" i="3" l="1"/>
  <c r="C43" i="3"/>
  <c r="D38" i="3"/>
  <c r="C38" i="3"/>
  <c r="D30" i="3"/>
  <c r="C30" i="3"/>
  <c r="D17" i="3"/>
  <c r="D45" i="3" s="1"/>
  <c r="C17" i="3"/>
  <c r="C45" i="3" s="1"/>
  <c r="L2" i="7" l="1"/>
  <c r="E2" i="5" l="1"/>
  <c r="K13" i="4"/>
  <c r="B2" i="4" l="1"/>
  <c r="D1" i="5" s="1"/>
  <c r="D1" i="6" s="1"/>
  <c r="B1" i="7" s="1"/>
  <c r="K20" i="4"/>
  <c r="K23" i="4" l="1"/>
  <c r="I2" i="4"/>
  <c r="B5" i="4" l="1"/>
  <c r="G2" i="6"/>
  <c r="G2" i="5" s="1"/>
  <c r="D2" i="5"/>
  <c r="B2" i="7"/>
</calcChain>
</file>

<file path=xl/sharedStrings.xml><?xml version="1.0" encoding="utf-8"?>
<sst xmlns="http://schemas.openxmlformats.org/spreadsheetml/2006/main" count="613" uniqueCount="246">
  <si>
    <t>PROPONENTE:</t>
  </si>
  <si>
    <t>MUNICÍPIO / UF:</t>
  </si>
  <si>
    <t>OBJETO:</t>
  </si>
  <si>
    <t>M</t>
  </si>
  <si>
    <t>GARRAFÃO DO NORTE / PARÁ</t>
  </si>
  <si>
    <t>6.1</t>
  </si>
  <si>
    <t>6.2</t>
  </si>
  <si>
    <t>6.3</t>
  </si>
  <si>
    <t>6.4</t>
  </si>
  <si>
    <t>PLANILHA DE ENCARGOS SOCIAIS</t>
  </si>
  <si>
    <t>Mensalista</t>
  </si>
  <si>
    <t>Horista</t>
  </si>
  <si>
    <t>%</t>
  </si>
  <si>
    <t>INSS</t>
  </si>
  <si>
    <t>A2</t>
  </si>
  <si>
    <t>A3</t>
  </si>
  <si>
    <t>A4</t>
  </si>
  <si>
    <t>A5</t>
  </si>
  <si>
    <t>A6</t>
  </si>
  <si>
    <t>A7</t>
  </si>
  <si>
    <t>A8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</si>
  <si>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</si>
  <si>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</si>
  <si>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</si>
  <si>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</si>
  <si>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</si>
  <si>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</si>
  <si>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</si>
  <si>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</si>
  <si>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</si>
  <si>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</si>
  <si>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</si>
  <si>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GRUPO C</t>
  </si>
  <si>
    <t>C1</t>
  </si>
  <si>
    <t>C2</t>
  </si>
  <si>
    <t>C3</t>
  </si>
  <si>
    <t>C4</t>
  </si>
  <si>
    <t>C5</t>
  </si>
  <si>
    <t>D1</t>
  </si>
  <si>
    <t>D2</t>
  </si>
  <si>
    <t>PREFEITURA MUNICIPAL DE GARRAFÃO DO NORTE</t>
  </si>
  <si>
    <t>Proponente:</t>
  </si>
  <si>
    <t>Município/UF:</t>
  </si>
  <si>
    <t>Objeto:</t>
  </si>
  <si>
    <t>Endereço Da Obra:</t>
  </si>
  <si>
    <t>BDI (%):</t>
  </si>
  <si>
    <t>Item</t>
  </si>
  <si>
    <t>Parcela do BDI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</si>
  <si>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</si>
  <si>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</si>
  <si>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</si>
  <si>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</si>
  <si>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</si>
  <si>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 e ISS)</t>
  </si>
  <si>
    <t xml:space="preserve">Impostos </t>
  </si>
  <si>
    <t>ISS</t>
  </si>
  <si>
    <t>PIS</t>
  </si>
  <si>
    <t>COFINS</t>
  </si>
  <si>
    <t>CPRB</t>
  </si>
  <si>
    <t>Total Impostos =</t>
  </si>
  <si>
    <t>Fórmula para o cálculo de BDI</t>
  </si>
  <si>
    <t>Notas:</t>
  </si>
  <si>
    <t>1) Alíquota de ISS é determinada pela “Relação de Serviços”  do município onde se prestará o serviço conforme art. 1º e art.8º da Lei Complementar nº116/2001.</t>
  </si>
  <si>
    <t>2) Alíquota máxima de PIS é de até 1,65% conforme Lei nº10.637/02 em consonância com o Regime de Tributação da Empresa</t>
  </si>
  <si>
    <t>3) Alíquota máxima de COFINS é de 3% conforme inciso XX do art. 10 da Lei nº10.833/03.</t>
  </si>
  <si>
    <t>Obs. Adequado ao Acordão 2622/2013 do TCU</t>
  </si>
  <si>
    <t>Bancos</t>
  </si>
  <si>
    <t>B.D.I.</t>
  </si>
  <si>
    <t>Encargos Sociais</t>
  </si>
  <si>
    <t xml:space="preserve">SINAPI - 04/2025 - Pará
SEDOP - 02/2025 - Pará
</t>
  </si>
  <si>
    <t>Desonerado: embutido nos preços unitário dos insumos de mão de obra, de acordo com as bases.</t>
  </si>
  <si>
    <t>PLANILHA DE COMPOSIÇÃO DE PREÇO UNITÁRIO</t>
  </si>
  <si>
    <t xml:space="preserve"> 1 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</si>
  <si>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</si>
  <si>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</si>
  <si>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</si>
  <si>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</si>
  <si>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</si>
  <si>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</si>
  <si>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</si>
  <si>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</si>
  <si>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</si>
  <si>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</si>
  <si>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</si>
  <si>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</si>
  <si>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</si>
  <si>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</si>
  <si>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</si>
  <si>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</si>
  <si>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</si>
  <si>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>Composição Auxiliar</t>
  </si>
  <si>
    <t>SERVENTE COM ENCARGOS COMPLEMENTARES</t>
  </si>
  <si>
    <t>SINAPI</t>
  </si>
  <si>
    <t>SEDI - SERVIÇOS DIVERSOS</t>
  </si>
  <si>
    <t>CHOR - CUSTOS HORÁRIOS DE MÁQUINAS E EQUIPAMENTOS</t>
  </si>
  <si>
    <t>CHP</t>
  </si>
  <si>
    <t xml:space="preserve"> 88316 </t>
  </si>
  <si>
    <t>H</t>
  </si>
  <si>
    <t>Total sem BDI</t>
  </si>
  <si>
    <t>Total do BDI</t>
  </si>
  <si>
    <t>Total Geral</t>
  </si>
  <si>
    <t>Valor Unit com BDI</t>
  </si>
  <si>
    <t>Peso (%)</t>
  </si>
  <si>
    <t>Total Por Etapa</t>
  </si>
  <si>
    <t>30 DIAS</t>
  </si>
  <si>
    <t>60 DIAS</t>
  </si>
  <si>
    <t>Porcentagem</t>
  </si>
  <si>
    <t>Custo</t>
  </si>
  <si>
    <t>Porcentagem Acumulado</t>
  </si>
  <si>
    <t>100,0%</t>
  </si>
  <si>
    <t>Custo Acumulado</t>
  </si>
  <si>
    <t xml:space="preserve">PLANILHA DE COMPOSIÇÃO DE BDI </t>
  </si>
  <si>
    <t xml:space="preserve">
 RESPONSÁVEL TÉCNICO                                                                                                                                                                                                                                                                                                                                             
 ENGº CIVIL - BRENO NOGUEIRA                                                                                                                                                                                                                                                                                                                                   CREA-PA Nº 152096057-3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</si>
  <si>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CHI</t>
  </si>
  <si>
    <t>UN</t>
  </si>
  <si>
    <t>350,00</t>
  </si>
  <si>
    <t>SERP - SERVIÇOS PRELIMINARES</t>
  </si>
  <si>
    <t>Cronograma Físico/Financeiro</t>
  </si>
  <si>
    <t xml:space="preserve"> 1.2 </t>
  </si>
  <si>
    <t xml:space="preserve"> 1.3 </t>
  </si>
  <si>
    <t xml:space="preserve"> 1.4 </t>
  </si>
  <si>
    <t xml:space="preserve"> 1.5 </t>
  </si>
  <si>
    <t xml:space="preserve"> 1.6 </t>
  </si>
  <si>
    <t xml:space="preserve"> 1.7 </t>
  </si>
  <si>
    <t xml:space="preserve"> 1.8 </t>
  </si>
  <si>
    <t xml:space="preserve">RESPONSÁVEL TÉCNICO                                                                                                                                                                                                                                                                                                                                             
 ENGº CIVIL - BRENO NOGUEIRA                                                                                                                                                                                                                                                                                                                                                                                            CREA-PA Nº 152096057-3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</si>
  <si>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SINAPI - 05/2025 - Pará
SEDOP - 02/2025 - Pará
</t>
  </si>
  <si>
    <t xml:space="preserve"> 1.0</t>
  </si>
  <si>
    <t xml:space="preserve"> RESPONSÁVEL TÉCNICO                                                                                                                                                                                                                                                                                                                                             
 ENGº CIVIL - BRENO NOGUEIRA                                                                                                                                                                                                                                                                                                                                                                                   CREA-PA Nº 152096057-3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</si>
  <si>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CONTRATAÇÃO DE EMPRESA PARA PRESTAÇÃO DE SERVIÇOS DE MÃO DE OBRA QUALIFICADA PARA MANUTENÇÃO DA REDE DE ILUMINAÇÃO PÚBLICA DO MUNICÍPIO DE GARRAFÃO DO NORTE-PA.</t>
  </si>
  <si>
    <t xml:space="preserve"> 105919 </t>
  </si>
  <si>
    <t>MANUTENÇÃO E INSTALAÇÃO - LUMINÁRIA DE LED PARA ILUMINAÇÃO PÚBLICA, 1000 W</t>
  </si>
  <si>
    <t>Luminárias Externas</t>
  </si>
  <si>
    <t xml:space="preserve"> 88247 </t>
  </si>
  <si>
    <t>AUXILIAR DE ELETRICISTA COM ENCARGOS COMPLEMENTARES</t>
  </si>
  <si>
    <t xml:space="preserve"> 105845 </t>
  </si>
  <si>
    <t>GUINDAUTO HIDRÁULICO, CAPACIDADE MÁXIMA DE CARGA 6200 KG, MOMENTO MÁXIMO DE CARGA 11,7 TM, ALCANCE MÁXIMO HORIZONTAL 9,70 M, INCLUSIVE CAMINHÃO TOCO PBT 16.000 KG, POTÊNCIA DE 189 CV E CESTA AÉREA COM ISOLAMENTO CLASSE C - CHI DIURNO. AF_01/2025</t>
  </si>
  <si>
    <t>Custos Horários Produtivo e Improdutivo dos Equipamentos</t>
  </si>
  <si>
    <t xml:space="preserve"> 88264 </t>
  </si>
  <si>
    <t>ELETRICISTA COM ENCARGOS COMPLEMENTARES</t>
  </si>
  <si>
    <t xml:space="preserve"> 105844 </t>
  </si>
  <si>
    <t>GUINDAUTO HIDRÁULICO, CAPACIDADE MÁXIMA DE CARGA 6200 KG, MOMENTO MÁXIMO DE CARGA 11,7 TM, ALCANCE MÁXIMO HORIZONTAL 9,70 M, INCLUSIVE CAMINHÃO TOCO PBT 16.000 KG, POTÊNCIA DE 189 CV E CESTA AÉREA COM ISOLAMENTO CLASSE C - CHP DIURNO. AF_01/2025</t>
  </si>
  <si>
    <t>420,00</t>
  </si>
  <si>
    <t xml:space="preserve"> 101658 </t>
  </si>
  <si>
    <t>MANUTENÇÃO E INSTALAÇÃO - LUMINÁRIA DE LED PARA ILUMINAÇÃO PÚBLICA, DE 138 W ATÉ 180 W - MANUTENÇÃO</t>
  </si>
  <si>
    <t>INEL - INSTALAÇÃO ELÉTRICA/ELETRIFICAÇÃO E ILUMINAÇÃO EXTERNA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</si>
  <si>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</si>
  <si>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</si>
  <si>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</si>
  <si>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</si>
  <si>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>780,00</t>
  </si>
  <si>
    <t xml:space="preserve"> 101660 </t>
  </si>
  <si>
    <t>MANUTENÇÃO E INSTALAÇÃO - LUMINÁRIA DE LED PARA ILUMINAÇÃO PÚBLICA, DE 240 W ATÉ 350 W - SERVIÇOS DE MANUTENÇÃO</t>
  </si>
  <si>
    <t>560,00</t>
  </si>
  <si>
    <t xml:space="preserve"> 101654 </t>
  </si>
  <si>
    <t>MANUTENÇÃO E INSTALAÇÃO - LUMINÁRIA DE LED PARA ILUMINAÇÃO PÚBLICA, DE 33 W ATÉ 50 W - SERVIÇOS DE MANUTENÇÃO</t>
  </si>
  <si>
    <t>1.856,00</t>
  </si>
  <si>
    <t xml:space="preserve"> 101661 </t>
  </si>
  <si>
    <t>SUBSTITUIÇÃO DE LUMINÁRIA DE VAPOR DE MERCÚRIO/VAPOR DE SÓDIO POR LUMINÁRIA DE LED PARA ILUMINAÇÃO PÚBLICA (NÃO INCLUI FORNECIMENTO). AF_02/2025_PS</t>
  </si>
  <si>
    <t>1.700,00</t>
  </si>
  <si>
    <t xml:space="preserve"> 105922 </t>
  </si>
  <si>
    <t>MANUTENÇÃO E INSTALAÇÃO - LUMINÁRIA REFLETOR LED PARA ILUMINAÇÃO PÚBLICA, 600 W - SERVIÇOS DE MANUTENÇÃO</t>
  </si>
  <si>
    <t xml:space="preserve"> 97661 </t>
  </si>
  <si>
    <t>MANUTENÇÃO E INSTALAÇÃO - REMOÇÃO DE CABOS ELÉTRICOS, COM SEÇÃO DE 10 MM², FORMA MANUAL, SEM REAPROVEITAMENTO. AF_09/2023</t>
  </si>
  <si>
    <t>1.500,00</t>
  </si>
  <si>
    <t xml:space="preserve"> 97664 </t>
  </si>
  <si>
    <t xml:space="preserve"> 88267 </t>
  </si>
  <si>
    <t>ENCANADOR OU BOMBEIRO HIDRÁULICO COM ENCARGOS COMPLEMENTARES</t>
  </si>
  <si>
    <t>950,00</t>
  </si>
  <si>
    <t xml:space="preserve"> SERVIÇOS DE MÃO DE OBRA PARA MANUTENÇÃO DA REDE DE ILUMINAÇÃO PÚBLICA DO MUNICÍPIO DE GARRAFÃO DO NORTE.</t>
  </si>
  <si>
    <t>PLANILHA ORÇAMENTÁRIA DE PREÇOS ESTIMADOS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</si>
  <si>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</si>
  <si>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</si>
  <si>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</si>
  <si>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</si>
  <si>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</si>
  <si>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</si>
  <si>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</si>
  <si>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</si>
  <si>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</si>
  <si>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</si>
  <si>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>100,00%
853.093,40</t>
  </si>
  <si>
    <t>10,00%
85.309,34</t>
  </si>
  <si>
    <t>5,00%
42.654,67</t>
  </si>
  <si>
    <t>10,0%</t>
  </si>
  <si>
    <t>5,0%</t>
  </si>
  <si>
    <t>85.309,34</t>
  </si>
  <si>
    <t>42.654,67</t>
  </si>
  <si>
    <t>20,0%</t>
  </si>
  <si>
    <t>25,0%</t>
  </si>
  <si>
    <t>30,0%</t>
  </si>
  <si>
    <t>35,0%</t>
  </si>
  <si>
    <t>40,0%</t>
  </si>
  <si>
    <t>50,0%</t>
  </si>
  <si>
    <t>60,0%</t>
  </si>
  <si>
    <t>70,0%</t>
  </si>
  <si>
    <t>80,0%</t>
  </si>
  <si>
    <t>90,0%</t>
  </si>
  <si>
    <t>170.618,68</t>
  </si>
  <si>
    <t>213.273,35</t>
  </si>
  <si>
    <t>255.928,02</t>
  </si>
  <si>
    <t>298.582,69</t>
  </si>
  <si>
    <t>341.237,36</t>
  </si>
  <si>
    <t>426.546,70</t>
  </si>
  <si>
    <t>511.856,04</t>
  </si>
  <si>
    <t>597.165,38</t>
  </si>
  <si>
    <t>682.474,72</t>
  </si>
  <si>
    <t>767.784,06</t>
  </si>
  <si>
    <t>853.093,40</t>
  </si>
  <si>
    <t xml:space="preserve">
RESPONSÁVEL TÉCNICO                                                                                                                                                                                                                                                                                                                                             
 ENGº CIVIL - BRENO NOGUEIRA                                                                                                                                                                                                                                                                                                                                                                                                                                         CREA-PA Nº 152096057-3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</si>
  <si>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A1</t>
  </si>
  <si>
    <t xml:space="preserve">SESI </t>
  </si>
  <si>
    <t>SENAI</t>
  </si>
  <si>
    <t xml:space="preserve">INCRA </t>
  </si>
  <si>
    <t xml:space="preserve">SEBRAE </t>
  </si>
  <si>
    <t xml:space="preserve">Salário Educação </t>
  </si>
  <si>
    <t>Seguro Contra Acidentes de Trabalho</t>
  </si>
  <si>
    <t xml:space="preserve">FGTS </t>
  </si>
  <si>
    <t>A9</t>
  </si>
  <si>
    <t xml:space="preserve">SECONCI </t>
  </si>
  <si>
    <t>A</t>
  </si>
  <si>
    <t xml:space="preserve">Repouso Semanal Remunerado </t>
  </si>
  <si>
    <t>Não incide</t>
  </si>
  <si>
    <t>Feriados</t>
  </si>
  <si>
    <t xml:space="preserve">Auxílio - Enfermidade </t>
  </si>
  <si>
    <t xml:space="preserve">13º Salário </t>
  </si>
  <si>
    <t>Licença Paternidade</t>
  </si>
  <si>
    <t>Faltas Justificadas</t>
  </si>
  <si>
    <t xml:space="preserve">Dias de Chuvas </t>
  </si>
  <si>
    <t>Auxílio Acidente de Trabalho</t>
  </si>
  <si>
    <t xml:space="preserve">Férias Gozadas </t>
  </si>
  <si>
    <t>Salário Maternidade</t>
  </si>
  <si>
    <t>B</t>
  </si>
  <si>
    <t>Aviso Prévio Indenizado</t>
  </si>
  <si>
    <t>Aviso Prévio Trabalhado</t>
  </si>
  <si>
    <t>Férias Indenizadas</t>
  </si>
  <si>
    <t>Depósito Rescisão Sem Justa Causa</t>
  </si>
  <si>
    <t xml:space="preserve">Indenização Adicional </t>
  </si>
  <si>
    <t>C</t>
  </si>
  <si>
    <t>GRUPO D</t>
  </si>
  <si>
    <t xml:space="preserve">Reincidência de Grupo A sobre Grupo B </t>
  </si>
  <si>
    <t>Reincidência de Grupo A sobre Aviso Prévio Trabalhado e Reincidência do FGTS sobre Aviso Prévio Indenizado</t>
  </si>
  <si>
    <t>D</t>
  </si>
  <si>
    <t>TOTAL (A+B+C+D)</t>
  </si>
  <si>
    <t>MANUTENÇÃO E INSTALAÇÃO - REMOÇÃO DE ACESSÓRIOS, DE FORMA MANUAL, SEM REAPROVEITAMENTO. AF_09/2023 (Relé, reator, suposte p/luminária de iluminação pública)</t>
  </si>
  <si>
    <t>RUA LUIZ EDUARDO MAGALHÃES – SN, PEDRINHAS - GARRAFÃO DO NORTE -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</si>
</sst>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  <numFmt numFmtId="165" formatCode="#,##0.0000000"/>
    <numFmt numFmtId="166" formatCode="#,##0.00\ %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1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Arial Narrow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b/>
      <sz val="12"/>
      <name val="Arial Narrow"/>
      <family val="2"/>
    </font>
    <font>
      <sz val="12"/>
      <name val="Times New Roman"/>
      <family val="1"/>
    </font>
    <font>
      <b/>
      <sz val="12"/>
      <color rgb="FF000000"/>
      <name val="Tahoma"/>
      <family val="2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2"/>
      <name val="Arial"/>
      <family val="1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1"/>
    </font>
    <font>
      <b/>
      <sz val="11"/>
      <color rgb="FF000000"/>
      <name val="Arial"/>
      <family val="1"/>
    </font>
    <font>
      <b/>
      <sz val="10"/>
      <color rgb="FF000000"/>
      <name val="Arial"/>
      <family val="1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theme="4" tint="0.7999816888943144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4" fontId="1" fillId="0" borderId="0"/>
    <xf numFmtId="164" fontId="1" fillId="0" borderId="0"/>
  </cellStyleXfs>
  <cellXfs count="316">
    <xf numFmtId="0" fontId="0" fillId="0" borderId="0" xfId="0"/>
    <xf numFmtId="0" fontId="1" fillId="0" borderId="0" xfId="2"/>
    <xf numFmtId="0" fontId="7" fillId="0" borderId="0" xfId="2" applyFont="1" applyAlignment="1">
      <alignment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 wrapText="1"/>
    </xf>
    <xf numFmtId="4" fontId="7" fillId="0" borderId="0" xfId="2" applyNumberFormat="1" applyFont="1" applyAlignment="1">
      <alignment horizontal="right" wrapText="1"/>
    </xf>
    <xf numFmtId="4" fontId="7" fillId="0" borderId="0" xfId="2" applyNumberFormat="1" applyFont="1" applyAlignment="1">
      <alignment wrapText="1"/>
    </xf>
    <xf numFmtId="0" fontId="8" fillId="0" borderId="0" xfId="3" applyFont="1"/>
    <xf numFmtId="0" fontId="7" fillId="0" borderId="1" xfId="3" applyFont="1" applyBorder="1" applyAlignment="1">
      <alignment horizontal="center"/>
    </xf>
    <xf numFmtId="0" fontId="7" fillId="0" borderId="2" xfId="3" applyFont="1" applyBorder="1" applyAlignment="1">
      <alignment horizontal="center"/>
    </xf>
    <xf numFmtId="0" fontId="7" fillId="0" borderId="11" xfId="3" applyFont="1" applyBorder="1" applyAlignment="1">
      <alignment horizontal="center"/>
    </xf>
    <xf numFmtId="0" fontId="1" fillId="0" borderId="1" xfId="3" applyBorder="1"/>
    <xf numFmtId="0" fontId="1" fillId="0" borderId="2" xfId="3" applyBorder="1"/>
    <xf numFmtId="10" fontId="1" fillId="0" borderId="11" xfId="4" applyNumberFormat="1" applyFont="1" applyBorder="1" applyAlignment="1">
      <alignment horizontal="center" vertical="center"/>
    </xf>
    <xf numFmtId="0" fontId="9" fillId="0" borderId="0" xfId="3" applyFont="1"/>
    <xf numFmtId="0" fontId="8" fillId="0" borderId="7" xfId="3" applyFont="1" applyBorder="1"/>
    <xf numFmtId="0" fontId="8" fillId="0" borderId="0" xfId="3" applyFont="1" applyBorder="1"/>
    <xf numFmtId="0" fontId="8" fillId="0" borderId="8" xfId="3" applyFont="1" applyBorder="1"/>
    <xf numFmtId="0" fontId="10" fillId="0" borderId="7" xfId="2" applyFont="1" applyBorder="1" applyAlignment="1">
      <alignment horizontal="left" vertical="center"/>
    </xf>
    <xf numFmtId="0" fontId="6" fillId="0" borderId="0" xfId="0" applyFont="1" applyBorder="1"/>
    <xf numFmtId="0" fontId="11" fillId="0" borderId="0" xfId="0" applyFont="1" applyBorder="1"/>
    <xf numFmtId="0" fontId="6" fillId="0" borderId="8" xfId="0" applyFont="1" applyBorder="1"/>
    <xf numFmtId="4" fontId="4" fillId="0" borderId="0" xfId="5" applyNumberFormat="1" applyFont="1"/>
    <xf numFmtId="0" fontId="8" fillId="0" borderId="0" xfId="3" applyFont="1" applyAlignment="1">
      <alignment horizontal="left"/>
    </xf>
    <xf numFmtId="10" fontId="8" fillId="0" borderId="0" xfId="4" applyNumberFormat="1" applyFont="1"/>
    <xf numFmtId="0" fontId="7" fillId="0" borderId="1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0" fillId="0" borderId="0" xfId="0" applyAlignment="1">
      <alignment horizontal="left" vertical="top"/>
    </xf>
    <xf numFmtId="0" fontId="1" fillId="0" borderId="0" xfId="1"/>
    <xf numFmtId="164" fontId="3" fillId="2" borderId="25" xfId="6" applyFont="1" applyFill="1" applyBorder="1" applyAlignment="1">
      <alignment horizontal="left" vertical="center"/>
    </xf>
    <xf numFmtId="164" fontId="3" fillId="4" borderId="22" xfId="6" applyFont="1" applyFill="1" applyBorder="1" applyAlignment="1">
      <alignment vertical="center"/>
    </xf>
    <xf numFmtId="164" fontId="3" fillId="4" borderId="26" xfId="6" applyFont="1" applyFill="1" applyBorder="1" applyAlignment="1">
      <alignment vertical="center"/>
    </xf>
    <xf numFmtId="0" fontId="4" fillId="0" borderId="0" xfId="1" applyFont="1" applyBorder="1"/>
    <xf numFmtId="164" fontId="3" fillId="5" borderId="22" xfId="6" applyFont="1" applyFill="1" applyBorder="1" applyAlignment="1">
      <alignment vertical="center"/>
    </xf>
    <xf numFmtId="164" fontId="3" fillId="5" borderId="26" xfId="6" applyFont="1" applyFill="1" applyBorder="1" applyAlignment="1">
      <alignment vertical="center"/>
    </xf>
    <xf numFmtId="164" fontId="3" fillId="4" borderId="17" xfId="6" applyFont="1" applyFill="1" applyBorder="1" applyAlignment="1">
      <alignment vertical="center"/>
    </xf>
    <xf numFmtId="164" fontId="3" fillId="4" borderId="21" xfId="6" applyFont="1" applyFill="1" applyBorder="1" applyAlignment="1">
      <alignment vertical="center"/>
    </xf>
    <xf numFmtId="164" fontId="3" fillId="2" borderId="23" xfId="6" applyFont="1" applyFill="1" applyBorder="1" applyAlignment="1">
      <alignment horizontal="left" vertical="center"/>
    </xf>
    <xf numFmtId="164" fontId="3" fillId="2" borderId="23" xfId="6" applyFont="1" applyFill="1" applyBorder="1" applyAlignment="1">
      <alignment horizontal="left" vertical="center" wrapText="1"/>
    </xf>
    <xf numFmtId="164" fontId="3" fillId="2" borderId="28" xfId="6" applyFont="1" applyFill="1" applyBorder="1" applyAlignment="1">
      <alignment horizontal="left" vertical="center"/>
    </xf>
    <xf numFmtId="164" fontId="3" fillId="2" borderId="11" xfId="7" applyFont="1" applyFill="1" applyBorder="1" applyAlignment="1">
      <alignment horizontal="center" vertical="center"/>
    </xf>
    <xf numFmtId="0" fontId="13" fillId="0" borderId="31" xfId="7" applyNumberFormat="1" applyFont="1" applyBorder="1" applyAlignment="1">
      <alignment horizontal="center" vertical="center"/>
    </xf>
    <xf numFmtId="10" fontId="14" fillId="0" borderId="31" xfId="4" applyNumberFormat="1" applyFont="1" applyFill="1" applyBorder="1" applyAlignment="1" applyProtection="1">
      <alignment horizontal="center" vertical="center"/>
    </xf>
    <xf numFmtId="0" fontId="13" fillId="0" borderId="34" xfId="7" applyNumberFormat="1" applyFont="1" applyBorder="1" applyAlignment="1">
      <alignment horizontal="center" vertical="center"/>
    </xf>
    <xf numFmtId="10" fontId="14" fillId="0" borderId="34" xfId="4" applyNumberFormat="1" applyFont="1" applyFill="1" applyBorder="1" applyAlignment="1" applyProtection="1">
      <alignment horizontal="center" vertical="center"/>
    </xf>
    <xf numFmtId="10" fontId="13" fillId="0" borderId="34" xfId="7" applyNumberFormat="1" applyFont="1" applyBorder="1" applyAlignment="1">
      <alignment horizontal="center" vertical="center"/>
    </xf>
    <xf numFmtId="10" fontId="14" fillId="0" borderId="36" xfId="4" applyNumberFormat="1" applyFont="1" applyFill="1" applyBorder="1" applyAlignment="1" applyProtection="1">
      <alignment horizontal="center" vertical="center"/>
    </xf>
    <xf numFmtId="0" fontId="13" fillId="0" borderId="36" xfId="7" applyNumberFormat="1" applyFont="1" applyBorder="1" applyAlignment="1">
      <alignment horizontal="center" vertical="center"/>
    </xf>
    <xf numFmtId="10" fontId="14" fillId="0" borderId="39" xfId="4" applyNumberFormat="1" applyFont="1" applyFill="1" applyBorder="1" applyAlignment="1" applyProtection="1">
      <alignment horizontal="center" vertical="center"/>
    </xf>
    <xf numFmtId="164" fontId="13" fillId="0" borderId="7" xfId="7" applyFont="1" applyBorder="1" applyAlignment="1">
      <alignment horizontal="center" vertical="center"/>
    </xf>
    <xf numFmtId="164" fontId="13" fillId="0" borderId="0" xfId="7" applyFont="1" applyBorder="1" applyAlignment="1">
      <alignment vertical="center"/>
    </xf>
    <xf numFmtId="10" fontId="13" fillId="0" borderId="0" xfId="7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164" fontId="15" fillId="2" borderId="1" xfId="7" applyFont="1" applyFill="1" applyBorder="1" applyAlignment="1">
      <alignment horizontal="center" vertical="center"/>
    </xf>
    <xf numFmtId="164" fontId="13" fillId="0" borderId="31" xfId="7" applyFont="1" applyBorder="1" applyAlignment="1">
      <alignment horizontal="center" vertical="center"/>
    </xf>
    <xf numFmtId="10" fontId="13" fillId="0" borderId="31" xfId="4" applyNumberFormat="1" applyFont="1" applyFill="1" applyBorder="1" applyAlignment="1" applyProtection="1">
      <alignment horizontal="center" vertical="center"/>
    </xf>
    <xf numFmtId="164" fontId="13" fillId="0" borderId="34" xfId="7" applyFont="1" applyBorder="1" applyAlignment="1">
      <alignment horizontal="center" vertical="center"/>
    </xf>
    <xf numFmtId="164" fontId="13" fillId="0" borderId="36" xfId="7" applyFont="1" applyBorder="1" applyAlignment="1">
      <alignment horizontal="center" vertical="center"/>
    </xf>
    <xf numFmtId="164" fontId="13" fillId="0" borderId="7" xfId="7" applyFont="1" applyBorder="1" applyAlignment="1">
      <alignment vertical="center"/>
    </xf>
    <xf numFmtId="0" fontId="1" fillId="0" borderId="0" xfId="1" applyBorder="1"/>
    <xf numFmtId="10" fontId="15" fillId="0" borderId="41" xfId="4" applyNumberFormat="1" applyFont="1" applyFill="1" applyBorder="1" applyAlignment="1" applyProtection="1">
      <alignment horizontal="center" vertical="center"/>
    </xf>
    <xf numFmtId="164" fontId="13" fillId="0" borderId="0" xfId="7" applyFont="1" applyBorder="1" applyAlignment="1">
      <alignment horizontal="center" vertical="center"/>
    </xf>
    <xf numFmtId="10" fontId="15" fillId="0" borderId="8" xfId="4" applyNumberFormat="1" applyFont="1" applyFill="1" applyBorder="1" applyAlignment="1" applyProtection="1">
      <alignment horizontal="center" vertical="center"/>
    </xf>
    <xf numFmtId="10" fontId="15" fillId="0" borderId="8" xfId="7" applyNumberFormat="1" applyFont="1" applyBorder="1" applyAlignment="1">
      <alignment horizontal="center" vertical="center"/>
    </xf>
    <xf numFmtId="164" fontId="15" fillId="0" borderId="7" xfId="7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/>
    <xf numFmtId="0" fontId="4" fillId="0" borderId="7" xfId="0" applyFont="1" applyBorder="1" applyAlignment="1">
      <alignment horizontal="left" vertical="top"/>
    </xf>
    <xf numFmtId="0" fontId="3" fillId="0" borderId="0" xfId="0" applyFont="1" applyAlignment="1">
      <alignment vertical="center"/>
    </xf>
    <xf numFmtId="0" fontId="16" fillId="0" borderId="0" xfId="1" applyFont="1" applyAlignment="1">
      <alignment vertical="center" wrapText="1"/>
    </xf>
    <xf numFmtId="0" fontId="4" fillId="0" borderId="0" xfId="1" applyFont="1"/>
    <xf numFmtId="0" fontId="4" fillId="0" borderId="0" xfId="0" applyFont="1"/>
    <xf numFmtId="0" fontId="21" fillId="6" borderId="0" xfId="0" applyFont="1" applyFill="1" applyBorder="1" applyAlignment="1">
      <alignment horizontal="center" vertical="top" wrapText="1"/>
    </xf>
    <xf numFmtId="0" fontId="19" fillId="6" borderId="7" xfId="0" applyFont="1" applyFill="1" applyBorder="1" applyAlignment="1">
      <alignment horizontal="center" vertical="top" wrapText="1"/>
    </xf>
    <xf numFmtId="0" fontId="19" fillId="6" borderId="0" xfId="0" applyFont="1" applyFill="1" applyBorder="1" applyAlignment="1">
      <alignment horizontal="center" vertical="top" wrapText="1"/>
    </xf>
    <xf numFmtId="0" fontId="3" fillId="0" borderId="0" xfId="0" applyNumberFormat="1" applyFont="1" applyBorder="1" applyAlignment="1">
      <alignment vertical="center" wrapText="1"/>
    </xf>
    <xf numFmtId="0" fontId="18" fillId="6" borderId="11" xfId="0" applyFont="1" applyFill="1" applyBorder="1" applyAlignment="1">
      <alignment vertical="center" wrapText="1"/>
    </xf>
    <xf numFmtId="0" fontId="18" fillId="6" borderId="11" xfId="0" applyFont="1" applyFill="1" applyBorder="1" applyAlignment="1">
      <alignment horizontal="left" vertical="center" wrapText="1"/>
    </xf>
    <xf numFmtId="0" fontId="0" fillId="0" borderId="0" xfId="0" applyBorder="1"/>
    <xf numFmtId="0" fontId="18" fillId="6" borderId="43" xfId="0" applyFont="1" applyFill="1" applyBorder="1" applyAlignment="1">
      <alignment horizontal="right" vertical="center" wrapText="1"/>
    </xf>
    <xf numFmtId="0" fontId="18" fillId="6" borderId="46" xfId="0" applyFont="1" applyFill="1" applyBorder="1" applyAlignment="1">
      <alignment horizontal="left" vertical="center" wrapText="1"/>
    </xf>
    <xf numFmtId="0" fontId="18" fillId="6" borderId="47" xfId="0" applyFont="1" applyFill="1" applyBorder="1" applyAlignment="1">
      <alignment horizontal="right" vertical="center" wrapText="1"/>
    </xf>
    <xf numFmtId="0" fontId="25" fillId="8" borderId="49" xfId="0" applyFont="1" applyFill="1" applyBorder="1" applyAlignment="1">
      <alignment horizontal="left" vertical="center" wrapText="1"/>
    </xf>
    <xf numFmtId="0" fontId="25" fillId="8" borderId="50" xfId="0" applyFont="1" applyFill="1" applyBorder="1" applyAlignment="1">
      <alignment horizontal="left" vertical="center" wrapText="1"/>
    </xf>
    <xf numFmtId="0" fontId="25" fillId="8" borderId="50" xfId="0" applyFont="1" applyFill="1" applyBorder="1" applyAlignment="1">
      <alignment horizontal="right" vertical="center" wrapText="1"/>
    </xf>
    <xf numFmtId="4" fontId="25" fillId="8" borderId="51" xfId="0" applyNumberFormat="1" applyFont="1" applyFill="1" applyBorder="1" applyAlignment="1">
      <alignment horizontal="right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left" vertical="top" wrapText="1"/>
    </xf>
    <xf numFmtId="0" fontId="18" fillId="6" borderId="43" xfId="0" applyFont="1" applyFill="1" applyBorder="1" applyAlignment="1">
      <alignment horizontal="left" vertical="center" wrapText="1"/>
    </xf>
    <xf numFmtId="0" fontId="18" fillId="6" borderId="44" xfId="0" applyFont="1" applyFill="1" applyBorder="1" applyAlignment="1">
      <alignment horizontal="left" vertical="top" wrapText="1"/>
    </xf>
    <xf numFmtId="0" fontId="18" fillId="6" borderId="44" xfId="0" applyFont="1" applyFill="1" applyBorder="1" applyAlignment="1">
      <alignment horizontal="right" vertical="top" wrapText="1"/>
    </xf>
    <xf numFmtId="0" fontId="18" fillId="6" borderId="44" xfId="0" applyFont="1" applyFill="1" applyBorder="1" applyAlignment="1">
      <alignment horizontal="center" vertical="top" wrapText="1"/>
    </xf>
    <xf numFmtId="0" fontId="20" fillId="9" borderId="44" xfId="0" applyFont="1" applyFill="1" applyBorder="1" applyAlignment="1">
      <alignment horizontal="left" vertical="top" wrapText="1"/>
    </xf>
    <xf numFmtId="0" fontId="20" fillId="9" borderId="44" xfId="0" applyFont="1" applyFill="1" applyBorder="1" applyAlignment="1">
      <alignment horizontal="center" vertical="top" wrapText="1"/>
    </xf>
    <xf numFmtId="0" fontId="20" fillId="9" borderId="44" xfId="0" applyFont="1" applyFill="1" applyBorder="1" applyAlignment="1">
      <alignment horizontal="right" vertical="top" wrapText="1"/>
    </xf>
    <xf numFmtId="4" fontId="20" fillId="9" borderId="44" xfId="0" applyNumberFormat="1" applyFont="1" applyFill="1" applyBorder="1" applyAlignment="1">
      <alignment horizontal="right" vertical="top" wrapText="1"/>
    </xf>
    <xf numFmtId="0" fontId="21" fillId="6" borderId="0" xfId="0" applyFont="1" applyFill="1" applyAlignment="1">
      <alignment horizontal="left" vertical="top" wrapText="1"/>
    </xf>
    <xf numFmtId="0" fontId="19" fillId="6" borderId="0" xfId="0" applyFont="1" applyFill="1" applyAlignment="1">
      <alignment horizontal="right" vertical="top" wrapText="1"/>
    </xf>
    <xf numFmtId="4" fontId="19" fillId="6" borderId="0" xfId="0" applyNumberFormat="1" applyFont="1" applyFill="1" applyAlignment="1">
      <alignment horizontal="right" vertical="top" wrapText="1"/>
    </xf>
    <xf numFmtId="0" fontId="21" fillId="6" borderId="0" xfId="0" applyFont="1" applyFill="1" applyAlignment="1">
      <alignment horizontal="center" vertical="top" wrapText="1"/>
    </xf>
    <xf numFmtId="0" fontId="18" fillId="6" borderId="11" xfId="0" applyFont="1" applyFill="1" applyBorder="1" applyAlignment="1">
      <alignment horizontal="left" wrapText="1"/>
    </xf>
    <xf numFmtId="0" fontId="18" fillId="6" borderId="55" xfId="0" applyFont="1" applyFill="1" applyBorder="1" applyAlignment="1">
      <alignment horizontal="right" vertical="center" wrapText="1"/>
    </xf>
    <xf numFmtId="0" fontId="18" fillId="6" borderId="55" xfId="0" applyFont="1" applyFill="1" applyBorder="1" applyAlignment="1">
      <alignment horizontal="left" vertical="center" wrapText="1"/>
    </xf>
    <xf numFmtId="0" fontId="18" fillId="6" borderId="55" xfId="0" applyFont="1" applyFill="1" applyBorder="1" applyAlignment="1">
      <alignment horizontal="center" vertical="center" wrapText="1"/>
    </xf>
    <xf numFmtId="0" fontId="24" fillId="11" borderId="52" xfId="0" applyFont="1" applyFill="1" applyBorder="1" applyAlignment="1">
      <alignment horizontal="left" vertical="center" wrapText="1"/>
    </xf>
    <xf numFmtId="0" fontId="24" fillId="11" borderId="53" xfId="0" applyFont="1" applyFill="1" applyBorder="1" applyAlignment="1">
      <alignment vertical="center" wrapText="1"/>
    </xf>
    <xf numFmtId="165" fontId="20" fillId="9" borderId="44" xfId="0" applyNumberFormat="1" applyFont="1" applyFill="1" applyBorder="1" applyAlignment="1">
      <alignment horizontal="right" vertical="top" wrapText="1"/>
    </xf>
    <xf numFmtId="0" fontId="21" fillId="10" borderId="44" xfId="0" applyFont="1" applyFill="1" applyBorder="1" applyAlignment="1">
      <alignment horizontal="left" vertical="top" wrapText="1"/>
    </xf>
    <xf numFmtId="0" fontId="21" fillId="10" borderId="44" xfId="0" applyFont="1" applyFill="1" applyBorder="1" applyAlignment="1">
      <alignment horizontal="right" vertical="top" wrapText="1"/>
    </xf>
    <xf numFmtId="0" fontId="21" fillId="10" borderId="44" xfId="0" applyFont="1" applyFill="1" applyBorder="1" applyAlignment="1">
      <alignment horizontal="center" vertical="top" wrapText="1"/>
    </xf>
    <xf numFmtId="165" fontId="21" fillId="10" borderId="44" xfId="0" applyNumberFormat="1" applyFont="1" applyFill="1" applyBorder="1" applyAlignment="1">
      <alignment horizontal="right" vertical="top" wrapText="1"/>
    </xf>
    <xf numFmtId="4" fontId="21" fillId="10" borderId="44" xfId="0" applyNumberFormat="1" applyFont="1" applyFill="1" applyBorder="1" applyAlignment="1">
      <alignment horizontal="right" vertical="top" wrapText="1"/>
    </xf>
    <xf numFmtId="0" fontId="21" fillId="6" borderId="0" xfId="0" applyFont="1" applyFill="1" applyAlignment="1">
      <alignment horizontal="right" vertical="top" wrapText="1"/>
    </xf>
    <xf numFmtId="4" fontId="21" fillId="6" borderId="0" xfId="0" applyNumberFormat="1" applyFont="1" applyFill="1" applyAlignment="1">
      <alignment horizontal="right" vertical="top" wrapText="1"/>
    </xf>
    <xf numFmtId="165" fontId="19" fillId="6" borderId="0" xfId="0" applyNumberFormat="1" applyFont="1" applyFill="1" applyAlignment="1">
      <alignment horizontal="right" vertical="top" wrapText="1"/>
    </xf>
    <xf numFmtId="0" fontId="20" fillId="9" borderId="45" xfId="0" applyFont="1" applyFill="1" applyBorder="1" applyAlignment="1">
      <alignment horizontal="left" vertical="top" wrapText="1"/>
    </xf>
    <xf numFmtId="0" fontId="20" fillId="0" borderId="44" xfId="0" applyFont="1" applyFill="1" applyBorder="1" applyAlignment="1">
      <alignment horizontal="left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right" vertical="center" wrapText="1"/>
    </xf>
    <xf numFmtId="4" fontId="20" fillId="0" borderId="44" xfId="0" applyNumberFormat="1" applyFont="1" applyFill="1" applyBorder="1" applyAlignment="1">
      <alignment horizontal="right" vertical="center" wrapText="1"/>
    </xf>
    <xf numFmtId="166" fontId="20" fillId="0" borderId="44" xfId="0" applyNumberFormat="1" applyFont="1" applyFill="1" applyBorder="1" applyAlignment="1">
      <alignment horizontal="right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horizontal="right" vertical="center" wrapText="1"/>
    </xf>
    <xf numFmtId="0" fontId="26" fillId="8" borderId="44" xfId="0" applyFont="1" applyFill="1" applyBorder="1" applyAlignment="1">
      <alignment horizontal="left" vertical="center" wrapText="1"/>
    </xf>
    <xf numFmtId="0" fontId="26" fillId="8" borderId="44" xfId="0" applyFont="1" applyFill="1" applyBorder="1" applyAlignment="1">
      <alignment horizontal="right" vertical="center" wrapText="1"/>
    </xf>
    <xf numFmtId="0" fontId="20" fillId="8" borderId="57" xfId="0" applyFont="1" applyFill="1" applyBorder="1" applyAlignment="1">
      <alignment horizontal="right" vertical="center" wrapText="1"/>
    </xf>
    <xf numFmtId="0" fontId="26" fillId="8" borderId="48" xfId="0" applyFont="1" applyFill="1" applyBorder="1" applyAlignment="1">
      <alignment horizontal="left" vertical="center" wrapText="1"/>
    </xf>
    <xf numFmtId="0" fontId="20" fillId="8" borderId="60" xfId="0" applyFont="1" applyFill="1" applyBorder="1" applyAlignment="1">
      <alignment horizontal="right" vertical="center" wrapText="1"/>
    </xf>
    <xf numFmtId="0" fontId="19" fillId="6" borderId="0" xfId="0" applyFont="1" applyFill="1" applyBorder="1" applyAlignment="1">
      <alignment horizontal="left" vertical="top" wrapText="1"/>
    </xf>
    <xf numFmtId="0" fontId="21" fillId="6" borderId="7" xfId="0" applyFont="1" applyFill="1" applyBorder="1" applyAlignment="1">
      <alignment horizontal="center" vertical="top" wrapText="1"/>
    </xf>
    <xf numFmtId="0" fontId="0" fillId="0" borderId="8" xfId="0" applyBorder="1"/>
    <xf numFmtId="0" fontId="22" fillId="6" borderId="0" xfId="0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right" vertical="center" wrapText="1"/>
    </xf>
    <xf numFmtId="0" fontId="18" fillId="6" borderId="0" xfId="0" applyFont="1" applyFill="1" applyBorder="1" applyAlignment="1">
      <alignment horizontal="right" vertical="top" wrapText="1"/>
    </xf>
    <xf numFmtId="0" fontId="18" fillId="6" borderId="8" xfId="0" applyFont="1" applyFill="1" applyBorder="1" applyAlignment="1">
      <alignment horizontal="right" vertical="top" wrapText="1"/>
    </xf>
    <xf numFmtId="0" fontId="11" fillId="0" borderId="25" xfId="0" applyFont="1" applyBorder="1" applyAlignment="1">
      <alignment horizontal="center"/>
    </xf>
    <xf numFmtId="0" fontId="11" fillId="0" borderId="61" xfId="0" applyFont="1" applyBorder="1"/>
    <xf numFmtId="10" fontId="11" fillId="0" borderId="26" xfId="0" applyNumberFormat="1" applyFont="1" applyBorder="1"/>
    <xf numFmtId="10" fontId="11" fillId="0" borderId="61" xfId="0" applyNumberFormat="1" applyFont="1" applyBorder="1"/>
    <xf numFmtId="0" fontId="11" fillId="0" borderId="23" xfId="0" applyFont="1" applyBorder="1" applyAlignment="1">
      <alignment horizontal="center"/>
    </xf>
    <xf numFmtId="0" fontId="11" fillId="0" borderId="62" xfId="0" applyFont="1" applyBorder="1"/>
    <xf numFmtId="10" fontId="11" fillId="0" borderId="35" xfId="0" applyNumberFormat="1" applyFont="1" applyBorder="1"/>
    <xf numFmtId="10" fontId="11" fillId="0" borderId="62" xfId="0" applyNumberFormat="1" applyFont="1" applyBorder="1"/>
    <xf numFmtId="0" fontId="11" fillId="0" borderId="63" xfId="0" applyFont="1" applyBorder="1"/>
    <xf numFmtId="0" fontId="28" fillId="5" borderId="23" xfId="0" applyFont="1" applyFill="1" applyBorder="1" applyAlignment="1">
      <alignment horizontal="center"/>
    </xf>
    <xf numFmtId="0" fontId="28" fillId="5" borderId="62" xfId="0" applyFont="1" applyFill="1" applyBorder="1" applyAlignment="1">
      <alignment horizontal="center"/>
    </xf>
    <xf numFmtId="10" fontId="28" fillId="5" borderId="35" xfId="0" applyNumberFormat="1" applyFont="1" applyFill="1" applyBorder="1"/>
    <xf numFmtId="10" fontId="28" fillId="5" borderId="62" xfId="0" applyNumberFormat="1" applyFont="1" applyFill="1" applyBorder="1"/>
    <xf numFmtId="0" fontId="28" fillId="4" borderId="13" xfId="0" applyFont="1" applyFill="1" applyBorder="1" applyAlignment="1">
      <alignment horizontal="center"/>
    </xf>
    <xf numFmtId="0" fontId="28" fillId="4" borderId="14" xfId="0" applyFont="1" applyFill="1" applyBorder="1" applyAlignment="1">
      <alignment horizontal="center"/>
    </xf>
    <xf numFmtId="10" fontId="28" fillId="4" borderId="14" xfId="0" applyNumberFormat="1" applyFont="1" applyFill="1" applyBorder="1"/>
    <xf numFmtId="10" fontId="28" fillId="4" borderId="15" xfId="0" applyNumberFormat="1" applyFont="1" applyFill="1" applyBorder="1"/>
    <xf numFmtId="10" fontId="11" fillId="0" borderId="61" xfId="0" applyNumberFormat="1" applyFont="1" applyBorder="1" applyAlignment="1">
      <alignment horizontal="center"/>
    </xf>
    <xf numFmtId="10" fontId="11" fillId="0" borderId="62" xfId="0" applyNumberFormat="1" applyFont="1" applyBorder="1" applyAlignment="1">
      <alignment horizontal="center"/>
    </xf>
    <xf numFmtId="0" fontId="28" fillId="5" borderId="64" xfId="0" applyFont="1" applyFill="1" applyBorder="1" applyAlignment="1">
      <alignment horizontal="center"/>
    </xf>
    <xf numFmtId="10" fontId="28" fillId="5" borderId="65" xfId="0" applyNumberFormat="1" applyFont="1" applyFill="1" applyBorder="1"/>
    <xf numFmtId="10" fontId="28" fillId="5" borderId="66" xfId="0" applyNumberFormat="1" applyFont="1" applyFill="1" applyBorder="1"/>
    <xf numFmtId="10" fontId="11" fillId="4" borderId="14" xfId="0" applyNumberFormat="1" applyFont="1" applyFill="1" applyBorder="1"/>
    <xf numFmtId="10" fontId="11" fillId="4" borderId="15" xfId="0" applyNumberFormat="1" applyFont="1" applyFill="1" applyBorder="1"/>
    <xf numFmtId="0" fontId="11" fillId="0" borderId="23" xfId="0" applyFont="1" applyBorder="1" applyAlignment="1">
      <alignment horizontal="center" vertical="center"/>
    </xf>
    <xf numFmtId="0" fontId="11" fillId="0" borderId="62" xfId="0" applyFont="1" applyBorder="1" applyAlignment="1">
      <alignment wrapText="1"/>
    </xf>
    <xf numFmtId="10" fontId="11" fillId="0" borderId="35" xfId="0" applyNumberFormat="1" applyFont="1" applyBorder="1" applyAlignment="1">
      <alignment vertical="center"/>
    </xf>
    <xf numFmtId="10" fontId="11" fillId="0" borderId="62" xfId="0" applyNumberFormat="1" applyFont="1" applyBorder="1" applyAlignment="1">
      <alignment vertical="center"/>
    </xf>
    <xf numFmtId="10" fontId="11" fillId="5" borderId="37" xfId="0" applyNumberFormat="1" applyFont="1" applyFill="1" applyBorder="1"/>
    <xf numFmtId="10" fontId="11" fillId="5" borderId="69" xfId="0" applyNumberFormat="1" applyFont="1" applyFill="1" applyBorder="1"/>
    <xf numFmtId="0" fontId="7" fillId="2" borderId="4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 wrapText="1"/>
    </xf>
    <xf numFmtId="0" fontId="7" fillId="0" borderId="10" xfId="2" applyFont="1" applyBorder="1" applyAlignment="1">
      <alignment horizontal="left" vertical="center" wrapText="1"/>
    </xf>
    <xf numFmtId="0" fontId="1" fillId="0" borderId="2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0" xfId="2" applyBorder="1" applyAlignment="1">
      <alignment horizontal="center"/>
    </xf>
    <xf numFmtId="0" fontId="1" fillId="0" borderId="8" xfId="2" applyBorder="1" applyAlignment="1">
      <alignment horizontal="center"/>
    </xf>
    <xf numFmtId="0" fontId="1" fillId="0" borderId="10" xfId="2" applyBorder="1" applyAlignment="1">
      <alignment horizontal="center"/>
    </xf>
    <xf numFmtId="0" fontId="1" fillId="0" borderId="12" xfId="2" applyBorder="1" applyAlignment="1">
      <alignment horizontal="center"/>
    </xf>
    <xf numFmtId="0" fontId="12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/>
    </xf>
    <xf numFmtId="0" fontId="28" fillId="5" borderId="4" xfId="0" applyFont="1" applyFill="1" applyBorder="1" applyAlignment="1">
      <alignment horizontal="center"/>
    </xf>
    <xf numFmtId="0" fontId="28" fillId="5" borderId="5" xfId="0" applyFont="1" applyFill="1" applyBorder="1" applyAlignment="1">
      <alignment horizontal="center"/>
    </xf>
    <xf numFmtId="0" fontId="28" fillId="5" borderId="6" xfId="0" applyFont="1" applyFill="1" applyBorder="1" applyAlignment="1">
      <alignment horizontal="center"/>
    </xf>
    <xf numFmtId="0" fontId="28" fillId="4" borderId="28" xfId="0" applyFont="1" applyFill="1" applyBorder="1" applyAlignment="1">
      <alignment horizontal="center"/>
    </xf>
    <xf numFmtId="0" fontId="28" fillId="4" borderId="18" xfId="0" applyFont="1" applyFill="1" applyBorder="1" applyAlignment="1">
      <alignment horizontal="center"/>
    </xf>
    <xf numFmtId="0" fontId="28" fillId="4" borderId="19" xfId="0" applyFont="1" applyFill="1" applyBorder="1" applyAlignment="1">
      <alignment horizontal="center"/>
    </xf>
    <xf numFmtId="0" fontId="28" fillId="5" borderId="67" xfId="0" applyFont="1" applyFill="1" applyBorder="1" applyAlignment="1">
      <alignment horizontal="center"/>
    </xf>
    <xf numFmtId="0" fontId="28" fillId="5" borderId="68" xfId="0" applyFont="1" applyFill="1" applyBorder="1" applyAlignment="1">
      <alignment horizontal="center"/>
    </xf>
    <xf numFmtId="0" fontId="17" fillId="0" borderId="0" xfId="1" applyFont="1" applyAlignment="1">
      <alignment horizontal="center" vertical="center"/>
    </xf>
    <xf numFmtId="164" fontId="13" fillId="0" borderId="0" xfId="7" applyFont="1" applyBorder="1" applyAlignment="1">
      <alignment horizontal="center" vertical="center"/>
    </xf>
    <xf numFmtId="164" fontId="15" fillId="0" borderId="7" xfId="7" applyFont="1" applyBorder="1" applyAlignment="1">
      <alignment horizontal="center" vertical="center"/>
    </xf>
    <xf numFmtId="164" fontId="15" fillId="0" borderId="0" xfId="7" applyFont="1" applyBorder="1" applyAlignment="1">
      <alignment horizontal="center" vertical="center"/>
    </xf>
    <xf numFmtId="164" fontId="15" fillId="0" borderId="8" xfId="7" applyFont="1" applyBorder="1" applyAlignment="1">
      <alignment horizontal="center" vertical="center"/>
    </xf>
    <xf numFmtId="164" fontId="13" fillId="0" borderId="1" xfId="7" applyFont="1" applyBorder="1" applyAlignment="1">
      <alignment horizontal="center" vertical="center"/>
    </xf>
    <xf numFmtId="164" fontId="13" fillId="0" borderId="2" xfId="7" applyFont="1" applyBorder="1" applyAlignment="1">
      <alignment horizontal="center" vertical="center"/>
    </xf>
    <xf numFmtId="164" fontId="13" fillId="0" borderId="3" xfId="7" applyFont="1" applyBorder="1" applyAlignment="1">
      <alignment horizontal="center" vertical="center"/>
    </xf>
    <xf numFmtId="164" fontId="13" fillId="0" borderId="9" xfId="7" applyFont="1" applyBorder="1" applyAlignment="1">
      <alignment horizontal="center" vertical="center"/>
    </xf>
    <xf numFmtId="164" fontId="13" fillId="0" borderId="10" xfId="7" applyFont="1" applyBorder="1" applyAlignment="1">
      <alignment horizontal="center" vertical="center"/>
    </xf>
    <xf numFmtId="164" fontId="13" fillId="0" borderId="12" xfId="7" applyFont="1" applyBorder="1" applyAlignment="1">
      <alignment horizontal="center" vertical="center"/>
    </xf>
    <xf numFmtId="10" fontId="15" fillId="0" borderId="24" xfId="7" applyNumberFormat="1" applyFont="1" applyBorder="1" applyAlignment="1">
      <alignment horizontal="center" vertical="center"/>
    </xf>
    <xf numFmtId="10" fontId="15" fillId="0" borderId="42" xfId="7" applyNumberFormat="1" applyFont="1" applyBorder="1" applyAlignment="1">
      <alignment horizontal="center" vertical="center"/>
    </xf>
    <xf numFmtId="164" fontId="13" fillId="0" borderId="7" xfId="7" applyFont="1" applyBorder="1" applyAlignment="1">
      <alignment vertical="center" wrapText="1"/>
    </xf>
    <xf numFmtId="164" fontId="13" fillId="0" borderId="0" xfId="7" applyFont="1" applyBorder="1" applyAlignment="1">
      <alignment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164" fontId="13" fillId="0" borderId="37" xfId="7" applyFont="1" applyBorder="1" applyAlignment="1">
      <alignment horizontal="left" vertical="center"/>
    </xf>
    <xf numFmtId="164" fontId="13" fillId="0" borderId="38" xfId="7" applyFont="1" applyBorder="1" applyAlignment="1">
      <alignment horizontal="left" vertical="center"/>
    </xf>
    <xf numFmtId="164" fontId="13" fillId="0" borderId="40" xfId="7" applyFont="1" applyBorder="1" applyAlignment="1">
      <alignment horizontal="left" vertical="center"/>
    </xf>
    <xf numFmtId="164" fontId="3" fillId="2" borderId="4" xfId="7" applyFont="1" applyFill="1" applyBorder="1" applyAlignment="1">
      <alignment horizontal="center" vertical="center"/>
    </xf>
    <xf numFmtId="164" fontId="3" fillId="2" borderId="5" xfId="7" applyFont="1" applyFill="1" applyBorder="1" applyAlignment="1">
      <alignment horizontal="center" vertical="center"/>
    </xf>
    <xf numFmtId="164" fontId="3" fillId="2" borderId="6" xfId="7" applyFont="1" applyFill="1" applyBorder="1" applyAlignment="1">
      <alignment horizontal="center" vertical="center"/>
    </xf>
    <xf numFmtId="164" fontId="13" fillId="4" borderId="32" xfId="7" applyFont="1" applyFill="1" applyBorder="1" applyAlignment="1">
      <alignment horizontal="left" vertical="center"/>
    </xf>
    <xf numFmtId="164" fontId="13" fillId="4" borderId="33" xfId="7" applyFont="1" applyFill="1" applyBorder="1" applyAlignment="1">
      <alignment horizontal="left" vertical="center"/>
    </xf>
    <xf numFmtId="164" fontId="13" fillId="4" borderId="20" xfId="7" applyFont="1" applyFill="1" applyBorder="1" applyAlignment="1">
      <alignment horizontal="left" vertical="center"/>
    </xf>
    <xf numFmtId="164" fontId="13" fillId="0" borderId="35" xfId="7" applyFont="1" applyBorder="1" applyAlignment="1">
      <alignment horizontal="left" vertical="center"/>
    </xf>
    <xf numFmtId="164" fontId="13" fillId="0" borderId="30" xfId="7" applyFont="1" applyBorder="1" applyAlignment="1">
      <alignment horizontal="left" vertical="center"/>
    </xf>
    <xf numFmtId="164" fontId="13" fillId="0" borderId="16" xfId="7" applyFont="1" applyBorder="1" applyAlignment="1">
      <alignment horizontal="left" vertical="center"/>
    </xf>
    <xf numFmtId="164" fontId="15" fillId="2" borderId="1" xfId="7" applyFont="1" applyFill="1" applyBorder="1" applyAlignment="1">
      <alignment horizontal="center" vertical="center"/>
    </xf>
    <xf numFmtId="164" fontId="15" fillId="2" borderId="2" xfId="7" applyFont="1" applyFill="1" applyBorder="1" applyAlignment="1">
      <alignment horizontal="center" vertical="center"/>
    </xf>
    <xf numFmtId="164" fontId="15" fillId="2" borderId="3" xfId="7" applyFont="1" applyFill="1" applyBorder="1" applyAlignment="1">
      <alignment horizontal="center" vertical="center"/>
    </xf>
    <xf numFmtId="164" fontId="13" fillId="0" borderId="32" xfId="7" applyFont="1" applyBorder="1" applyAlignment="1">
      <alignment horizontal="left" vertical="center"/>
    </xf>
    <xf numFmtId="164" fontId="13" fillId="0" borderId="33" xfId="7" applyFont="1" applyBorder="1" applyAlignment="1">
      <alignment horizontal="left" vertical="center"/>
    </xf>
    <xf numFmtId="164" fontId="13" fillId="0" borderId="20" xfId="7" applyFont="1" applyBorder="1" applyAlignment="1">
      <alignment horizontal="left" vertical="center"/>
    </xf>
    <xf numFmtId="164" fontId="2" fillId="3" borderId="4" xfId="6" applyFont="1" applyFill="1" applyBorder="1" applyAlignment="1">
      <alignment horizontal="center" vertical="center"/>
    </xf>
    <xf numFmtId="164" fontId="2" fillId="3" borderId="5" xfId="6" applyFont="1" applyFill="1" applyBorder="1" applyAlignment="1">
      <alignment horizontal="center" vertical="center"/>
    </xf>
    <xf numFmtId="164" fontId="2" fillId="3" borderId="6" xfId="6" applyFont="1" applyFill="1" applyBorder="1" applyAlignment="1">
      <alignment horizontal="center" vertical="center"/>
    </xf>
    <xf numFmtId="164" fontId="3" fillId="4" borderId="16" xfId="6" applyFont="1" applyFill="1" applyBorder="1" applyAlignment="1">
      <alignment horizontal="left" vertical="center" wrapText="1"/>
    </xf>
    <xf numFmtId="164" fontId="3" fillId="4" borderId="18" xfId="6" applyFont="1" applyFill="1" applyBorder="1" applyAlignment="1">
      <alignment horizontal="left" vertical="center" wrapText="1"/>
    </xf>
    <xf numFmtId="164" fontId="3" fillId="4" borderId="14" xfId="6" applyFont="1" applyFill="1" applyBorder="1" applyAlignment="1">
      <alignment horizontal="left" vertical="center" wrapText="1"/>
    </xf>
    <xf numFmtId="164" fontId="3" fillId="4" borderId="15" xfId="6" applyFont="1" applyFill="1" applyBorder="1" applyAlignment="1">
      <alignment horizontal="left" vertical="center" wrapText="1"/>
    </xf>
    <xf numFmtId="164" fontId="3" fillId="4" borderId="27" xfId="6" applyFont="1" applyFill="1" applyBorder="1" applyAlignment="1">
      <alignment horizontal="center" vertical="center"/>
    </xf>
    <xf numFmtId="164" fontId="3" fillId="4" borderId="14" xfId="6" applyFont="1" applyFill="1" applyBorder="1" applyAlignment="1">
      <alignment horizontal="center" vertical="center"/>
    </xf>
    <xf numFmtId="164" fontId="3" fillId="4" borderId="15" xfId="6" applyFont="1" applyFill="1" applyBorder="1" applyAlignment="1">
      <alignment horizontal="center" vertical="center"/>
    </xf>
    <xf numFmtId="164" fontId="3" fillId="4" borderId="29" xfId="6" applyFont="1" applyFill="1" applyBorder="1" applyAlignment="1">
      <alignment horizontal="center" vertical="center"/>
    </xf>
    <xf numFmtId="164" fontId="3" fillId="4" borderId="0" xfId="6" applyFont="1" applyFill="1" applyBorder="1" applyAlignment="1">
      <alignment horizontal="center" vertical="center"/>
    </xf>
    <xf numFmtId="164" fontId="3" fillId="4" borderId="8" xfId="6" applyFont="1" applyFill="1" applyBorder="1" applyAlignment="1">
      <alignment horizontal="center" vertical="center"/>
    </xf>
    <xf numFmtId="10" fontId="3" fillId="4" borderId="27" xfId="6" applyNumberFormat="1" applyFont="1" applyFill="1" applyBorder="1" applyAlignment="1">
      <alignment horizontal="left" vertical="center"/>
    </xf>
    <xf numFmtId="10" fontId="3" fillId="4" borderId="14" xfId="6" applyNumberFormat="1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21" fillId="10" borderId="44" xfId="0" applyFont="1" applyFill="1" applyBorder="1" applyAlignment="1">
      <alignment horizontal="left" vertical="top" wrapText="1"/>
    </xf>
    <xf numFmtId="0" fontId="18" fillId="6" borderId="44" xfId="0" applyFont="1" applyFill="1" applyBorder="1" applyAlignment="1">
      <alignment horizontal="left" vertical="top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10" fontId="19" fillId="6" borderId="0" xfId="0" applyNumberFormat="1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18" fillId="6" borderId="1" xfId="0" applyFont="1" applyFill="1" applyBorder="1" applyAlignment="1">
      <alignment horizontal="center" vertical="top" wrapText="1"/>
    </xf>
    <xf numFmtId="0" fontId="18" fillId="6" borderId="2" xfId="0" applyFont="1" applyFill="1" applyBorder="1" applyAlignment="1">
      <alignment horizontal="center" vertical="top" wrapText="1"/>
    </xf>
    <xf numFmtId="0" fontId="18" fillId="6" borderId="3" xfId="0" applyFont="1" applyFill="1" applyBorder="1" applyAlignment="1">
      <alignment horizontal="center" vertical="top" wrapText="1"/>
    </xf>
    <xf numFmtId="0" fontId="18" fillId="6" borderId="9" xfId="0" applyFont="1" applyFill="1" applyBorder="1" applyAlignment="1">
      <alignment horizontal="center" vertical="top" wrapText="1"/>
    </xf>
    <xf numFmtId="0" fontId="18" fillId="6" borderId="10" xfId="0" applyFont="1" applyFill="1" applyBorder="1" applyAlignment="1">
      <alignment horizontal="center" vertical="top" wrapText="1"/>
    </xf>
    <xf numFmtId="0" fontId="18" fillId="6" borderId="12" xfId="0" applyFont="1" applyFill="1" applyBorder="1" applyAlignment="1">
      <alignment horizontal="center" vertical="top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25" fillId="8" borderId="50" xfId="0" applyFont="1" applyFill="1" applyBorder="1" applyAlignment="1">
      <alignment horizontal="left" vertical="center" wrapText="1"/>
    </xf>
    <xf numFmtId="0" fontId="20" fillId="9" borderId="44" xfId="0" applyFont="1" applyFill="1" applyBorder="1" applyAlignment="1">
      <alignment horizontal="left" vertical="top" wrapText="1"/>
    </xf>
    <xf numFmtId="0" fontId="21" fillId="6" borderId="0" xfId="0" applyFont="1" applyFill="1" applyAlignment="1">
      <alignment horizontal="right" vertical="top" wrapText="1"/>
    </xf>
    <xf numFmtId="0" fontId="19" fillId="6" borderId="0" xfId="0" applyFont="1" applyFill="1" applyAlignment="1">
      <alignment horizontal="right" vertical="top" wrapText="1"/>
    </xf>
    <xf numFmtId="0" fontId="18" fillId="6" borderId="0" xfId="0" applyFont="1" applyFill="1" applyAlignment="1">
      <alignment horizontal="left" vertical="center" wrapText="1"/>
    </xf>
    <xf numFmtId="0" fontId="18" fillId="6" borderId="0" xfId="0" applyFont="1" applyFill="1" applyAlignment="1">
      <alignment horizontal="right" vertical="center" wrapText="1"/>
    </xf>
    <xf numFmtId="4" fontId="18" fillId="6" borderId="0" xfId="0" applyNumberFormat="1" applyFont="1" applyFill="1" applyAlignment="1">
      <alignment horizontal="right"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22" fillId="7" borderId="4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vertical="center"/>
    </xf>
    <xf numFmtId="0" fontId="23" fillId="2" borderId="6" xfId="0" applyFont="1" applyFill="1" applyBorder="1" applyAlignment="1">
      <alignment vertical="center"/>
    </xf>
    <xf numFmtId="10" fontId="19" fillId="6" borderId="4" xfId="0" applyNumberFormat="1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left" vertical="center" wrapText="1"/>
    </xf>
    <xf numFmtId="0" fontId="19" fillId="6" borderId="6" xfId="0" applyFont="1" applyFill="1" applyBorder="1" applyAlignment="1">
      <alignment horizontal="left" vertical="center" wrapText="1"/>
    </xf>
    <xf numFmtId="0" fontId="18" fillId="6" borderId="7" xfId="0" applyFont="1" applyFill="1" applyBorder="1" applyAlignment="1">
      <alignment horizontal="center" vertical="top" wrapText="1"/>
    </xf>
    <xf numFmtId="0" fontId="18" fillId="6" borderId="0" xfId="0" applyFont="1" applyFill="1" applyBorder="1" applyAlignment="1">
      <alignment horizontal="center" vertical="top" wrapText="1"/>
    </xf>
    <xf numFmtId="0" fontId="18" fillId="6" borderId="8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right" vertical="center" wrapText="1"/>
    </xf>
    <xf numFmtId="0" fontId="22" fillId="2" borderId="0" xfId="0" applyFont="1" applyFill="1" applyAlignment="1">
      <alignment horizontal="left" vertical="center" wrapText="1"/>
    </xf>
    <xf numFmtId="0" fontId="22" fillId="2" borderId="0" xfId="0" applyFont="1" applyFill="1" applyAlignment="1">
      <alignment horizontal="right" vertical="center" wrapText="1"/>
    </xf>
    <xf numFmtId="44" fontId="22" fillId="2" borderId="0" xfId="0" applyNumberFormat="1" applyFont="1" applyFill="1" applyAlignment="1">
      <alignment horizontal="right" vertical="center" wrapText="1"/>
    </xf>
    <xf numFmtId="0" fontId="24" fillId="11" borderId="56" xfId="0" applyFont="1" applyFill="1" applyBorder="1" applyAlignment="1">
      <alignment horizontal="left" vertical="center" wrapText="1"/>
    </xf>
    <xf numFmtId="0" fontId="24" fillId="11" borderId="5" xfId="0" applyFont="1" applyFill="1" applyBorder="1" applyAlignment="1">
      <alignment horizontal="left" vertical="center" wrapText="1"/>
    </xf>
    <xf numFmtId="0" fontId="24" fillId="11" borderId="6" xfId="0" applyFont="1" applyFill="1" applyBorder="1" applyAlignment="1">
      <alignment horizontal="left" vertical="center" wrapText="1"/>
    </xf>
    <xf numFmtId="44" fontId="19" fillId="0" borderId="0" xfId="0" applyNumberFormat="1" applyFont="1" applyFill="1" applyAlignment="1">
      <alignment horizontal="left" vertical="center" wrapText="1"/>
    </xf>
    <xf numFmtId="44" fontId="19" fillId="0" borderId="0" xfId="0" applyNumberFormat="1" applyFont="1" applyFill="1" applyAlignment="1">
      <alignment horizontal="right" vertical="center" wrapText="1"/>
    </xf>
    <xf numFmtId="0" fontId="19" fillId="6" borderId="7" xfId="0" applyFont="1" applyFill="1" applyBorder="1" applyAlignment="1">
      <alignment horizontal="left" vertical="center" wrapText="1"/>
    </xf>
    <xf numFmtId="0" fontId="19" fillId="6" borderId="0" xfId="0" applyFont="1" applyFill="1" applyBorder="1" applyAlignment="1">
      <alignment horizontal="left" vertical="center" wrapText="1"/>
    </xf>
    <xf numFmtId="0" fontId="22" fillId="6" borderId="7" xfId="0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top" wrapText="1"/>
    </xf>
    <xf numFmtId="0" fontId="18" fillId="6" borderId="42" xfId="0" applyFont="1" applyFill="1" applyBorder="1" applyAlignment="1">
      <alignment horizontal="center" vertical="top" wrapText="1"/>
    </xf>
    <xf numFmtId="0" fontId="18" fillId="6" borderId="4" xfId="0" applyFont="1" applyFill="1" applyBorder="1" applyAlignment="1">
      <alignment horizontal="left" vertical="center" wrapText="1"/>
    </xf>
    <xf numFmtId="0" fontId="18" fillId="6" borderId="5" xfId="0" applyFont="1" applyFill="1" applyBorder="1" applyAlignment="1">
      <alignment horizontal="left" vertical="center" wrapText="1"/>
    </xf>
    <xf numFmtId="0" fontId="18" fillId="6" borderId="6" xfId="0" applyFont="1" applyFill="1" applyBorder="1" applyAlignment="1">
      <alignment horizontal="left" vertical="center" wrapText="1"/>
    </xf>
    <xf numFmtId="0" fontId="22" fillId="7" borderId="5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left" vertical="center" wrapText="1"/>
    </xf>
    <xf numFmtId="0" fontId="27" fillId="0" borderId="52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10" fontId="27" fillId="0" borderId="52" xfId="0" applyNumberFormat="1" applyFont="1" applyBorder="1" applyAlignment="1">
      <alignment horizontal="center" vertical="center"/>
    </xf>
    <xf numFmtId="10" fontId="27" fillId="0" borderId="54" xfId="0" applyNumberFormat="1" applyFont="1" applyBorder="1" applyAlignment="1">
      <alignment horizontal="center" vertical="center"/>
    </xf>
    <xf numFmtId="0" fontId="18" fillId="6" borderId="58" xfId="0" applyFont="1" applyFill="1" applyBorder="1" applyAlignment="1">
      <alignment horizontal="center" vertical="center" wrapText="1"/>
    </xf>
    <xf numFmtId="0" fontId="18" fillId="6" borderId="59" xfId="0" applyFont="1" applyFill="1" applyBorder="1" applyAlignment="1">
      <alignment horizontal="center" vertical="center" wrapText="1"/>
    </xf>
    <xf numFmtId="0" fontId="19" fillId="6" borderId="52" xfId="0" applyFont="1" applyFill="1" applyBorder="1" applyAlignment="1">
      <alignment horizontal="center" vertical="center" wrapText="1"/>
    </xf>
    <xf numFmtId="0" fontId="19" fillId="6" borderId="56" xfId="0" applyFont="1" applyFill="1" applyBorder="1" applyAlignment="1">
      <alignment horizontal="center" vertical="center" wrapText="1"/>
    </xf>
  </cellXfs>
  <cellStyles count="8">
    <cellStyle name="Normal" xfId="0" builtinId="0"/>
    <cellStyle name="Normal 17" xfId="6"/>
    <cellStyle name="Normal 2" xfId="1"/>
    <cellStyle name="Normal 2 10" xfId="3"/>
    <cellStyle name="Normal 2 2" xfId="2"/>
    <cellStyle name="Normal 2 2 2" xfId="5"/>
    <cellStyle name="Normal 2 22" xfId="7"/>
    <cellStyle name="Porcentagem 2 3" xfId="4"/>
  </cellStyles>
  <dxfs count="1">
    <dxf>
      <fill>
        <patternFill>
          <bgColor rgb="FF008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0</xdr:row>
      <xdr:rowOff>192767</xdr:rowOff>
    </xdr:from>
    <xdr:to>
      <xdr:col>3</xdr:col>
      <xdr:colOff>781050</xdr:colOff>
      <xdr:row>3</xdr:row>
      <xdr:rowOff>34016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113DD4D3-7723-CF01-62D3-3B62B6509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6675" y="192767"/>
          <a:ext cx="1530804" cy="1054553"/>
        </a:xfrm>
        <a:prstGeom prst="rect">
          <a:avLst/>
        </a:prstGeom>
        <a:noFill/>
      </xdr:spPr>
    </xdr:pic>
    <xdr:clientData/>
  </xdr:twoCellAnchor>
  <xdr:twoCellAnchor>
    <xdr:from>
      <xdr:col>1</xdr:col>
      <xdr:colOff>879928</xdr:colOff>
      <xdr:row>49</xdr:row>
      <xdr:rowOff>20864</xdr:rowOff>
    </xdr:from>
    <xdr:to>
      <xdr:col>1</xdr:col>
      <xdr:colOff>3994603</xdr:colOff>
      <xdr:row>49</xdr:row>
      <xdr:rowOff>30389</xdr:rowOff>
    </xdr:to>
    <xdr:cxnSp macro="">
      <xdr:nvCxnSpPr>
        <xdr:cNvPr id="3" name="Conector reto 2"/>
        <xdr:cNvCxnSpPr/>
      </xdr:nvCxnSpPr>
      <xdr:spPr>
        <a:xfrm>
          <a:off x="1866446" y="10010775"/>
          <a:ext cx="31146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1442108</xdr:colOff>
      <xdr:row>22</xdr:row>
      <xdr:rowOff>70471</xdr:rowOff>
    </xdr:from>
    <xdr:to>
      <xdr:col>7</xdr:col>
      <xdr:colOff>51458</xdr:colOff>
      <xdr:row>25</xdr:row>
      <xdr:rowOff>10949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9694" y="5336592"/>
          <a:ext cx="3032454" cy="761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5</xdr:row>
      <xdr:rowOff>0</xdr:rowOff>
    </xdr:from>
    <xdr:to>
      <xdr:col>20</xdr:col>
      <xdr:colOff>352424</xdr:colOff>
      <xdr:row>31</xdr:row>
      <xdr:rowOff>404309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4950" y="2152650"/>
          <a:ext cx="5591174" cy="59548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218966</xdr:colOff>
      <xdr:row>34</xdr:row>
      <xdr:rowOff>503621</xdr:rowOff>
    </xdr:from>
    <xdr:to>
      <xdr:col>7</xdr:col>
      <xdr:colOff>470776</xdr:colOff>
      <xdr:row>34</xdr:row>
      <xdr:rowOff>514569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3120259" y="8605345"/>
          <a:ext cx="3131207" cy="109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67235</xdr:colOff>
      <xdr:row>3</xdr:row>
      <xdr:rowOff>78441</xdr:rowOff>
    </xdr:from>
    <xdr:to>
      <xdr:col>10</xdr:col>
      <xdr:colOff>1029138</xdr:colOff>
      <xdr:row>5</xdr:row>
      <xdr:rowOff>112059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113DD4D3-7723-CF01-62D3-3B62B6509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3787" y="1129475"/>
          <a:ext cx="2396127" cy="767153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91097</xdr:colOff>
      <xdr:row>0</xdr:row>
      <xdr:rowOff>0</xdr:rowOff>
    </xdr:from>
    <xdr:to>
      <xdr:col>2</xdr:col>
      <xdr:colOff>698500</xdr:colOff>
      <xdr:row>1</xdr:row>
      <xdr:rowOff>920750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113DD4D3-7723-CF01-62D3-3B62B6509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97" y="0"/>
          <a:ext cx="2464778" cy="14605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1988344</xdr:colOff>
      <xdr:row>82</xdr:row>
      <xdr:rowOff>770732</xdr:rowOff>
    </xdr:from>
    <xdr:to>
      <xdr:col>4</xdr:col>
      <xdr:colOff>1119188</xdr:colOff>
      <xdr:row>82</xdr:row>
      <xdr:rowOff>782638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4607719" y="27123232"/>
          <a:ext cx="3829844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88900</xdr:rowOff>
    </xdr:from>
    <xdr:to>
      <xdr:col>2</xdr:col>
      <xdr:colOff>771525</xdr:colOff>
      <xdr:row>1</xdr:row>
      <xdr:rowOff>850900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113DD4D3-7723-CF01-62D3-3B62B6509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88900"/>
          <a:ext cx="2374900" cy="11938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2889250</xdr:colOff>
      <xdr:row>20</xdr:row>
      <xdr:rowOff>158750</xdr:rowOff>
    </xdr:from>
    <xdr:to>
      <xdr:col>5</xdr:col>
      <xdr:colOff>476250</xdr:colOff>
      <xdr:row>20</xdr:row>
      <xdr:rowOff>174625</xdr:rowOff>
    </xdr:to>
    <xdr:cxnSp macro="">
      <xdr:nvCxnSpPr>
        <xdr:cNvPr id="5" name="Conector reto 4"/>
        <xdr:cNvCxnSpPr/>
      </xdr:nvCxnSpPr>
      <xdr:spPr>
        <a:xfrm>
          <a:off x="5572125" y="9779000"/>
          <a:ext cx="2936875" cy="15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101600</xdr:colOff>
      <xdr:row>0</xdr:row>
      <xdr:rowOff>57149</xdr:rowOff>
    </xdr:from>
    <xdr:to>
      <xdr:col>0</xdr:col>
      <xdr:colOff>1778000</xdr:colOff>
      <xdr:row>1</xdr:row>
      <xdr:rowOff>920751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113DD4D3-7723-CF01-62D3-3B62B6509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57149"/>
          <a:ext cx="1676400" cy="1308102"/>
        </a:xfrm>
        <a:prstGeom prst="rect">
          <a:avLst/>
        </a:prstGeom>
        <a:noFill/>
      </xdr:spPr>
    </xdr:pic>
    <xdr:clientData/>
  </xdr:twoCellAnchor>
  <xdr:twoCellAnchor>
    <xdr:from>
      <xdr:col>3</xdr:col>
      <xdr:colOff>1000125</xdr:colOff>
      <xdr:row>13</xdr:row>
      <xdr:rowOff>428625</xdr:rowOff>
    </xdr:from>
    <xdr:to>
      <xdr:col>7</xdr:col>
      <xdr:colOff>317500</xdr:colOff>
      <xdr:row>13</xdr:row>
      <xdr:rowOff>428625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7921625" y="7413625"/>
          <a:ext cx="330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8"/>
  <sheetViews>
    <sheetView tabSelected="1" view="pageBreakPreview" zoomScale="84" zoomScaleNormal="100" zoomScaleSheetLayoutView="84" workbookViewId="0">
      <selection activeCell="I10" sqref="I10"/>
    </sheetView>
  </sheetViews>
  <sheetFormatPr defaultRowHeight="12.75" x14ac:dyDescent="0.2"/>
  <cols>
    <col min="1" max="1" width="14.7109375" style="7" customWidth="1"/>
    <col min="2" max="2" width="61.42578125" style="7" bestFit="1" customWidth="1"/>
    <col min="3" max="3" width="12.28515625" style="7" customWidth="1"/>
    <col min="4" max="4" width="12.7109375" style="7" customWidth="1"/>
    <col min="5" max="257" width="9.140625" style="7"/>
    <col min="258" max="258" width="12.28515625" style="7" customWidth="1"/>
    <col min="259" max="259" width="76.42578125" style="7" customWidth="1"/>
    <col min="260" max="260" width="13.42578125" style="7" customWidth="1"/>
    <col min="261" max="513" width="9.140625" style="7"/>
    <col min="514" max="514" width="12.28515625" style="7" customWidth="1"/>
    <col min="515" max="515" width="76.42578125" style="7" customWidth="1"/>
    <col min="516" max="516" width="13.42578125" style="7" customWidth="1"/>
    <col min="517" max="769" width="9.140625" style="7"/>
    <col min="770" max="770" width="12.28515625" style="7" customWidth="1"/>
    <col min="771" max="771" width="76.42578125" style="7" customWidth="1"/>
    <col min="772" max="772" width="13.42578125" style="7" customWidth="1"/>
    <col min="773" max="1025" width="9.140625" style="7"/>
    <col min="1026" max="1026" width="12.28515625" style="7" customWidth="1"/>
    <col min="1027" max="1027" width="76.42578125" style="7" customWidth="1"/>
    <col min="1028" max="1028" width="13.42578125" style="7" customWidth="1"/>
    <col min="1029" max="1281" width="9.140625" style="7"/>
    <col min="1282" max="1282" width="12.28515625" style="7" customWidth="1"/>
    <col min="1283" max="1283" width="76.42578125" style="7" customWidth="1"/>
    <col min="1284" max="1284" width="13.42578125" style="7" customWidth="1"/>
    <col min="1285" max="1537" width="9.140625" style="7"/>
    <col min="1538" max="1538" width="12.28515625" style="7" customWidth="1"/>
    <col min="1539" max="1539" width="76.42578125" style="7" customWidth="1"/>
    <col min="1540" max="1540" width="13.42578125" style="7" customWidth="1"/>
    <col min="1541" max="1793" width="9.140625" style="7"/>
    <col min="1794" max="1794" width="12.28515625" style="7" customWidth="1"/>
    <col min="1795" max="1795" width="76.42578125" style="7" customWidth="1"/>
    <col min="1796" max="1796" width="13.42578125" style="7" customWidth="1"/>
    <col min="1797" max="2049" width="9.140625" style="7"/>
    <col min="2050" max="2050" width="12.28515625" style="7" customWidth="1"/>
    <col min="2051" max="2051" width="76.42578125" style="7" customWidth="1"/>
    <col min="2052" max="2052" width="13.42578125" style="7" customWidth="1"/>
    <col min="2053" max="2305" width="9.140625" style="7"/>
    <col min="2306" max="2306" width="12.28515625" style="7" customWidth="1"/>
    <col min="2307" max="2307" width="76.42578125" style="7" customWidth="1"/>
    <col min="2308" max="2308" width="13.42578125" style="7" customWidth="1"/>
    <col min="2309" max="2561" width="9.140625" style="7"/>
    <col min="2562" max="2562" width="12.28515625" style="7" customWidth="1"/>
    <col min="2563" max="2563" width="76.42578125" style="7" customWidth="1"/>
    <col min="2564" max="2564" width="13.42578125" style="7" customWidth="1"/>
    <col min="2565" max="2817" width="9.140625" style="7"/>
    <col min="2818" max="2818" width="12.28515625" style="7" customWidth="1"/>
    <col min="2819" max="2819" width="76.42578125" style="7" customWidth="1"/>
    <col min="2820" max="2820" width="13.42578125" style="7" customWidth="1"/>
    <col min="2821" max="3073" width="9.140625" style="7"/>
    <col min="3074" max="3074" width="12.28515625" style="7" customWidth="1"/>
    <col min="3075" max="3075" width="76.42578125" style="7" customWidth="1"/>
    <col min="3076" max="3076" width="13.42578125" style="7" customWidth="1"/>
    <col min="3077" max="3329" width="9.140625" style="7"/>
    <col min="3330" max="3330" width="12.28515625" style="7" customWidth="1"/>
    <col min="3331" max="3331" width="76.42578125" style="7" customWidth="1"/>
    <col min="3332" max="3332" width="13.42578125" style="7" customWidth="1"/>
    <col min="3333" max="3585" width="9.140625" style="7"/>
    <col min="3586" max="3586" width="12.28515625" style="7" customWidth="1"/>
    <col min="3587" max="3587" width="76.42578125" style="7" customWidth="1"/>
    <col min="3588" max="3588" width="13.42578125" style="7" customWidth="1"/>
    <col min="3589" max="3841" width="9.140625" style="7"/>
    <col min="3842" max="3842" width="12.28515625" style="7" customWidth="1"/>
    <col min="3843" max="3843" width="76.42578125" style="7" customWidth="1"/>
    <col min="3844" max="3844" width="13.42578125" style="7" customWidth="1"/>
    <col min="3845" max="4097" width="9.140625" style="7"/>
    <col min="4098" max="4098" width="12.28515625" style="7" customWidth="1"/>
    <col min="4099" max="4099" width="76.42578125" style="7" customWidth="1"/>
    <col min="4100" max="4100" width="13.42578125" style="7" customWidth="1"/>
    <col min="4101" max="4353" width="9.140625" style="7"/>
    <col min="4354" max="4354" width="12.28515625" style="7" customWidth="1"/>
    <col min="4355" max="4355" width="76.42578125" style="7" customWidth="1"/>
    <col min="4356" max="4356" width="13.42578125" style="7" customWidth="1"/>
    <col min="4357" max="4609" width="9.140625" style="7"/>
    <col min="4610" max="4610" width="12.28515625" style="7" customWidth="1"/>
    <col min="4611" max="4611" width="76.42578125" style="7" customWidth="1"/>
    <col min="4612" max="4612" width="13.42578125" style="7" customWidth="1"/>
    <col min="4613" max="4865" width="9.140625" style="7"/>
    <col min="4866" max="4866" width="12.28515625" style="7" customWidth="1"/>
    <col min="4867" max="4867" width="76.42578125" style="7" customWidth="1"/>
    <col min="4868" max="4868" width="13.42578125" style="7" customWidth="1"/>
    <col min="4869" max="5121" width="9.140625" style="7"/>
    <col min="5122" max="5122" width="12.28515625" style="7" customWidth="1"/>
    <col min="5123" max="5123" width="76.42578125" style="7" customWidth="1"/>
    <col min="5124" max="5124" width="13.42578125" style="7" customWidth="1"/>
    <col min="5125" max="5377" width="9.140625" style="7"/>
    <col min="5378" max="5378" width="12.28515625" style="7" customWidth="1"/>
    <col min="5379" max="5379" width="76.42578125" style="7" customWidth="1"/>
    <col min="5380" max="5380" width="13.42578125" style="7" customWidth="1"/>
    <col min="5381" max="5633" width="9.140625" style="7"/>
    <col min="5634" max="5634" width="12.28515625" style="7" customWidth="1"/>
    <col min="5635" max="5635" width="76.42578125" style="7" customWidth="1"/>
    <col min="5636" max="5636" width="13.42578125" style="7" customWidth="1"/>
    <col min="5637" max="5889" width="9.140625" style="7"/>
    <col min="5890" max="5890" width="12.28515625" style="7" customWidth="1"/>
    <col min="5891" max="5891" width="76.42578125" style="7" customWidth="1"/>
    <col min="5892" max="5892" width="13.42578125" style="7" customWidth="1"/>
    <col min="5893" max="6145" width="9.140625" style="7"/>
    <col min="6146" max="6146" width="12.28515625" style="7" customWidth="1"/>
    <col min="6147" max="6147" width="76.42578125" style="7" customWidth="1"/>
    <col min="6148" max="6148" width="13.42578125" style="7" customWidth="1"/>
    <col min="6149" max="6401" width="9.140625" style="7"/>
    <col min="6402" max="6402" width="12.28515625" style="7" customWidth="1"/>
    <col min="6403" max="6403" width="76.42578125" style="7" customWidth="1"/>
    <col min="6404" max="6404" width="13.42578125" style="7" customWidth="1"/>
    <col min="6405" max="6657" width="9.140625" style="7"/>
    <col min="6658" max="6658" width="12.28515625" style="7" customWidth="1"/>
    <col min="6659" max="6659" width="76.42578125" style="7" customWidth="1"/>
    <col min="6660" max="6660" width="13.42578125" style="7" customWidth="1"/>
    <col min="6661" max="6913" width="9.140625" style="7"/>
    <col min="6914" max="6914" width="12.28515625" style="7" customWidth="1"/>
    <col min="6915" max="6915" width="76.42578125" style="7" customWidth="1"/>
    <col min="6916" max="6916" width="13.42578125" style="7" customWidth="1"/>
    <col min="6917" max="7169" width="9.140625" style="7"/>
    <col min="7170" max="7170" width="12.28515625" style="7" customWidth="1"/>
    <col min="7171" max="7171" width="76.42578125" style="7" customWidth="1"/>
    <col min="7172" max="7172" width="13.42578125" style="7" customWidth="1"/>
    <col min="7173" max="7425" width="9.140625" style="7"/>
    <col min="7426" max="7426" width="12.28515625" style="7" customWidth="1"/>
    <col min="7427" max="7427" width="76.42578125" style="7" customWidth="1"/>
    <col min="7428" max="7428" width="13.42578125" style="7" customWidth="1"/>
    <col min="7429" max="7681" width="9.140625" style="7"/>
    <col min="7682" max="7682" width="12.28515625" style="7" customWidth="1"/>
    <col min="7683" max="7683" width="76.42578125" style="7" customWidth="1"/>
    <col min="7684" max="7684" width="13.42578125" style="7" customWidth="1"/>
    <col min="7685" max="7937" width="9.140625" style="7"/>
    <col min="7938" max="7938" width="12.28515625" style="7" customWidth="1"/>
    <col min="7939" max="7939" width="76.42578125" style="7" customWidth="1"/>
    <col min="7940" max="7940" width="13.42578125" style="7" customWidth="1"/>
    <col min="7941" max="8193" width="9.140625" style="7"/>
    <col min="8194" max="8194" width="12.28515625" style="7" customWidth="1"/>
    <col min="8195" max="8195" width="76.42578125" style="7" customWidth="1"/>
    <col min="8196" max="8196" width="13.42578125" style="7" customWidth="1"/>
    <col min="8197" max="8449" width="9.140625" style="7"/>
    <col min="8450" max="8450" width="12.28515625" style="7" customWidth="1"/>
    <col min="8451" max="8451" width="76.42578125" style="7" customWidth="1"/>
    <col min="8452" max="8452" width="13.42578125" style="7" customWidth="1"/>
    <col min="8453" max="8705" width="9.140625" style="7"/>
    <col min="8706" max="8706" width="12.28515625" style="7" customWidth="1"/>
    <col min="8707" max="8707" width="76.42578125" style="7" customWidth="1"/>
    <col min="8708" max="8708" width="13.42578125" style="7" customWidth="1"/>
    <col min="8709" max="8961" width="9.140625" style="7"/>
    <col min="8962" max="8962" width="12.28515625" style="7" customWidth="1"/>
    <col min="8963" max="8963" width="76.42578125" style="7" customWidth="1"/>
    <col min="8964" max="8964" width="13.42578125" style="7" customWidth="1"/>
    <col min="8965" max="9217" width="9.140625" style="7"/>
    <col min="9218" max="9218" width="12.28515625" style="7" customWidth="1"/>
    <col min="9219" max="9219" width="76.42578125" style="7" customWidth="1"/>
    <col min="9220" max="9220" width="13.42578125" style="7" customWidth="1"/>
    <col min="9221" max="9473" width="9.140625" style="7"/>
    <col min="9474" max="9474" width="12.28515625" style="7" customWidth="1"/>
    <col min="9475" max="9475" width="76.42578125" style="7" customWidth="1"/>
    <col min="9476" max="9476" width="13.42578125" style="7" customWidth="1"/>
    <col min="9477" max="9729" width="9.140625" style="7"/>
    <col min="9730" max="9730" width="12.28515625" style="7" customWidth="1"/>
    <col min="9731" max="9731" width="76.42578125" style="7" customWidth="1"/>
    <col min="9732" max="9732" width="13.42578125" style="7" customWidth="1"/>
    <col min="9733" max="9985" width="9.140625" style="7"/>
    <col min="9986" max="9986" width="12.28515625" style="7" customWidth="1"/>
    <col min="9987" max="9987" width="76.42578125" style="7" customWidth="1"/>
    <col min="9988" max="9988" width="13.42578125" style="7" customWidth="1"/>
    <col min="9989" max="10241" width="9.140625" style="7"/>
    <col min="10242" max="10242" width="12.28515625" style="7" customWidth="1"/>
    <col min="10243" max="10243" width="76.42578125" style="7" customWidth="1"/>
    <col min="10244" max="10244" width="13.42578125" style="7" customWidth="1"/>
    <col min="10245" max="10497" width="9.140625" style="7"/>
    <col min="10498" max="10498" width="12.28515625" style="7" customWidth="1"/>
    <col min="10499" max="10499" width="76.42578125" style="7" customWidth="1"/>
    <col min="10500" max="10500" width="13.42578125" style="7" customWidth="1"/>
    <col min="10501" max="10753" width="9.140625" style="7"/>
    <col min="10754" max="10754" width="12.28515625" style="7" customWidth="1"/>
    <col min="10755" max="10755" width="76.42578125" style="7" customWidth="1"/>
    <col min="10756" max="10756" width="13.42578125" style="7" customWidth="1"/>
    <col min="10757" max="11009" width="9.140625" style="7"/>
    <col min="11010" max="11010" width="12.28515625" style="7" customWidth="1"/>
    <col min="11011" max="11011" width="76.42578125" style="7" customWidth="1"/>
    <col min="11012" max="11012" width="13.42578125" style="7" customWidth="1"/>
    <col min="11013" max="11265" width="9.140625" style="7"/>
    <col min="11266" max="11266" width="12.28515625" style="7" customWidth="1"/>
    <col min="11267" max="11267" width="76.42578125" style="7" customWidth="1"/>
    <col min="11268" max="11268" width="13.42578125" style="7" customWidth="1"/>
    <col min="11269" max="11521" width="9.140625" style="7"/>
    <col min="11522" max="11522" width="12.28515625" style="7" customWidth="1"/>
    <col min="11523" max="11523" width="76.42578125" style="7" customWidth="1"/>
    <col min="11524" max="11524" width="13.42578125" style="7" customWidth="1"/>
    <col min="11525" max="11777" width="9.140625" style="7"/>
    <col min="11778" max="11778" width="12.28515625" style="7" customWidth="1"/>
    <col min="11779" max="11779" width="76.42578125" style="7" customWidth="1"/>
    <col min="11780" max="11780" width="13.42578125" style="7" customWidth="1"/>
    <col min="11781" max="12033" width="9.140625" style="7"/>
    <col min="12034" max="12034" width="12.28515625" style="7" customWidth="1"/>
    <col min="12035" max="12035" width="76.42578125" style="7" customWidth="1"/>
    <col min="12036" max="12036" width="13.42578125" style="7" customWidth="1"/>
    <col min="12037" max="12289" width="9.140625" style="7"/>
    <col min="12290" max="12290" width="12.28515625" style="7" customWidth="1"/>
    <col min="12291" max="12291" width="76.42578125" style="7" customWidth="1"/>
    <col min="12292" max="12292" width="13.42578125" style="7" customWidth="1"/>
    <col min="12293" max="12545" width="9.140625" style="7"/>
    <col min="12546" max="12546" width="12.28515625" style="7" customWidth="1"/>
    <col min="12547" max="12547" width="76.42578125" style="7" customWidth="1"/>
    <col min="12548" max="12548" width="13.42578125" style="7" customWidth="1"/>
    <col min="12549" max="12801" width="9.140625" style="7"/>
    <col min="12802" max="12802" width="12.28515625" style="7" customWidth="1"/>
    <col min="12803" max="12803" width="76.42578125" style="7" customWidth="1"/>
    <col min="12804" max="12804" width="13.42578125" style="7" customWidth="1"/>
    <col min="12805" max="13057" width="9.140625" style="7"/>
    <col min="13058" max="13058" width="12.28515625" style="7" customWidth="1"/>
    <col min="13059" max="13059" width="76.42578125" style="7" customWidth="1"/>
    <col min="13060" max="13060" width="13.42578125" style="7" customWidth="1"/>
    <col min="13061" max="13313" width="9.140625" style="7"/>
    <col min="13314" max="13314" width="12.28515625" style="7" customWidth="1"/>
    <col min="13315" max="13315" width="76.42578125" style="7" customWidth="1"/>
    <col min="13316" max="13316" width="13.42578125" style="7" customWidth="1"/>
    <col min="13317" max="13569" width="9.140625" style="7"/>
    <col min="13570" max="13570" width="12.28515625" style="7" customWidth="1"/>
    <col min="13571" max="13571" width="76.42578125" style="7" customWidth="1"/>
    <col min="13572" max="13572" width="13.42578125" style="7" customWidth="1"/>
    <col min="13573" max="13825" width="9.140625" style="7"/>
    <col min="13826" max="13826" width="12.28515625" style="7" customWidth="1"/>
    <col min="13827" max="13827" width="76.42578125" style="7" customWidth="1"/>
    <col min="13828" max="13828" width="13.42578125" style="7" customWidth="1"/>
    <col min="13829" max="14081" width="9.140625" style="7"/>
    <col min="14082" max="14082" width="12.28515625" style="7" customWidth="1"/>
    <col min="14083" max="14083" width="76.42578125" style="7" customWidth="1"/>
    <col min="14084" max="14084" width="13.42578125" style="7" customWidth="1"/>
    <col min="14085" max="14337" width="9.140625" style="7"/>
    <col min="14338" max="14338" width="12.28515625" style="7" customWidth="1"/>
    <col min="14339" max="14339" width="76.42578125" style="7" customWidth="1"/>
    <col min="14340" max="14340" width="13.42578125" style="7" customWidth="1"/>
    <col min="14341" max="14593" width="9.140625" style="7"/>
    <col min="14594" max="14594" width="12.28515625" style="7" customWidth="1"/>
    <col min="14595" max="14595" width="76.42578125" style="7" customWidth="1"/>
    <col min="14596" max="14596" width="13.42578125" style="7" customWidth="1"/>
    <col min="14597" max="14849" width="9.140625" style="7"/>
    <col min="14850" max="14850" width="12.28515625" style="7" customWidth="1"/>
    <col min="14851" max="14851" width="76.42578125" style="7" customWidth="1"/>
    <col min="14852" max="14852" width="13.42578125" style="7" customWidth="1"/>
    <col min="14853" max="15105" width="9.140625" style="7"/>
    <col min="15106" max="15106" width="12.28515625" style="7" customWidth="1"/>
    <col min="15107" max="15107" width="76.42578125" style="7" customWidth="1"/>
    <col min="15108" max="15108" width="13.42578125" style="7" customWidth="1"/>
    <col min="15109" max="15361" width="9.140625" style="7"/>
    <col min="15362" max="15362" width="12.28515625" style="7" customWidth="1"/>
    <col min="15363" max="15363" width="76.42578125" style="7" customWidth="1"/>
    <col min="15364" max="15364" width="13.42578125" style="7" customWidth="1"/>
    <col min="15365" max="15617" width="9.140625" style="7"/>
    <col min="15618" max="15618" width="12.28515625" style="7" customWidth="1"/>
    <col min="15619" max="15619" width="76.42578125" style="7" customWidth="1"/>
    <col min="15620" max="15620" width="13.42578125" style="7" customWidth="1"/>
    <col min="15621" max="15873" width="9.140625" style="7"/>
    <col min="15874" max="15874" width="12.28515625" style="7" customWidth="1"/>
    <col min="15875" max="15875" width="76.42578125" style="7" customWidth="1"/>
    <col min="15876" max="15876" width="13.42578125" style="7" customWidth="1"/>
    <col min="15877" max="16129" width="9.140625" style="7"/>
    <col min="16130" max="16130" width="12.28515625" style="7" customWidth="1"/>
    <col min="16131" max="16131" width="76.42578125" style="7" customWidth="1"/>
    <col min="16132" max="16132" width="13.42578125" style="7" customWidth="1"/>
    <col min="16133" max="16384" width="9.140625" style="7"/>
  </cols>
  <sheetData>
    <row r="1" spans="1:8" s="1" customFormat="1" ht="21" customHeight="1" x14ac:dyDescent="0.2">
      <c r="A1" s="25" t="s">
        <v>0</v>
      </c>
      <c r="B1" s="26" t="s">
        <v>40</v>
      </c>
      <c r="C1" s="177"/>
      <c r="D1" s="178"/>
      <c r="H1" s="2"/>
    </row>
    <row r="2" spans="1:8" s="1" customFormat="1" ht="21.75" customHeight="1" x14ac:dyDescent="0.2">
      <c r="A2" s="27" t="s">
        <v>1</v>
      </c>
      <c r="B2" s="28" t="s">
        <v>4</v>
      </c>
      <c r="C2" s="179"/>
      <c r="D2" s="180"/>
      <c r="E2" s="3"/>
      <c r="F2" s="3"/>
      <c r="G2" s="3"/>
      <c r="H2" s="2"/>
    </row>
    <row r="3" spans="1:8" s="1" customFormat="1" ht="52.5" customHeight="1" x14ac:dyDescent="0.2">
      <c r="A3" s="173" t="s">
        <v>2</v>
      </c>
      <c r="B3" s="175" t="str">
        <f>BDI!B3</f>
        <v>CONTRATAÇÃO DE EMPRESA PARA PRESTAÇÃO DE SERVIÇOS DE MÃO DE OBRA QUALIFICADA PARA MANUTENÇÃO DA REDE DE ILUMINAÇÃO PÚBLICA DO MUNICÍPIO DE GARRAFÃO DO NORTE-PA.</v>
      </c>
      <c r="C3" s="179"/>
      <c r="D3" s="180"/>
      <c r="E3" s="3"/>
      <c r="F3" s="3"/>
      <c r="G3" s="3"/>
      <c r="H3" s="2"/>
    </row>
    <row r="4" spans="1:8" s="1" customFormat="1" ht="15.75" customHeight="1" thickBot="1" x14ac:dyDescent="0.25">
      <c r="A4" s="174"/>
      <c r="B4" s="176"/>
      <c r="C4" s="181"/>
      <c r="D4" s="182"/>
      <c r="E4" s="4"/>
      <c r="F4" s="5"/>
      <c r="G4" s="5"/>
      <c r="H4" s="6"/>
    </row>
    <row r="5" spans="1:8" ht="18.75" customHeight="1" thickBot="1" x14ac:dyDescent="0.25">
      <c r="A5" s="170" t="s">
        <v>9</v>
      </c>
      <c r="B5" s="171"/>
      <c r="C5" s="171"/>
      <c r="D5" s="172"/>
    </row>
    <row r="6" spans="1:8" ht="13.5" thickBot="1" x14ac:dyDescent="0.25">
      <c r="A6" s="8"/>
      <c r="B6" s="9"/>
      <c r="C6" s="10" t="s">
        <v>10</v>
      </c>
      <c r="D6" s="10" t="s">
        <v>11</v>
      </c>
    </row>
    <row r="7" spans="1:8" ht="13.5" thickBot="1" x14ac:dyDescent="0.25">
      <c r="A7" s="11"/>
      <c r="B7" s="12"/>
      <c r="C7" s="13" t="s">
        <v>12</v>
      </c>
      <c r="D7" s="13" t="s">
        <v>12</v>
      </c>
    </row>
    <row r="8" spans="1:8" s="14" customFormat="1" ht="14.25" x14ac:dyDescent="0.2">
      <c r="A8" s="140" t="s">
        <v>210</v>
      </c>
      <c r="B8" s="141" t="s">
        <v>13</v>
      </c>
      <c r="C8" s="142">
        <v>0.05</v>
      </c>
      <c r="D8" s="143">
        <v>0.05</v>
      </c>
    </row>
    <row r="9" spans="1:8" ht="14.25" x14ac:dyDescent="0.2">
      <c r="A9" s="144" t="s">
        <v>14</v>
      </c>
      <c r="B9" s="145" t="s">
        <v>211</v>
      </c>
      <c r="C9" s="146">
        <v>1.4999999999999999E-2</v>
      </c>
      <c r="D9" s="147">
        <v>1.4999999999999999E-2</v>
      </c>
    </row>
    <row r="10" spans="1:8" ht="14.25" x14ac:dyDescent="0.2">
      <c r="A10" s="144" t="s">
        <v>15</v>
      </c>
      <c r="B10" s="145" t="s">
        <v>212</v>
      </c>
      <c r="C10" s="146">
        <v>0.01</v>
      </c>
      <c r="D10" s="147">
        <v>0.01</v>
      </c>
    </row>
    <row r="11" spans="1:8" ht="14.25" x14ac:dyDescent="0.2">
      <c r="A11" s="144" t="s">
        <v>16</v>
      </c>
      <c r="B11" s="145" t="s">
        <v>213</v>
      </c>
      <c r="C11" s="146">
        <v>2E-3</v>
      </c>
      <c r="D11" s="147">
        <v>2E-3</v>
      </c>
    </row>
    <row r="12" spans="1:8" ht="14.25" x14ac:dyDescent="0.2">
      <c r="A12" s="144" t="s">
        <v>17</v>
      </c>
      <c r="B12" s="145" t="s">
        <v>214</v>
      </c>
      <c r="C12" s="146">
        <v>6.0000000000000001E-3</v>
      </c>
      <c r="D12" s="147">
        <v>6.0000000000000001E-3</v>
      </c>
    </row>
    <row r="13" spans="1:8" ht="14.25" x14ac:dyDescent="0.2">
      <c r="A13" s="144" t="s">
        <v>18</v>
      </c>
      <c r="B13" s="145" t="s">
        <v>215</v>
      </c>
      <c r="C13" s="146">
        <v>2.5000000000000001E-2</v>
      </c>
      <c r="D13" s="147">
        <v>2.5000000000000001E-2</v>
      </c>
    </row>
    <row r="14" spans="1:8" ht="14.25" x14ac:dyDescent="0.2">
      <c r="A14" s="144" t="s">
        <v>19</v>
      </c>
      <c r="B14" s="148" t="s">
        <v>216</v>
      </c>
      <c r="C14" s="146">
        <v>0.03</v>
      </c>
      <c r="D14" s="147">
        <v>0.03</v>
      </c>
    </row>
    <row r="15" spans="1:8" ht="14.25" x14ac:dyDescent="0.2">
      <c r="A15" s="144" t="s">
        <v>20</v>
      </c>
      <c r="B15" s="145" t="s">
        <v>217</v>
      </c>
      <c r="C15" s="146">
        <v>0.08</v>
      </c>
      <c r="D15" s="147">
        <v>0.08</v>
      </c>
    </row>
    <row r="16" spans="1:8" ht="14.25" x14ac:dyDescent="0.2">
      <c r="A16" s="144" t="s">
        <v>218</v>
      </c>
      <c r="B16" s="145" t="s">
        <v>219</v>
      </c>
      <c r="C16" s="146">
        <v>0</v>
      </c>
      <c r="D16" s="147">
        <v>0</v>
      </c>
    </row>
    <row r="17" spans="1:4" ht="15" x14ac:dyDescent="0.25">
      <c r="A17" s="149" t="s">
        <v>220</v>
      </c>
      <c r="B17" s="150" t="s">
        <v>81</v>
      </c>
      <c r="C17" s="151">
        <f t="shared" ref="C17:D17" si="0">SUM(C8:C16)</f>
        <v>0.21800000000000003</v>
      </c>
      <c r="D17" s="152">
        <f t="shared" si="0"/>
        <v>0.21800000000000003</v>
      </c>
    </row>
    <row r="18" spans="1:4" s="14" customFormat="1" ht="15.75" thickBot="1" x14ac:dyDescent="0.3">
      <c r="A18" s="153"/>
      <c r="B18" s="154"/>
      <c r="C18" s="155"/>
      <c r="D18" s="156"/>
    </row>
    <row r="19" spans="1:4" s="14" customFormat="1" ht="15.75" thickBot="1" x14ac:dyDescent="0.3">
      <c r="A19" s="185" t="s">
        <v>21</v>
      </c>
      <c r="B19" s="186"/>
      <c r="C19" s="186"/>
      <c r="D19" s="187"/>
    </row>
    <row r="20" spans="1:4" ht="14.25" x14ac:dyDescent="0.2">
      <c r="A20" s="140" t="s">
        <v>22</v>
      </c>
      <c r="B20" s="141" t="s">
        <v>221</v>
      </c>
      <c r="C20" s="142">
        <v>0.18129999999999999</v>
      </c>
      <c r="D20" s="157" t="s">
        <v>222</v>
      </c>
    </row>
    <row r="21" spans="1:4" ht="14.25" x14ac:dyDescent="0.2">
      <c r="A21" s="144" t="s">
        <v>23</v>
      </c>
      <c r="B21" s="148" t="s">
        <v>223</v>
      </c>
      <c r="C21" s="146">
        <v>4.1599999999999998E-2</v>
      </c>
      <c r="D21" s="158" t="s">
        <v>222</v>
      </c>
    </row>
    <row r="22" spans="1:4" ht="14.25" x14ac:dyDescent="0.2">
      <c r="A22" s="144" t="s">
        <v>24</v>
      </c>
      <c r="B22" s="145" t="s">
        <v>224</v>
      </c>
      <c r="C22" s="146">
        <v>8.6999999999999994E-3</v>
      </c>
      <c r="D22" s="147">
        <v>6.4999999999999997E-3</v>
      </c>
    </row>
    <row r="23" spans="1:4" ht="14.25" x14ac:dyDescent="0.2">
      <c r="A23" s="144" t="s">
        <v>25</v>
      </c>
      <c r="B23" s="145" t="s">
        <v>225</v>
      </c>
      <c r="C23" s="146">
        <v>0.11219999999999999</v>
      </c>
      <c r="D23" s="147">
        <v>8.3299999999999999E-2</v>
      </c>
    </row>
    <row r="24" spans="1:4" ht="14.25" x14ac:dyDescent="0.2">
      <c r="A24" s="144" t="s">
        <v>26</v>
      </c>
      <c r="B24" s="145" t="s">
        <v>226</v>
      </c>
      <c r="C24" s="146">
        <v>6.9999999999999999E-4</v>
      </c>
      <c r="D24" s="147">
        <v>5.0000000000000001E-4</v>
      </c>
    </row>
    <row r="25" spans="1:4" ht="14.25" x14ac:dyDescent="0.2">
      <c r="A25" s="144" t="s">
        <v>27</v>
      </c>
      <c r="B25" s="145" t="s">
        <v>227</v>
      </c>
      <c r="C25" s="146">
        <v>7.4999999999999997E-3</v>
      </c>
      <c r="D25" s="147">
        <v>5.5999999999999999E-3</v>
      </c>
    </row>
    <row r="26" spans="1:4" ht="14.25" x14ac:dyDescent="0.2">
      <c r="A26" s="144" t="s">
        <v>28</v>
      </c>
      <c r="B26" s="145" t="s">
        <v>228</v>
      </c>
      <c r="C26" s="146">
        <v>2.8299999999999999E-2</v>
      </c>
      <c r="D26" s="158" t="s">
        <v>222</v>
      </c>
    </row>
    <row r="27" spans="1:4" ht="14.25" x14ac:dyDescent="0.2">
      <c r="A27" s="144" t="s">
        <v>29</v>
      </c>
      <c r="B27" s="145" t="s">
        <v>229</v>
      </c>
      <c r="C27" s="146">
        <v>1E-3</v>
      </c>
      <c r="D27" s="147">
        <v>6.9999999999999999E-4</v>
      </c>
    </row>
    <row r="28" spans="1:4" ht="14.25" x14ac:dyDescent="0.2">
      <c r="A28" s="144" t="s">
        <v>30</v>
      </c>
      <c r="B28" s="145" t="s">
        <v>230</v>
      </c>
      <c r="C28" s="146">
        <v>0.12820000000000001</v>
      </c>
      <c r="D28" s="147">
        <v>9.5299999999999996E-2</v>
      </c>
    </row>
    <row r="29" spans="1:4" ht="14.25" x14ac:dyDescent="0.2">
      <c r="A29" s="144" t="s">
        <v>31</v>
      </c>
      <c r="B29" s="145" t="s">
        <v>231</v>
      </c>
      <c r="C29" s="146">
        <v>2.9999999999999997E-4</v>
      </c>
      <c r="D29" s="147">
        <v>2.9999999999999997E-4</v>
      </c>
    </row>
    <row r="30" spans="1:4" ht="15" x14ac:dyDescent="0.25">
      <c r="A30" s="159" t="s">
        <v>232</v>
      </c>
      <c r="B30" s="150" t="s">
        <v>81</v>
      </c>
      <c r="C30" s="160">
        <f t="shared" ref="C30:D30" si="1">SUM(C20:C29)</f>
        <v>0.50979999999999992</v>
      </c>
      <c r="D30" s="161">
        <f t="shared" si="1"/>
        <v>0.19220000000000001</v>
      </c>
    </row>
    <row r="31" spans="1:4" s="14" customFormat="1" ht="15.75" thickBot="1" x14ac:dyDescent="0.3">
      <c r="A31" s="153"/>
      <c r="B31" s="154"/>
      <c r="C31" s="162"/>
      <c r="D31" s="163"/>
    </row>
    <row r="32" spans="1:4" s="14" customFormat="1" ht="15.75" thickBot="1" x14ac:dyDescent="0.3">
      <c r="A32" s="185" t="s">
        <v>32</v>
      </c>
      <c r="B32" s="186"/>
      <c r="C32" s="186"/>
      <c r="D32" s="187"/>
    </row>
    <row r="33" spans="1:4" ht="14.25" x14ac:dyDescent="0.2">
      <c r="A33" s="140" t="s">
        <v>33</v>
      </c>
      <c r="B33" s="141" t="s">
        <v>233</v>
      </c>
      <c r="C33" s="142">
        <v>5.8099999999999999E-2</v>
      </c>
      <c r="D33" s="143">
        <v>4.3200000000000002E-2</v>
      </c>
    </row>
    <row r="34" spans="1:4" ht="14.25" x14ac:dyDescent="0.2">
      <c r="A34" s="144" t="s">
        <v>34</v>
      </c>
      <c r="B34" s="145" t="s">
        <v>234</v>
      </c>
      <c r="C34" s="146">
        <v>1.4E-3</v>
      </c>
      <c r="D34" s="147">
        <v>1E-3</v>
      </c>
    </row>
    <row r="35" spans="1:4" ht="14.25" x14ac:dyDescent="0.2">
      <c r="A35" s="144" t="s">
        <v>35</v>
      </c>
      <c r="B35" s="145" t="s">
        <v>235</v>
      </c>
      <c r="C35" s="146">
        <v>1.77E-2</v>
      </c>
      <c r="D35" s="147">
        <v>1.3100000000000001E-2</v>
      </c>
    </row>
    <row r="36" spans="1:4" ht="14.25" x14ac:dyDescent="0.2">
      <c r="A36" s="144" t="s">
        <v>36</v>
      </c>
      <c r="B36" s="145" t="s">
        <v>236</v>
      </c>
      <c r="C36" s="146">
        <v>2.9600000000000001E-2</v>
      </c>
      <c r="D36" s="147">
        <v>2.1999999999999999E-2</v>
      </c>
    </row>
    <row r="37" spans="1:4" ht="14.25" x14ac:dyDescent="0.2">
      <c r="A37" s="144" t="s">
        <v>37</v>
      </c>
      <c r="B37" s="145" t="s">
        <v>237</v>
      </c>
      <c r="C37" s="146">
        <v>4.8999999999999998E-3</v>
      </c>
      <c r="D37" s="147">
        <v>3.5999999999999999E-3</v>
      </c>
    </row>
    <row r="38" spans="1:4" ht="15" x14ac:dyDescent="0.25">
      <c r="A38" s="159" t="s">
        <v>238</v>
      </c>
      <c r="B38" s="150" t="s">
        <v>81</v>
      </c>
      <c r="C38" s="160">
        <f t="shared" ref="C38:D38" si="2">SUM(C33:C37)</f>
        <v>0.11169999999999999</v>
      </c>
      <c r="D38" s="161">
        <f t="shared" si="2"/>
        <v>8.2900000000000015E-2</v>
      </c>
    </row>
    <row r="39" spans="1:4" s="14" customFormat="1" ht="15.75" thickBot="1" x14ac:dyDescent="0.3">
      <c r="A39" s="153"/>
      <c r="B39" s="154"/>
      <c r="C39" s="162"/>
      <c r="D39" s="163"/>
    </row>
    <row r="40" spans="1:4" s="14" customFormat="1" ht="15.75" thickBot="1" x14ac:dyDescent="0.3">
      <c r="A40" s="185" t="s">
        <v>239</v>
      </c>
      <c r="B40" s="186"/>
      <c r="C40" s="186"/>
      <c r="D40" s="187"/>
    </row>
    <row r="41" spans="1:4" ht="14.25" x14ac:dyDescent="0.2">
      <c r="A41" s="140" t="s">
        <v>38</v>
      </c>
      <c r="B41" s="141" t="s">
        <v>240</v>
      </c>
      <c r="C41" s="142">
        <v>0.1055</v>
      </c>
      <c r="D41" s="143">
        <v>3.7699999999999997E-2</v>
      </c>
    </row>
    <row r="42" spans="1:4" ht="28.5" x14ac:dyDescent="0.2">
      <c r="A42" s="164" t="s">
        <v>39</v>
      </c>
      <c r="B42" s="165" t="s">
        <v>241</v>
      </c>
      <c r="C42" s="166">
        <v>5.0000000000000001E-3</v>
      </c>
      <c r="D42" s="167">
        <v>3.7000000000000002E-3</v>
      </c>
    </row>
    <row r="43" spans="1:4" ht="15" x14ac:dyDescent="0.25">
      <c r="A43" s="149" t="s">
        <v>242</v>
      </c>
      <c r="B43" s="150" t="s">
        <v>81</v>
      </c>
      <c r="C43" s="151">
        <f t="shared" ref="C43:D43" si="3">SUM(C41:C42)</f>
        <v>0.1105</v>
      </c>
      <c r="D43" s="152">
        <f t="shared" si="3"/>
        <v>4.1399999999999999E-2</v>
      </c>
    </row>
    <row r="44" spans="1:4" s="14" customFormat="1" ht="15" x14ac:dyDescent="0.25">
      <c r="A44" s="188"/>
      <c r="B44" s="189"/>
      <c r="C44" s="189"/>
      <c r="D44" s="190"/>
    </row>
    <row r="45" spans="1:4" s="14" customFormat="1" ht="15.75" thickBot="1" x14ac:dyDescent="0.3">
      <c r="A45" s="191" t="s">
        <v>243</v>
      </c>
      <c r="B45" s="192"/>
      <c r="C45" s="168">
        <f>C17+C30+C38+C43</f>
        <v>0.95000000000000007</v>
      </c>
      <c r="D45" s="169">
        <f>D17+D30+D38+D43</f>
        <v>0.53450000000000009</v>
      </c>
    </row>
    <row r="46" spans="1:4" x14ac:dyDescent="0.2">
      <c r="A46" s="15"/>
      <c r="B46" s="16"/>
      <c r="C46" s="16"/>
      <c r="D46" s="17"/>
    </row>
    <row r="47" spans="1:4" x14ac:dyDescent="0.2">
      <c r="A47" s="15"/>
      <c r="B47" s="16"/>
      <c r="C47" s="16"/>
      <c r="D47" s="17"/>
    </row>
    <row r="48" spans="1:4" ht="14.25" x14ac:dyDescent="0.2">
      <c r="A48" s="18"/>
      <c r="B48" s="19"/>
      <c r="C48" s="20"/>
      <c r="D48" s="21"/>
    </row>
    <row r="49" spans="1:5" ht="15.75" customHeight="1" x14ac:dyDescent="0.2">
      <c r="A49" s="183" t="s">
        <v>125</v>
      </c>
      <c r="B49" s="184"/>
      <c r="C49" s="184"/>
      <c r="D49" s="184"/>
      <c r="E49" s="22"/>
    </row>
    <row r="50" spans="1:5" ht="15.75" customHeight="1" x14ac:dyDescent="0.2">
      <c r="A50" s="184"/>
      <c r="B50" s="184"/>
      <c r="C50" s="184"/>
      <c r="D50" s="184"/>
      <c r="E50" s="22"/>
    </row>
    <row r="51" spans="1:5" ht="15.75" customHeight="1" x14ac:dyDescent="0.2">
      <c r="A51" s="184"/>
      <c r="B51" s="184"/>
      <c r="C51" s="184"/>
      <c r="D51" s="184"/>
      <c r="E51" s="22"/>
    </row>
    <row r="52" spans="1:5" ht="15.75" customHeight="1" x14ac:dyDescent="0.2">
      <c r="A52" s="184"/>
      <c r="B52" s="184"/>
      <c r="C52" s="184"/>
      <c r="D52" s="184"/>
      <c r="E52" s="22"/>
    </row>
    <row r="53" spans="1:5" x14ac:dyDescent="0.2">
      <c r="B53" s="23"/>
    </row>
    <row r="54" spans="1:5" x14ac:dyDescent="0.2">
      <c r="B54" s="23"/>
    </row>
    <row r="358" spans="8:8" x14ac:dyDescent="0.2">
      <c r="H358" s="24"/>
    </row>
  </sheetData>
  <mergeCells count="10">
    <mergeCell ref="A5:D5"/>
    <mergeCell ref="A3:A4"/>
    <mergeCell ref="B3:B4"/>
    <mergeCell ref="C1:D4"/>
    <mergeCell ref="A49:D52"/>
    <mergeCell ref="A19:D19"/>
    <mergeCell ref="A32:D32"/>
    <mergeCell ref="A40:D40"/>
    <mergeCell ref="A44:D44"/>
    <mergeCell ref="A45:B45"/>
  </mergeCells>
  <conditionalFormatting sqref="E18:G18 E21:G21 E24:G24 E27:G27">
    <cfRule type="expression" dxfId="0" priority="1" stopIfTrue="1">
      <formula>E17&gt;0</formula>
    </cfRule>
  </conditionalFormatting>
  <pageMargins left="0.511811024" right="0.511811024" top="0.78740157499999996" bottom="0.78740157499999996" header="0.31496062000000002" footer="0.31496062000000002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view="pageBreakPreview" zoomScale="87" zoomScaleNormal="85" zoomScaleSheetLayoutView="87" workbookViewId="0">
      <selection activeCell="O4" sqref="O4"/>
    </sheetView>
  </sheetViews>
  <sheetFormatPr defaultRowHeight="15" x14ac:dyDescent="0.2"/>
  <cols>
    <col min="1" max="1" width="20.42578125" style="73" customWidth="1"/>
    <col min="2" max="2" width="23.140625" style="73" customWidth="1"/>
    <col min="3" max="3" width="7.28515625" style="73" customWidth="1"/>
    <col min="4" max="4" width="7.85546875" style="73" customWidth="1"/>
    <col min="5" max="5" width="10.7109375" style="73" customWidth="1"/>
    <col min="6" max="6" width="13.140625" style="73" customWidth="1"/>
    <col min="7" max="7" width="4.28515625" style="73" customWidth="1"/>
    <col min="8" max="8" width="13.140625" style="73" customWidth="1"/>
    <col min="9" max="9" width="12.28515625" style="73" customWidth="1"/>
    <col min="10" max="10" width="9.140625" style="73"/>
    <col min="11" max="11" width="17" style="30" customWidth="1"/>
    <col min="12" max="16384" width="9.140625" style="30"/>
  </cols>
  <sheetData>
    <row r="1" spans="1:20" ht="24.75" customHeight="1" thickBot="1" x14ac:dyDescent="0.25">
      <c r="A1" s="232" t="s">
        <v>111</v>
      </c>
      <c r="B1" s="233"/>
      <c r="C1" s="233"/>
      <c r="D1" s="233"/>
      <c r="E1" s="233"/>
      <c r="F1" s="233"/>
      <c r="G1" s="233"/>
      <c r="H1" s="233"/>
      <c r="I1" s="233"/>
      <c r="J1" s="233"/>
      <c r="K1" s="234"/>
      <c r="L1" s="29"/>
      <c r="M1" s="29"/>
      <c r="N1" s="29"/>
      <c r="O1" s="29"/>
      <c r="P1" s="29"/>
      <c r="Q1" s="29"/>
      <c r="R1" s="29"/>
      <c r="S1" s="29"/>
      <c r="T1" s="29"/>
    </row>
    <row r="2" spans="1:20" ht="24.75" customHeight="1" x14ac:dyDescent="0.2">
      <c r="A2" s="31" t="s">
        <v>41</v>
      </c>
      <c r="B2" s="32" t="str">
        <f>ENCARGOS!$B$1</f>
        <v>PREFEITURA MUNICIPAL DE GARRAFÃO DO NORTE</v>
      </c>
      <c r="C2" s="33"/>
      <c r="D2" s="32"/>
      <c r="E2" s="34"/>
      <c r="F2" s="34"/>
      <c r="G2" s="35" t="s">
        <v>42</v>
      </c>
      <c r="H2" s="36"/>
      <c r="I2" s="37" t="str">
        <f>ENCARGOS!$B$2</f>
        <v>GARRAFÃO DO NORTE / PARÁ</v>
      </c>
      <c r="J2" s="37"/>
      <c r="K2" s="38"/>
      <c r="L2" s="29"/>
      <c r="M2" s="29"/>
      <c r="N2" s="29"/>
      <c r="O2" s="29"/>
      <c r="P2" s="29"/>
      <c r="Q2" s="29"/>
      <c r="R2" s="29"/>
      <c r="S2" s="29"/>
      <c r="T2" s="29"/>
    </row>
    <row r="3" spans="1:20" ht="48" customHeight="1" x14ac:dyDescent="0.2">
      <c r="A3" s="39" t="s">
        <v>43</v>
      </c>
      <c r="B3" s="235" t="str">
        <f>'PLAN. ORÇA'!D2</f>
        <v>CONTRATAÇÃO DE EMPRESA PARA PRESTAÇÃO DE SERVIÇOS DE MÃO DE OBRA QUALIFICADA PARA MANUTENÇÃO DA REDE DE ILUMINAÇÃO PÚBLICA DO MUNICÍPIO DE GARRAFÃO DO NORTE-PA.</v>
      </c>
      <c r="C3" s="236"/>
      <c r="D3" s="236"/>
      <c r="E3" s="236"/>
      <c r="F3" s="236"/>
      <c r="G3" s="236"/>
      <c r="H3" s="236"/>
      <c r="I3" s="237"/>
      <c r="J3" s="237"/>
      <c r="K3" s="238"/>
      <c r="L3" s="29"/>
      <c r="M3" s="29"/>
      <c r="N3" s="29"/>
      <c r="O3" s="29"/>
      <c r="P3" s="29"/>
      <c r="Q3" s="29"/>
      <c r="R3" s="29"/>
      <c r="S3" s="29"/>
      <c r="T3" s="29"/>
    </row>
    <row r="4" spans="1:20" ht="38.25" customHeight="1" x14ac:dyDescent="0.2">
      <c r="A4" s="40" t="s">
        <v>44</v>
      </c>
      <c r="B4" s="235" t="s">
        <v>245</v>
      </c>
      <c r="C4" s="236"/>
      <c r="D4" s="236"/>
      <c r="E4" s="236"/>
      <c r="F4" s="236"/>
      <c r="G4" s="236"/>
      <c r="H4" s="236"/>
      <c r="I4" s="239"/>
      <c r="J4" s="240"/>
      <c r="K4" s="241"/>
      <c r="L4" s="29"/>
      <c r="M4" s="29"/>
      <c r="N4" s="29"/>
      <c r="O4" s="29"/>
      <c r="P4" s="29"/>
      <c r="Q4" s="29"/>
      <c r="R4" s="29"/>
      <c r="S4" s="29"/>
      <c r="T4" s="29"/>
    </row>
    <row r="5" spans="1:20" ht="20.25" customHeight="1" x14ac:dyDescent="0.2">
      <c r="A5" s="41" t="s">
        <v>45</v>
      </c>
      <c r="B5" s="245">
        <f>K23</f>
        <v>0.26523964965517233</v>
      </c>
      <c r="C5" s="246"/>
      <c r="D5" s="246"/>
      <c r="E5" s="246"/>
      <c r="F5" s="246"/>
      <c r="G5" s="246"/>
      <c r="H5" s="246"/>
      <c r="I5" s="242"/>
      <c r="J5" s="243"/>
      <c r="K5" s="244"/>
      <c r="L5" s="29"/>
      <c r="M5" s="29"/>
      <c r="N5" s="29"/>
      <c r="O5" s="29"/>
      <c r="P5" s="29"/>
      <c r="Q5" s="29"/>
      <c r="R5" s="29"/>
      <c r="S5" s="29"/>
      <c r="T5" s="29"/>
    </row>
    <row r="6" spans="1:20" ht="15.75" thickBot="1" x14ac:dyDescent="0.25">
      <c r="A6" s="247"/>
      <c r="B6" s="248"/>
      <c r="C6" s="248"/>
      <c r="D6" s="248"/>
      <c r="E6" s="248"/>
      <c r="F6" s="248"/>
      <c r="G6" s="248"/>
      <c r="H6" s="248"/>
      <c r="I6" s="242"/>
      <c r="J6" s="243"/>
      <c r="K6" s="244"/>
      <c r="L6" s="29"/>
      <c r="M6" s="29"/>
      <c r="N6" s="29"/>
      <c r="O6" s="29"/>
      <c r="P6" s="29"/>
      <c r="Q6" s="29"/>
      <c r="R6" s="29"/>
      <c r="S6" s="29"/>
      <c r="T6" s="29"/>
    </row>
    <row r="7" spans="1:20" ht="20.25" customHeight="1" thickBot="1" x14ac:dyDescent="0.25">
      <c r="A7" s="42" t="s">
        <v>46</v>
      </c>
      <c r="B7" s="217" t="s">
        <v>47</v>
      </c>
      <c r="C7" s="218"/>
      <c r="D7" s="218"/>
      <c r="E7" s="218"/>
      <c r="F7" s="218"/>
      <c r="G7" s="218"/>
      <c r="H7" s="218"/>
      <c r="I7" s="218"/>
      <c r="J7" s="218"/>
      <c r="K7" s="219"/>
      <c r="L7" s="29"/>
      <c r="M7" s="29"/>
      <c r="N7" s="29"/>
      <c r="O7" s="29"/>
      <c r="P7" s="29"/>
      <c r="Q7" s="29"/>
      <c r="R7" s="29"/>
      <c r="S7" s="29"/>
      <c r="T7" s="29"/>
    </row>
    <row r="8" spans="1:20" ht="15.75" x14ac:dyDescent="0.2">
      <c r="A8" s="43">
        <v>1</v>
      </c>
      <c r="B8" s="220" t="s">
        <v>48</v>
      </c>
      <c r="C8" s="221"/>
      <c r="D8" s="221"/>
      <c r="E8" s="221"/>
      <c r="F8" s="221"/>
      <c r="G8" s="221"/>
      <c r="H8" s="221"/>
      <c r="I8" s="221"/>
      <c r="J8" s="222"/>
      <c r="K8" s="44">
        <v>5.2900000000000003E-2</v>
      </c>
      <c r="L8" s="29"/>
      <c r="M8" s="29"/>
      <c r="N8" s="29"/>
      <c r="O8" s="29"/>
      <c r="P8" s="29"/>
      <c r="Q8" s="29"/>
      <c r="R8" s="29"/>
      <c r="S8" s="29"/>
      <c r="T8" s="29"/>
    </row>
    <row r="9" spans="1:20" ht="15.75" x14ac:dyDescent="0.2">
      <c r="A9" s="45">
        <v>2</v>
      </c>
      <c r="B9" s="223" t="s">
        <v>49</v>
      </c>
      <c r="C9" s="224"/>
      <c r="D9" s="224"/>
      <c r="E9" s="224"/>
      <c r="F9" s="224"/>
      <c r="G9" s="224"/>
      <c r="H9" s="224"/>
      <c r="I9" s="224"/>
      <c r="J9" s="225"/>
      <c r="K9" s="46">
        <v>2.5000000000000001E-3</v>
      </c>
      <c r="L9" s="29"/>
      <c r="M9" s="29"/>
      <c r="N9" s="29"/>
      <c r="O9" s="29"/>
      <c r="P9" s="29"/>
      <c r="Q9" s="29"/>
      <c r="R9" s="29"/>
      <c r="S9" s="29"/>
      <c r="T9" s="29"/>
    </row>
    <row r="10" spans="1:20" ht="15.75" x14ac:dyDescent="0.2">
      <c r="A10" s="45">
        <v>3</v>
      </c>
      <c r="B10" s="223" t="s">
        <v>50</v>
      </c>
      <c r="C10" s="224"/>
      <c r="D10" s="224"/>
      <c r="E10" s="224"/>
      <c r="F10" s="224"/>
      <c r="G10" s="224"/>
      <c r="H10" s="224"/>
      <c r="I10" s="224"/>
      <c r="J10" s="225"/>
      <c r="K10" s="47">
        <v>0.01</v>
      </c>
      <c r="L10" s="29"/>
      <c r="M10" s="29"/>
      <c r="N10" s="29"/>
      <c r="O10" s="29"/>
      <c r="P10" s="29"/>
      <c r="Q10" s="29"/>
      <c r="R10" s="29"/>
      <c r="S10" s="29"/>
      <c r="T10" s="29"/>
    </row>
    <row r="11" spans="1:20" ht="15.75" x14ac:dyDescent="0.2">
      <c r="A11" s="45">
        <v>4</v>
      </c>
      <c r="B11" s="223" t="s">
        <v>51</v>
      </c>
      <c r="C11" s="224"/>
      <c r="D11" s="224"/>
      <c r="E11" s="224"/>
      <c r="F11" s="224"/>
      <c r="G11" s="224"/>
      <c r="H11" s="224"/>
      <c r="I11" s="224"/>
      <c r="J11" s="225"/>
      <c r="K11" s="46">
        <v>1.01E-2</v>
      </c>
      <c r="L11" s="29"/>
      <c r="M11" s="29"/>
      <c r="N11" s="29"/>
      <c r="O11" s="29"/>
      <c r="P11" s="29"/>
      <c r="Q11" s="29"/>
      <c r="R11" s="29"/>
      <c r="S11" s="29"/>
      <c r="T11" s="29"/>
    </row>
    <row r="12" spans="1:20" ht="16.5" thickBot="1" x14ac:dyDescent="0.25">
      <c r="A12" s="45">
        <v>5</v>
      </c>
      <c r="B12" s="223" t="s">
        <v>52</v>
      </c>
      <c r="C12" s="224"/>
      <c r="D12" s="224"/>
      <c r="E12" s="224"/>
      <c r="F12" s="224"/>
      <c r="G12" s="224"/>
      <c r="H12" s="224"/>
      <c r="I12" s="224"/>
      <c r="J12" s="225"/>
      <c r="K12" s="48">
        <v>7.3999999999999996E-2</v>
      </c>
      <c r="L12" s="29"/>
      <c r="M12" s="29"/>
      <c r="N12" s="29"/>
      <c r="O12" s="29"/>
      <c r="P12" s="29"/>
      <c r="Q12" s="29"/>
      <c r="R12" s="29"/>
      <c r="S12" s="29"/>
      <c r="T12" s="29"/>
    </row>
    <row r="13" spans="1:20" ht="16.5" thickBot="1" x14ac:dyDescent="0.25">
      <c r="A13" s="49">
        <v>6</v>
      </c>
      <c r="B13" s="214" t="s">
        <v>53</v>
      </c>
      <c r="C13" s="215"/>
      <c r="D13" s="215"/>
      <c r="E13" s="215"/>
      <c r="F13" s="215"/>
      <c r="G13" s="215"/>
      <c r="H13" s="215"/>
      <c r="I13" s="215"/>
      <c r="J13" s="215"/>
      <c r="K13" s="50">
        <f>K20</f>
        <v>8.6499999999999994E-2</v>
      </c>
      <c r="L13" s="29"/>
      <c r="M13" s="29"/>
      <c r="N13" s="29"/>
      <c r="O13" s="29"/>
      <c r="P13" s="29"/>
      <c r="Q13" s="29"/>
      <c r="R13" s="29"/>
      <c r="S13" s="29"/>
      <c r="T13" s="29"/>
    </row>
    <row r="14" spans="1:20" ht="16.5" thickBot="1" x14ac:dyDescent="0.25">
      <c r="A14" s="51"/>
      <c r="B14" s="52"/>
      <c r="C14" s="52"/>
      <c r="D14" s="52"/>
      <c r="E14" s="52"/>
      <c r="F14" s="52"/>
      <c r="G14" s="52"/>
      <c r="H14" s="52"/>
      <c r="I14" s="53"/>
      <c r="J14" s="54"/>
      <c r="K14" s="55"/>
      <c r="L14" s="29"/>
      <c r="M14" s="29"/>
      <c r="N14" s="29"/>
      <c r="O14" s="29"/>
      <c r="P14" s="29"/>
      <c r="Q14" s="29"/>
      <c r="R14" s="29"/>
      <c r="S14" s="29"/>
      <c r="T14" s="29"/>
    </row>
    <row r="15" spans="1:20" ht="21" customHeight="1" thickBot="1" x14ac:dyDescent="0.25">
      <c r="A15" s="56" t="s">
        <v>46</v>
      </c>
      <c r="B15" s="226" t="s">
        <v>54</v>
      </c>
      <c r="C15" s="227"/>
      <c r="D15" s="227"/>
      <c r="E15" s="227"/>
      <c r="F15" s="227"/>
      <c r="G15" s="227"/>
      <c r="H15" s="227"/>
      <c r="I15" s="227"/>
      <c r="J15" s="227"/>
      <c r="K15" s="228"/>
      <c r="L15" s="29"/>
      <c r="M15" s="29"/>
      <c r="N15" s="29"/>
      <c r="O15" s="29"/>
      <c r="P15" s="29"/>
      <c r="Q15" s="29"/>
      <c r="R15" s="29"/>
      <c r="S15" s="29"/>
      <c r="T15" s="29"/>
    </row>
    <row r="16" spans="1:20" ht="15.75" x14ac:dyDescent="0.2">
      <c r="A16" s="57" t="s">
        <v>5</v>
      </c>
      <c r="B16" s="229" t="s">
        <v>55</v>
      </c>
      <c r="C16" s="230"/>
      <c r="D16" s="230"/>
      <c r="E16" s="230"/>
      <c r="F16" s="230"/>
      <c r="G16" s="230"/>
      <c r="H16" s="230"/>
      <c r="I16" s="230"/>
      <c r="J16" s="231"/>
      <c r="K16" s="58">
        <v>0.05</v>
      </c>
    </row>
    <row r="17" spans="1:11" ht="15.75" x14ac:dyDescent="0.2">
      <c r="A17" s="59" t="s">
        <v>6</v>
      </c>
      <c r="B17" s="223" t="s">
        <v>56</v>
      </c>
      <c r="C17" s="224"/>
      <c r="D17" s="224"/>
      <c r="E17" s="224"/>
      <c r="F17" s="224"/>
      <c r="G17" s="224"/>
      <c r="H17" s="224"/>
      <c r="I17" s="224"/>
      <c r="J17" s="225"/>
      <c r="K17" s="46">
        <v>6.4999999999999997E-3</v>
      </c>
    </row>
    <row r="18" spans="1:11" ht="15.75" x14ac:dyDescent="0.2">
      <c r="A18" s="59" t="s">
        <v>7</v>
      </c>
      <c r="B18" s="223" t="s">
        <v>57</v>
      </c>
      <c r="C18" s="224"/>
      <c r="D18" s="224"/>
      <c r="E18" s="224"/>
      <c r="F18" s="224"/>
      <c r="G18" s="224"/>
      <c r="H18" s="224"/>
      <c r="I18" s="224"/>
      <c r="J18" s="225"/>
      <c r="K18" s="46">
        <v>0.03</v>
      </c>
    </row>
    <row r="19" spans="1:11" ht="16.5" thickBot="1" x14ac:dyDescent="0.25">
      <c r="A19" s="60" t="s">
        <v>8</v>
      </c>
      <c r="B19" s="214" t="s">
        <v>58</v>
      </c>
      <c r="C19" s="215"/>
      <c r="D19" s="215"/>
      <c r="E19" s="215"/>
      <c r="F19" s="215"/>
      <c r="G19" s="215"/>
      <c r="H19" s="215"/>
      <c r="I19" s="215"/>
      <c r="J19" s="216"/>
      <c r="K19" s="48">
        <v>0</v>
      </c>
    </row>
    <row r="20" spans="1:11" ht="16.5" thickBot="1" x14ac:dyDescent="0.25">
      <c r="A20" s="61"/>
      <c r="B20" s="52"/>
      <c r="C20" s="52"/>
      <c r="D20" s="52"/>
      <c r="E20" s="52"/>
      <c r="F20" s="52"/>
      <c r="G20" s="62"/>
      <c r="H20" s="62"/>
      <c r="I20" s="194" t="s">
        <v>59</v>
      </c>
      <c r="J20" s="194"/>
      <c r="K20" s="63">
        <f>SUM(K16:K19)</f>
        <v>8.6499999999999994E-2</v>
      </c>
    </row>
    <row r="21" spans="1:11" ht="15.75" x14ac:dyDescent="0.2">
      <c r="A21" s="61"/>
      <c r="B21" s="52"/>
      <c r="C21" s="52"/>
      <c r="D21" s="52"/>
      <c r="E21" s="52"/>
      <c r="F21" s="52"/>
      <c r="G21" s="62"/>
      <c r="H21" s="62"/>
      <c r="I21" s="64"/>
      <c r="J21" s="64"/>
      <c r="K21" s="65"/>
    </row>
    <row r="22" spans="1:11" ht="16.5" thickBot="1" x14ac:dyDescent="0.25">
      <c r="A22" s="195" t="s">
        <v>60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7"/>
    </row>
    <row r="23" spans="1:11" ht="23.25" customHeight="1" x14ac:dyDescent="0.2">
      <c r="A23" s="198"/>
      <c r="B23" s="199"/>
      <c r="C23" s="199"/>
      <c r="D23" s="199"/>
      <c r="E23" s="199"/>
      <c r="F23" s="199"/>
      <c r="G23" s="199"/>
      <c r="H23" s="199"/>
      <c r="I23" s="199"/>
      <c r="J23" s="200"/>
      <c r="K23" s="204">
        <f>(((1+K8+K9+K10)*(1+K11)*(1+K12))/(1-K13))-1</f>
        <v>0.26523964965517233</v>
      </c>
    </row>
    <row r="24" spans="1:11" ht="25.5" customHeight="1" thickBot="1" x14ac:dyDescent="0.25">
      <c r="A24" s="201"/>
      <c r="B24" s="202"/>
      <c r="C24" s="202"/>
      <c r="D24" s="202"/>
      <c r="E24" s="202"/>
      <c r="F24" s="202"/>
      <c r="G24" s="202"/>
      <c r="H24" s="202"/>
      <c r="I24" s="202"/>
      <c r="J24" s="203"/>
      <c r="K24" s="205"/>
    </row>
    <row r="25" spans="1:11" ht="15.75" x14ac:dyDescent="0.2">
      <c r="A25" s="51"/>
      <c r="B25" s="64"/>
      <c r="C25" s="64"/>
      <c r="D25" s="64"/>
      <c r="E25" s="64"/>
      <c r="F25" s="64"/>
      <c r="G25" s="64"/>
      <c r="H25" s="64"/>
      <c r="I25" s="64"/>
      <c r="J25" s="64"/>
      <c r="K25" s="66"/>
    </row>
    <row r="26" spans="1:11" ht="15.75" x14ac:dyDescent="0.2">
      <c r="A26" s="51"/>
      <c r="B26" s="64"/>
      <c r="C26" s="64"/>
      <c r="D26" s="64"/>
      <c r="E26" s="64"/>
      <c r="F26" s="64"/>
      <c r="G26" s="64"/>
      <c r="H26" s="64"/>
      <c r="I26" s="64"/>
      <c r="J26" s="64"/>
      <c r="K26" s="66"/>
    </row>
    <row r="27" spans="1:11" ht="15.75" x14ac:dyDescent="0.2">
      <c r="A27" s="67" t="s">
        <v>61</v>
      </c>
      <c r="B27" s="52"/>
      <c r="C27" s="52"/>
      <c r="D27" s="52"/>
      <c r="E27" s="52"/>
      <c r="F27" s="52"/>
      <c r="G27" s="52"/>
      <c r="H27" s="52"/>
      <c r="I27" s="52"/>
      <c r="J27" s="54"/>
      <c r="K27" s="55"/>
    </row>
    <row r="28" spans="1:11" ht="15.75" x14ac:dyDescent="0.2">
      <c r="A28" s="206" t="s">
        <v>62</v>
      </c>
      <c r="B28" s="207"/>
      <c r="C28" s="207"/>
      <c r="D28" s="207"/>
      <c r="E28" s="207"/>
      <c r="F28" s="207"/>
      <c r="G28" s="207"/>
      <c r="H28" s="207"/>
      <c r="I28" s="207"/>
      <c r="J28" s="54"/>
      <c r="K28" s="55"/>
    </row>
    <row r="29" spans="1:11" ht="15.75" x14ac:dyDescent="0.2">
      <c r="A29" s="206" t="s">
        <v>63</v>
      </c>
      <c r="B29" s="207"/>
      <c r="C29" s="207"/>
      <c r="D29" s="207"/>
      <c r="E29" s="207"/>
      <c r="F29" s="207"/>
      <c r="G29" s="207"/>
      <c r="H29" s="207"/>
      <c r="I29" s="207"/>
      <c r="J29" s="54"/>
      <c r="K29" s="55"/>
    </row>
    <row r="30" spans="1:11" ht="15.75" x14ac:dyDescent="0.2">
      <c r="A30" s="206" t="s">
        <v>64</v>
      </c>
      <c r="B30" s="207"/>
      <c r="C30" s="207"/>
      <c r="D30" s="207"/>
      <c r="E30" s="207"/>
      <c r="F30" s="207"/>
      <c r="G30" s="207"/>
      <c r="H30" s="207"/>
      <c r="I30" s="207"/>
      <c r="J30" s="54"/>
      <c r="K30" s="55"/>
    </row>
    <row r="31" spans="1:11" ht="12" customHeight="1" x14ac:dyDescent="0.2">
      <c r="A31" s="206"/>
      <c r="B31" s="207"/>
      <c r="C31" s="207"/>
      <c r="D31" s="207"/>
      <c r="E31" s="207"/>
      <c r="F31" s="207"/>
      <c r="G31" s="207"/>
      <c r="H31" s="207"/>
      <c r="I31" s="207"/>
      <c r="J31" s="54"/>
      <c r="K31" s="55"/>
    </row>
    <row r="32" spans="1:11" ht="36" customHeight="1" x14ac:dyDescent="0.2">
      <c r="A32" s="68" t="s">
        <v>65</v>
      </c>
      <c r="B32" s="52"/>
      <c r="C32" s="52"/>
      <c r="D32" s="52"/>
      <c r="E32" s="52"/>
      <c r="F32" s="52"/>
      <c r="G32" s="52"/>
      <c r="H32" s="52"/>
      <c r="I32" s="52"/>
      <c r="J32" s="54"/>
      <c r="K32" s="55"/>
    </row>
    <row r="33" spans="1:21" ht="18.75" customHeight="1" x14ac:dyDescent="0.2">
      <c r="A33" s="69"/>
      <c r="B33" s="52"/>
      <c r="C33" s="52"/>
      <c r="D33" s="52"/>
      <c r="E33" s="52"/>
      <c r="F33" s="52"/>
      <c r="G33" s="52"/>
      <c r="H33" s="52"/>
      <c r="I33" s="52"/>
      <c r="J33" s="54"/>
      <c r="K33" s="55"/>
    </row>
    <row r="34" spans="1:21" ht="24" customHeight="1" x14ac:dyDescent="0.2">
      <c r="A34" s="70"/>
      <c r="B34" s="54"/>
      <c r="C34" s="54"/>
      <c r="D34" s="54"/>
      <c r="E34" s="54"/>
      <c r="F34" s="54"/>
      <c r="G34" s="54"/>
      <c r="H34" s="54"/>
      <c r="I34" s="54"/>
      <c r="J34" s="54"/>
      <c r="K34" s="55"/>
    </row>
    <row r="35" spans="1:21" ht="43.5" customHeight="1" x14ac:dyDescent="0.2">
      <c r="A35" s="208" t="s">
        <v>112</v>
      </c>
      <c r="B35" s="209"/>
      <c r="C35" s="209"/>
      <c r="D35" s="209"/>
      <c r="E35" s="209"/>
      <c r="F35" s="209"/>
      <c r="G35" s="209"/>
      <c r="H35" s="209"/>
      <c r="I35" s="209"/>
      <c r="J35" s="209"/>
      <c r="K35" s="210"/>
      <c r="L35" s="71"/>
      <c r="M35" s="71"/>
      <c r="N35" s="71"/>
      <c r="O35" s="71"/>
      <c r="P35" s="71"/>
      <c r="Q35" s="71"/>
      <c r="R35" s="71"/>
      <c r="S35" s="71"/>
      <c r="T35" s="71"/>
      <c r="U35" s="71"/>
    </row>
    <row r="36" spans="1:21" ht="30" customHeight="1" x14ac:dyDescent="0.2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10"/>
      <c r="L36" s="71"/>
      <c r="M36" s="71"/>
      <c r="N36" s="71"/>
      <c r="O36" s="71"/>
      <c r="P36" s="71"/>
      <c r="Q36" s="71"/>
      <c r="R36" s="71"/>
      <c r="S36" s="71"/>
      <c r="T36" s="71"/>
      <c r="U36" s="71"/>
    </row>
    <row r="37" spans="1:21" ht="37.5" customHeight="1" thickBot="1" x14ac:dyDescent="0.25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3"/>
      <c r="L37" s="71"/>
      <c r="M37" s="71"/>
      <c r="N37" s="71"/>
      <c r="O37" s="71"/>
      <c r="P37" s="71"/>
      <c r="Q37" s="71"/>
      <c r="R37" s="71"/>
      <c r="S37" s="71"/>
      <c r="T37" s="71"/>
      <c r="U37" s="71"/>
    </row>
    <row r="38" spans="1:21" ht="15.75" x14ac:dyDescent="0.2">
      <c r="A38" s="72"/>
      <c r="B38" s="72"/>
      <c r="C38" s="72"/>
      <c r="D38" s="72"/>
      <c r="E38" s="72"/>
    </row>
    <row r="39" spans="1:21" ht="15.75" x14ac:dyDescent="0.2">
      <c r="A39" s="72"/>
      <c r="B39" s="72"/>
      <c r="C39" s="72"/>
      <c r="D39" s="72"/>
      <c r="E39" s="72"/>
    </row>
    <row r="40" spans="1:21" x14ac:dyDescent="0.2">
      <c r="A40" s="74"/>
      <c r="B40" s="74"/>
      <c r="C40" s="74"/>
      <c r="D40" s="74"/>
      <c r="E40" s="74"/>
    </row>
    <row r="41" spans="1:21" x14ac:dyDescent="0.2">
      <c r="A41" s="193"/>
      <c r="B41" s="193"/>
      <c r="C41" s="193"/>
      <c r="D41" s="193"/>
      <c r="E41" s="193"/>
    </row>
    <row r="42" spans="1:21" x14ac:dyDescent="0.2">
      <c r="A42" s="193"/>
      <c r="B42" s="193"/>
      <c r="C42" s="193"/>
      <c r="D42" s="193"/>
      <c r="E42" s="193"/>
    </row>
    <row r="43" spans="1:21" x14ac:dyDescent="0.2">
      <c r="A43" s="193"/>
      <c r="B43" s="193"/>
      <c r="C43" s="193"/>
      <c r="D43" s="193"/>
      <c r="E43" s="193"/>
    </row>
  </sheetData>
  <mergeCells count="30">
    <mergeCell ref="A1:K1"/>
    <mergeCell ref="B3:K3"/>
    <mergeCell ref="B4:H4"/>
    <mergeCell ref="I4:K6"/>
    <mergeCell ref="B5:H5"/>
    <mergeCell ref="A6:H6"/>
    <mergeCell ref="B19:J19"/>
    <mergeCell ref="B7:K7"/>
    <mergeCell ref="B8:J8"/>
    <mergeCell ref="B9:J9"/>
    <mergeCell ref="B10:J10"/>
    <mergeCell ref="B11:J11"/>
    <mergeCell ref="B12:J12"/>
    <mergeCell ref="B13:J13"/>
    <mergeCell ref="B15:K15"/>
    <mergeCell ref="B16:J16"/>
    <mergeCell ref="B17:J17"/>
    <mergeCell ref="B18:J18"/>
    <mergeCell ref="A43:E43"/>
    <mergeCell ref="I20:J20"/>
    <mergeCell ref="A22:K22"/>
    <mergeCell ref="A23:J24"/>
    <mergeCell ref="K23:K24"/>
    <mergeCell ref="A28:I28"/>
    <mergeCell ref="A29:I29"/>
    <mergeCell ref="A30:I30"/>
    <mergeCell ref="A31:I31"/>
    <mergeCell ref="A35:K37"/>
    <mergeCell ref="A41:E41"/>
    <mergeCell ref="A42:E42"/>
  </mergeCells>
  <pageMargins left="0.511811024" right="0.511811024" top="0.78740157499999996" bottom="0.78740157499999996" header="0.31496062000000002" footer="0.31496062000000002"/>
  <pageSetup paperSize="9" scale="6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view="pageBreakPreview" zoomScale="60" zoomScaleNormal="80" workbookViewId="0">
      <selection activeCell="D2" sqref="D2"/>
    </sheetView>
  </sheetViews>
  <sheetFormatPr defaultRowHeight="15" x14ac:dyDescent="0.25"/>
  <cols>
    <col min="1" max="1" width="14" customWidth="1"/>
    <col min="2" max="2" width="13.7109375" bestFit="1" customWidth="1"/>
    <col min="3" max="3" width="11.42578125" bestFit="1" customWidth="1"/>
    <col min="4" max="4" width="70.42578125" customWidth="1"/>
    <col min="5" max="5" width="17.140625" bestFit="1" customWidth="1"/>
    <col min="6" max="8" width="13.7109375" bestFit="1" customWidth="1"/>
    <col min="9" max="9" width="14.85546875" bestFit="1" customWidth="1"/>
    <col min="10" max="10" width="16" bestFit="1" customWidth="1"/>
  </cols>
  <sheetData>
    <row r="1" spans="1:10" ht="42" customHeight="1" thickBot="1" x14ac:dyDescent="0.3">
      <c r="A1" s="260"/>
      <c r="B1" s="261"/>
      <c r="C1" s="262"/>
      <c r="D1" s="79" t="str">
        <f>BDI!B2</f>
        <v>PREFEITURA MUNICIPAL DE GARRAFÃO DO NORTE</v>
      </c>
      <c r="E1" s="266" t="s">
        <v>66</v>
      </c>
      <c r="F1" s="267"/>
      <c r="G1" s="266" t="s">
        <v>67</v>
      </c>
      <c r="H1" s="267"/>
      <c r="I1" s="251" t="s">
        <v>68</v>
      </c>
      <c r="J1" s="252"/>
    </row>
    <row r="2" spans="1:10" ht="84" customHeight="1" thickBot="1" x14ac:dyDescent="0.3">
      <c r="A2" s="263"/>
      <c r="B2" s="264"/>
      <c r="C2" s="265"/>
      <c r="D2" s="91" t="str">
        <f>'PLAN. ORÇA'!D2</f>
        <v>CONTRATAÇÃO DE EMPRESA PARA PRESTAÇÃO DE SERVIÇOS DE MÃO DE OBRA QUALIFICADA PARA MANUTENÇÃO DA REDE DE ILUMINAÇÃO PÚBLICA DO MUNICÍPIO DE GARRAFÃO DO NORTE-PA.</v>
      </c>
      <c r="E2" s="253" t="str">
        <f>'PLAN. ORÇA'!E2:F2</f>
        <v xml:space="preserve">SINAPI - 05/2025 - Pará
SEDOP - 02/2025 - Pará
</v>
      </c>
      <c r="F2" s="254"/>
      <c r="G2" s="255">
        <f>'PLAN. ORÇA'!G2:H2</f>
        <v>0.26523964965517233</v>
      </c>
      <c r="H2" s="256"/>
      <c r="I2" s="253" t="s">
        <v>70</v>
      </c>
      <c r="J2" s="254"/>
    </row>
    <row r="3" spans="1:10" ht="31.5" customHeight="1" thickBot="1" x14ac:dyDescent="0.3">
      <c r="A3" s="257" t="s">
        <v>71</v>
      </c>
      <c r="B3" s="258"/>
      <c r="C3" s="258"/>
      <c r="D3" s="258"/>
      <c r="E3" s="258"/>
      <c r="F3" s="258"/>
      <c r="G3" s="258"/>
      <c r="H3" s="258"/>
      <c r="I3" s="258"/>
      <c r="J3" s="259"/>
    </row>
    <row r="4" spans="1:10" ht="55.5" customHeight="1" thickBot="1" x14ac:dyDescent="0.3">
      <c r="A4" s="85" t="s">
        <v>72</v>
      </c>
      <c r="B4" s="86"/>
      <c r="C4" s="86"/>
      <c r="D4" s="86" t="s">
        <v>169</v>
      </c>
      <c r="E4" s="86"/>
      <c r="F4" s="268"/>
      <c r="G4" s="268"/>
      <c r="H4" s="87"/>
      <c r="I4" s="86"/>
      <c r="J4" s="88"/>
    </row>
    <row r="5" spans="1:10" ht="26.25" customHeight="1" x14ac:dyDescent="0.25">
      <c r="A5" s="93" t="s">
        <v>73</v>
      </c>
      <c r="B5" s="94" t="s">
        <v>74</v>
      </c>
      <c r="C5" s="93" t="s">
        <v>75</v>
      </c>
      <c r="D5" s="93" t="s">
        <v>76</v>
      </c>
      <c r="E5" s="250" t="s">
        <v>77</v>
      </c>
      <c r="F5" s="250"/>
      <c r="G5" s="95" t="s">
        <v>78</v>
      </c>
      <c r="H5" s="94" t="s">
        <v>79</v>
      </c>
      <c r="I5" s="94" t="s">
        <v>80</v>
      </c>
      <c r="J5" s="94" t="s">
        <v>81</v>
      </c>
    </row>
    <row r="6" spans="1:10" ht="24" customHeight="1" x14ac:dyDescent="0.25">
      <c r="A6" s="96" t="s">
        <v>82</v>
      </c>
      <c r="B6" s="98" t="s">
        <v>130</v>
      </c>
      <c r="C6" s="96" t="s">
        <v>92</v>
      </c>
      <c r="D6" s="96" t="s">
        <v>131</v>
      </c>
      <c r="E6" s="269" t="s">
        <v>132</v>
      </c>
      <c r="F6" s="269"/>
      <c r="G6" s="97" t="s">
        <v>114</v>
      </c>
      <c r="H6" s="110">
        <v>1</v>
      </c>
      <c r="I6" s="99">
        <v>94.76</v>
      </c>
      <c r="J6" s="99">
        <v>94.76</v>
      </c>
    </row>
    <row r="7" spans="1:10" ht="30" customHeight="1" x14ac:dyDescent="0.25">
      <c r="A7" s="111" t="s">
        <v>90</v>
      </c>
      <c r="B7" s="112" t="s">
        <v>133</v>
      </c>
      <c r="C7" s="111" t="s">
        <v>92</v>
      </c>
      <c r="D7" s="111" t="s">
        <v>134</v>
      </c>
      <c r="E7" s="249" t="s">
        <v>93</v>
      </c>
      <c r="F7" s="249"/>
      <c r="G7" s="113" t="s">
        <v>97</v>
      </c>
      <c r="H7" s="114">
        <v>0.90639999999999998</v>
      </c>
      <c r="I7" s="115">
        <v>24.33</v>
      </c>
      <c r="J7" s="115">
        <v>22.05</v>
      </c>
    </row>
    <row r="8" spans="1:10" ht="33.75" customHeight="1" x14ac:dyDescent="0.25">
      <c r="A8" s="111" t="s">
        <v>90</v>
      </c>
      <c r="B8" s="112" t="s">
        <v>135</v>
      </c>
      <c r="C8" s="111" t="s">
        <v>92</v>
      </c>
      <c r="D8" s="111" t="s">
        <v>136</v>
      </c>
      <c r="E8" s="249" t="s">
        <v>137</v>
      </c>
      <c r="F8" s="249"/>
      <c r="G8" s="113" t="s">
        <v>113</v>
      </c>
      <c r="H8" s="114">
        <v>5.1701400000000002E-2</v>
      </c>
      <c r="I8" s="115">
        <v>73.599999999999994</v>
      </c>
      <c r="J8" s="115">
        <v>3.8</v>
      </c>
    </row>
    <row r="9" spans="1:10" ht="24" customHeight="1" x14ac:dyDescent="0.25">
      <c r="A9" s="111" t="s">
        <v>90</v>
      </c>
      <c r="B9" s="112" t="s">
        <v>138</v>
      </c>
      <c r="C9" s="111" t="s">
        <v>92</v>
      </c>
      <c r="D9" s="111" t="s">
        <v>139</v>
      </c>
      <c r="E9" s="249" t="s">
        <v>93</v>
      </c>
      <c r="F9" s="249"/>
      <c r="G9" s="113" t="s">
        <v>97</v>
      </c>
      <c r="H9" s="114">
        <v>0.90639999999999998</v>
      </c>
      <c r="I9" s="115">
        <v>28.84</v>
      </c>
      <c r="J9" s="115">
        <v>26.14</v>
      </c>
    </row>
    <row r="10" spans="1:10" ht="24" customHeight="1" x14ac:dyDescent="0.25">
      <c r="A10" s="111" t="s">
        <v>90</v>
      </c>
      <c r="B10" s="112" t="s">
        <v>140</v>
      </c>
      <c r="C10" s="111" t="s">
        <v>92</v>
      </c>
      <c r="D10" s="111" t="s">
        <v>141</v>
      </c>
      <c r="E10" s="249" t="s">
        <v>137</v>
      </c>
      <c r="F10" s="249"/>
      <c r="G10" s="113" t="s">
        <v>95</v>
      </c>
      <c r="H10" s="114">
        <v>0.20160710000000001</v>
      </c>
      <c r="I10" s="115">
        <v>212.18</v>
      </c>
      <c r="J10" s="115">
        <v>42.77</v>
      </c>
    </row>
    <row r="11" spans="1:10" ht="24" customHeight="1" x14ac:dyDescent="0.25">
      <c r="A11" s="116"/>
      <c r="B11" s="116"/>
      <c r="C11" s="116"/>
      <c r="D11" s="116"/>
      <c r="E11" s="116" t="s">
        <v>83</v>
      </c>
      <c r="F11" s="117">
        <v>35.74</v>
      </c>
      <c r="G11" s="116" t="s">
        <v>84</v>
      </c>
      <c r="H11" s="117">
        <v>0</v>
      </c>
      <c r="I11" s="116" t="s">
        <v>85</v>
      </c>
      <c r="J11" s="117">
        <v>35.74</v>
      </c>
    </row>
    <row r="12" spans="1:10" x14ac:dyDescent="0.25">
      <c r="A12" s="116"/>
      <c r="B12" s="116"/>
      <c r="C12" s="116"/>
      <c r="D12" s="116"/>
      <c r="E12" s="116" t="s">
        <v>86</v>
      </c>
      <c r="F12" s="117">
        <v>25.13</v>
      </c>
      <c r="G12" s="116"/>
      <c r="H12" s="270" t="s">
        <v>87</v>
      </c>
      <c r="I12" s="270"/>
      <c r="J12" s="117">
        <v>119.89</v>
      </c>
    </row>
    <row r="13" spans="1:10" ht="15" customHeight="1" thickBot="1" x14ac:dyDescent="0.3">
      <c r="A13" s="101"/>
      <c r="B13" s="101"/>
      <c r="C13" s="101"/>
      <c r="D13" s="101"/>
      <c r="E13" s="101"/>
      <c r="F13" s="101"/>
      <c r="G13" s="101" t="s">
        <v>88</v>
      </c>
      <c r="H13" s="118" t="s">
        <v>142</v>
      </c>
      <c r="I13" s="101" t="s">
        <v>89</v>
      </c>
      <c r="J13" s="102">
        <v>50353.8</v>
      </c>
    </row>
    <row r="14" spans="1:10" ht="27" customHeight="1" thickTop="1" x14ac:dyDescent="0.25">
      <c r="A14" s="119"/>
      <c r="B14" s="119"/>
      <c r="C14" s="119"/>
      <c r="D14" s="119"/>
      <c r="E14" s="119"/>
      <c r="F14" s="119"/>
      <c r="G14" s="119"/>
      <c r="H14" s="119"/>
      <c r="I14" s="119"/>
      <c r="J14" s="119"/>
    </row>
    <row r="15" spans="1:10" ht="0.95" customHeight="1" x14ac:dyDescent="0.25">
      <c r="A15" s="93" t="s">
        <v>118</v>
      </c>
      <c r="B15" s="94" t="s">
        <v>74</v>
      </c>
      <c r="C15" s="93" t="s">
        <v>75</v>
      </c>
      <c r="D15" s="93" t="s">
        <v>76</v>
      </c>
      <c r="E15" s="250" t="s">
        <v>77</v>
      </c>
      <c r="F15" s="250"/>
      <c r="G15" s="95" t="s">
        <v>78</v>
      </c>
      <c r="H15" s="94" t="s">
        <v>79</v>
      </c>
      <c r="I15" s="94" t="s">
        <v>80</v>
      </c>
      <c r="J15" s="94" t="s">
        <v>81</v>
      </c>
    </row>
    <row r="16" spans="1:10" ht="31.5" customHeight="1" x14ac:dyDescent="0.25">
      <c r="A16" s="96" t="s">
        <v>82</v>
      </c>
      <c r="B16" s="98" t="s">
        <v>143</v>
      </c>
      <c r="C16" s="96" t="s">
        <v>92</v>
      </c>
      <c r="D16" s="96" t="s">
        <v>144</v>
      </c>
      <c r="E16" s="269" t="s">
        <v>145</v>
      </c>
      <c r="F16" s="269"/>
      <c r="G16" s="97" t="s">
        <v>114</v>
      </c>
      <c r="H16" s="110">
        <v>1</v>
      </c>
      <c r="I16" s="99">
        <v>102.77</v>
      </c>
      <c r="J16" s="99">
        <v>102.77</v>
      </c>
    </row>
    <row r="17" spans="1:10" ht="24" customHeight="1" x14ac:dyDescent="0.25">
      <c r="A17" s="111" t="s">
        <v>90</v>
      </c>
      <c r="B17" s="112" t="s">
        <v>133</v>
      </c>
      <c r="C17" s="111" t="s">
        <v>92</v>
      </c>
      <c r="D17" s="111" t="s">
        <v>134</v>
      </c>
      <c r="E17" s="249" t="s">
        <v>93</v>
      </c>
      <c r="F17" s="249"/>
      <c r="G17" s="113" t="s">
        <v>97</v>
      </c>
      <c r="H17" s="114">
        <v>0.75</v>
      </c>
      <c r="I17" s="115">
        <v>24.33</v>
      </c>
      <c r="J17" s="115">
        <v>18.239999999999998</v>
      </c>
    </row>
    <row r="18" spans="1:10" ht="31.5" customHeight="1" x14ac:dyDescent="0.25">
      <c r="A18" s="111" t="s">
        <v>90</v>
      </c>
      <c r="B18" s="112" t="s">
        <v>138</v>
      </c>
      <c r="C18" s="111" t="s">
        <v>92</v>
      </c>
      <c r="D18" s="111" t="s">
        <v>139</v>
      </c>
      <c r="E18" s="249" t="s">
        <v>93</v>
      </c>
      <c r="F18" s="249"/>
      <c r="G18" s="113" t="s">
        <v>97</v>
      </c>
      <c r="H18" s="114">
        <v>0.75</v>
      </c>
      <c r="I18" s="115">
        <v>28.84</v>
      </c>
      <c r="J18" s="115">
        <v>21.63</v>
      </c>
    </row>
    <row r="19" spans="1:10" ht="24" customHeight="1" x14ac:dyDescent="0.25">
      <c r="A19" s="111" t="s">
        <v>90</v>
      </c>
      <c r="B19" s="112" t="s">
        <v>146</v>
      </c>
      <c r="C19" s="111" t="s">
        <v>92</v>
      </c>
      <c r="D19" s="111" t="s">
        <v>147</v>
      </c>
      <c r="E19" s="249" t="s">
        <v>94</v>
      </c>
      <c r="F19" s="249"/>
      <c r="G19" s="113" t="s">
        <v>95</v>
      </c>
      <c r="H19" s="114">
        <v>0.20160710000000001</v>
      </c>
      <c r="I19" s="115">
        <v>293.14999999999998</v>
      </c>
      <c r="J19" s="115">
        <v>59.1</v>
      </c>
    </row>
    <row r="20" spans="1:10" ht="24" customHeight="1" x14ac:dyDescent="0.25">
      <c r="A20" s="111" t="s">
        <v>90</v>
      </c>
      <c r="B20" s="112" t="s">
        <v>148</v>
      </c>
      <c r="C20" s="111" t="s">
        <v>92</v>
      </c>
      <c r="D20" s="111" t="s">
        <v>149</v>
      </c>
      <c r="E20" s="249" t="s">
        <v>94</v>
      </c>
      <c r="F20" s="249"/>
      <c r="G20" s="113" t="s">
        <v>113</v>
      </c>
      <c r="H20" s="114">
        <v>5.1701400000000002E-2</v>
      </c>
      <c r="I20" s="115">
        <v>73.569999999999993</v>
      </c>
      <c r="J20" s="115">
        <v>3.8</v>
      </c>
    </row>
    <row r="21" spans="1:10" ht="24" customHeight="1" x14ac:dyDescent="0.25">
      <c r="A21" s="116"/>
      <c r="B21" s="116"/>
      <c r="C21" s="116"/>
      <c r="D21" s="116"/>
      <c r="E21" s="116" t="s">
        <v>83</v>
      </c>
      <c r="F21" s="117">
        <v>30.51</v>
      </c>
      <c r="G21" s="116" t="s">
        <v>84</v>
      </c>
      <c r="H21" s="117">
        <v>0</v>
      </c>
      <c r="I21" s="116" t="s">
        <v>85</v>
      </c>
      <c r="J21" s="117">
        <v>30.51</v>
      </c>
    </row>
    <row r="22" spans="1:10" ht="27.75" customHeight="1" x14ac:dyDescent="0.25">
      <c r="A22" s="116"/>
      <c r="B22" s="116"/>
      <c r="C22" s="116"/>
      <c r="D22" s="116"/>
      <c r="E22" s="116" t="s">
        <v>86</v>
      </c>
      <c r="F22" s="117">
        <v>27.25</v>
      </c>
      <c r="G22" s="116"/>
      <c r="H22" s="270" t="s">
        <v>87</v>
      </c>
      <c r="I22" s="270"/>
      <c r="J22" s="117">
        <v>130.02000000000001</v>
      </c>
    </row>
    <row r="23" spans="1:10" ht="15.75" thickBot="1" x14ac:dyDescent="0.3">
      <c r="A23" s="101"/>
      <c r="B23" s="101"/>
      <c r="C23" s="101"/>
      <c r="D23" s="101"/>
      <c r="E23" s="101"/>
      <c r="F23" s="101"/>
      <c r="G23" s="101" t="s">
        <v>88</v>
      </c>
      <c r="H23" s="118" t="s">
        <v>150</v>
      </c>
      <c r="I23" s="101" t="s">
        <v>89</v>
      </c>
      <c r="J23" s="102">
        <v>101415.6</v>
      </c>
    </row>
    <row r="24" spans="1:10" ht="15" customHeight="1" thickTop="1" x14ac:dyDescent="0.25">
      <c r="A24" s="119"/>
      <c r="B24" s="119"/>
      <c r="C24" s="119"/>
      <c r="D24" s="119"/>
      <c r="E24" s="119"/>
      <c r="F24" s="119"/>
      <c r="G24" s="119"/>
      <c r="H24" s="119"/>
      <c r="I24" s="119"/>
      <c r="J24" s="119"/>
    </row>
    <row r="25" spans="1:10" ht="24.75" customHeight="1" x14ac:dyDescent="0.25">
      <c r="A25" s="93" t="s">
        <v>119</v>
      </c>
      <c r="B25" s="94" t="s">
        <v>74</v>
      </c>
      <c r="C25" s="93" t="s">
        <v>75</v>
      </c>
      <c r="D25" s="93" t="s">
        <v>76</v>
      </c>
      <c r="E25" s="250" t="s">
        <v>77</v>
      </c>
      <c r="F25" s="250"/>
      <c r="G25" s="95" t="s">
        <v>78</v>
      </c>
      <c r="H25" s="94" t="s">
        <v>79</v>
      </c>
      <c r="I25" s="94" t="s">
        <v>80</v>
      </c>
      <c r="J25" s="94" t="s">
        <v>81</v>
      </c>
    </row>
    <row r="26" spans="1:10" ht="0.95" hidden="1" customHeight="1" thickTop="1" x14ac:dyDescent="0.25">
      <c r="A26" s="96" t="s">
        <v>82</v>
      </c>
      <c r="B26" s="98" t="s">
        <v>151</v>
      </c>
      <c r="C26" s="96" t="s">
        <v>92</v>
      </c>
      <c r="D26" s="96" t="s">
        <v>152</v>
      </c>
      <c r="E26" s="269" t="s">
        <v>145</v>
      </c>
      <c r="F26" s="269"/>
      <c r="G26" s="97" t="s">
        <v>114</v>
      </c>
      <c r="H26" s="110">
        <v>1</v>
      </c>
      <c r="I26" s="99">
        <v>108.37</v>
      </c>
      <c r="J26" s="99">
        <v>108.37</v>
      </c>
    </row>
    <row r="27" spans="1:10" ht="18" customHeight="1" x14ac:dyDescent="0.25">
      <c r="A27" s="111" t="s">
        <v>90</v>
      </c>
      <c r="B27" s="112" t="s">
        <v>138</v>
      </c>
      <c r="C27" s="111" t="s">
        <v>92</v>
      </c>
      <c r="D27" s="111" t="s">
        <v>139</v>
      </c>
      <c r="E27" s="249" t="s">
        <v>93</v>
      </c>
      <c r="F27" s="249"/>
      <c r="G27" s="113" t="s">
        <v>97</v>
      </c>
      <c r="H27" s="114">
        <v>0.75</v>
      </c>
      <c r="I27" s="115">
        <v>28.84</v>
      </c>
      <c r="J27" s="115">
        <v>21.63</v>
      </c>
    </row>
    <row r="28" spans="1:10" ht="26.1" customHeight="1" x14ac:dyDescent="0.25">
      <c r="A28" s="111" t="s">
        <v>90</v>
      </c>
      <c r="B28" s="112" t="s">
        <v>146</v>
      </c>
      <c r="C28" s="111" t="s">
        <v>92</v>
      </c>
      <c r="D28" s="111" t="s">
        <v>147</v>
      </c>
      <c r="E28" s="249" t="s">
        <v>94</v>
      </c>
      <c r="F28" s="249"/>
      <c r="G28" s="113" t="s">
        <v>95</v>
      </c>
      <c r="H28" s="114">
        <v>0.20160710000000001</v>
      </c>
      <c r="I28" s="115">
        <v>293.14999999999998</v>
      </c>
      <c r="J28" s="115">
        <v>59.1</v>
      </c>
    </row>
    <row r="29" spans="1:10" ht="48" customHeight="1" x14ac:dyDescent="0.25">
      <c r="A29" s="111" t="s">
        <v>90</v>
      </c>
      <c r="B29" s="112" t="s">
        <v>148</v>
      </c>
      <c r="C29" s="111" t="s">
        <v>92</v>
      </c>
      <c r="D29" s="111" t="s">
        <v>149</v>
      </c>
      <c r="E29" s="249" t="s">
        <v>94</v>
      </c>
      <c r="F29" s="249"/>
      <c r="G29" s="113" t="s">
        <v>113</v>
      </c>
      <c r="H29" s="114">
        <v>5.1701400000000002E-2</v>
      </c>
      <c r="I29" s="115">
        <v>73.569999999999993</v>
      </c>
      <c r="J29" s="115">
        <v>3.8</v>
      </c>
    </row>
    <row r="30" spans="1:10" ht="24" customHeight="1" x14ac:dyDescent="0.25">
      <c r="A30" s="111" t="s">
        <v>90</v>
      </c>
      <c r="B30" s="112" t="s">
        <v>133</v>
      </c>
      <c r="C30" s="111" t="s">
        <v>92</v>
      </c>
      <c r="D30" s="111" t="s">
        <v>134</v>
      </c>
      <c r="E30" s="249" t="s">
        <v>93</v>
      </c>
      <c r="F30" s="249"/>
      <c r="G30" s="113" t="s">
        <v>97</v>
      </c>
      <c r="H30" s="114">
        <v>0.98</v>
      </c>
      <c r="I30" s="115">
        <v>24.33</v>
      </c>
      <c r="J30" s="115">
        <v>23.84</v>
      </c>
    </row>
    <row r="31" spans="1:10" x14ac:dyDescent="0.25">
      <c r="A31" s="116"/>
      <c r="B31" s="116"/>
      <c r="C31" s="116"/>
      <c r="D31" s="116"/>
      <c r="E31" s="116" t="s">
        <v>83</v>
      </c>
      <c r="F31" s="117">
        <v>33.840000000000003</v>
      </c>
      <c r="G31" s="116" t="s">
        <v>84</v>
      </c>
      <c r="H31" s="117">
        <v>0</v>
      </c>
      <c r="I31" s="116" t="s">
        <v>85</v>
      </c>
      <c r="J31" s="117">
        <v>33.840000000000003</v>
      </c>
    </row>
    <row r="32" spans="1:10" ht="39.75" customHeight="1" x14ac:dyDescent="0.25">
      <c r="A32" s="116"/>
      <c r="B32" s="116"/>
      <c r="C32" s="116"/>
      <c r="D32" s="116"/>
      <c r="E32" s="116" t="s">
        <v>86</v>
      </c>
      <c r="F32" s="117">
        <v>28.73</v>
      </c>
      <c r="G32" s="116"/>
      <c r="H32" s="270" t="s">
        <v>87</v>
      </c>
      <c r="I32" s="270"/>
      <c r="J32" s="117">
        <v>137.1</v>
      </c>
    </row>
    <row r="33" spans="1:10" ht="37.5" customHeight="1" thickBot="1" x14ac:dyDescent="0.3">
      <c r="A33" s="101"/>
      <c r="B33" s="101"/>
      <c r="C33" s="101"/>
      <c r="D33" s="101"/>
      <c r="E33" s="101"/>
      <c r="F33" s="101"/>
      <c r="G33" s="101" t="s">
        <v>88</v>
      </c>
      <c r="H33" s="118" t="s">
        <v>153</v>
      </c>
      <c r="I33" s="101" t="s">
        <v>89</v>
      </c>
      <c r="J33" s="102">
        <v>76776</v>
      </c>
    </row>
    <row r="34" spans="1:10" ht="0.95" customHeight="1" thickTop="1" x14ac:dyDescent="0.25">
      <c r="A34" s="119"/>
      <c r="B34" s="119"/>
      <c r="C34" s="119"/>
      <c r="D34" s="119"/>
      <c r="E34" s="119"/>
      <c r="F34" s="119"/>
      <c r="G34" s="119"/>
      <c r="H34" s="119"/>
      <c r="I34" s="119"/>
      <c r="J34" s="119"/>
    </row>
    <row r="35" spans="1:10" ht="24" customHeight="1" x14ac:dyDescent="0.25">
      <c r="A35" s="93" t="s">
        <v>120</v>
      </c>
      <c r="B35" s="94" t="s">
        <v>74</v>
      </c>
      <c r="C35" s="93" t="s">
        <v>75</v>
      </c>
      <c r="D35" s="93" t="s">
        <v>76</v>
      </c>
      <c r="E35" s="250" t="s">
        <v>77</v>
      </c>
      <c r="F35" s="250"/>
      <c r="G35" s="95" t="s">
        <v>78</v>
      </c>
      <c r="H35" s="94" t="s">
        <v>79</v>
      </c>
      <c r="I35" s="94" t="s">
        <v>80</v>
      </c>
      <c r="J35" s="94" t="s">
        <v>81</v>
      </c>
    </row>
    <row r="36" spans="1:10" ht="27" customHeight="1" x14ac:dyDescent="0.25">
      <c r="A36" s="96" t="s">
        <v>82</v>
      </c>
      <c r="B36" s="98" t="s">
        <v>154</v>
      </c>
      <c r="C36" s="96" t="s">
        <v>92</v>
      </c>
      <c r="D36" s="96" t="s">
        <v>155</v>
      </c>
      <c r="E36" s="269" t="s">
        <v>145</v>
      </c>
      <c r="F36" s="269"/>
      <c r="G36" s="97" t="s">
        <v>114</v>
      </c>
      <c r="H36" s="110">
        <v>1</v>
      </c>
      <c r="I36" s="99">
        <v>113.03</v>
      </c>
      <c r="J36" s="99">
        <v>113.03</v>
      </c>
    </row>
    <row r="37" spans="1:10" ht="26.1" customHeight="1" x14ac:dyDescent="0.25">
      <c r="A37" s="111" t="s">
        <v>90</v>
      </c>
      <c r="B37" s="112" t="s">
        <v>148</v>
      </c>
      <c r="C37" s="111" t="s">
        <v>92</v>
      </c>
      <c r="D37" s="111" t="s">
        <v>149</v>
      </c>
      <c r="E37" s="249" t="s">
        <v>94</v>
      </c>
      <c r="F37" s="249"/>
      <c r="G37" s="113" t="s">
        <v>113</v>
      </c>
      <c r="H37" s="114">
        <v>5.1701400000000002E-2</v>
      </c>
      <c r="I37" s="115">
        <v>73.569999999999993</v>
      </c>
      <c r="J37" s="115">
        <v>3.8</v>
      </c>
    </row>
    <row r="38" spans="1:10" ht="24" customHeight="1" x14ac:dyDescent="0.25">
      <c r="A38" s="111" t="s">
        <v>90</v>
      </c>
      <c r="B38" s="112" t="s">
        <v>146</v>
      </c>
      <c r="C38" s="111" t="s">
        <v>92</v>
      </c>
      <c r="D38" s="111" t="s">
        <v>147</v>
      </c>
      <c r="E38" s="249" t="s">
        <v>94</v>
      </c>
      <c r="F38" s="249"/>
      <c r="G38" s="113" t="s">
        <v>95</v>
      </c>
      <c r="H38" s="114">
        <v>0.20160710000000001</v>
      </c>
      <c r="I38" s="115">
        <v>293.14999999999998</v>
      </c>
      <c r="J38" s="115">
        <v>59.1</v>
      </c>
    </row>
    <row r="39" spans="1:10" ht="39" customHeight="1" x14ac:dyDescent="0.25">
      <c r="A39" s="111" t="s">
        <v>90</v>
      </c>
      <c r="B39" s="112" t="s">
        <v>138</v>
      </c>
      <c r="C39" s="111" t="s">
        <v>92</v>
      </c>
      <c r="D39" s="111" t="s">
        <v>139</v>
      </c>
      <c r="E39" s="249" t="s">
        <v>93</v>
      </c>
      <c r="F39" s="249"/>
      <c r="G39" s="113" t="s">
        <v>97</v>
      </c>
      <c r="H39" s="114">
        <v>0.90639999999999998</v>
      </c>
      <c r="I39" s="115">
        <v>28.84</v>
      </c>
      <c r="J39" s="115">
        <v>26.14</v>
      </c>
    </row>
    <row r="40" spans="1:10" ht="28.5" customHeight="1" x14ac:dyDescent="0.25">
      <c r="A40" s="111" t="s">
        <v>90</v>
      </c>
      <c r="B40" s="112" t="s">
        <v>133</v>
      </c>
      <c r="C40" s="111" t="s">
        <v>92</v>
      </c>
      <c r="D40" s="111" t="s">
        <v>134</v>
      </c>
      <c r="E40" s="249" t="s">
        <v>93</v>
      </c>
      <c r="F40" s="249"/>
      <c r="G40" s="113" t="s">
        <v>97</v>
      </c>
      <c r="H40" s="114">
        <v>0.98640000000000005</v>
      </c>
      <c r="I40" s="115">
        <v>24.33</v>
      </c>
      <c r="J40" s="115">
        <v>23.99</v>
      </c>
    </row>
    <row r="41" spans="1:10" ht="31.5" customHeight="1" x14ac:dyDescent="0.25">
      <c r="A41" s="116"/>
      <c r="B41" s="116"/>
      <c r="C41" s="116"/>
      <c r="D41" s="116"/>
      <c r="E41" s="116" t="s">
        <v>83</v>
      </c>
      <c r="F41" s="117">
        <v>36.9</v>
      </c>
      <c r="G41" s="116" t="s">
        <v>84</v>
      </c>
      <c r="H41" s="117">
        <v>0</v>
      </c>
      <c r="I41" s="116" t="s">
        <v>85</v>
      </c>
      <c r="J41" s="117">
        <v>36.9</v>
      </c>
    </row>
    <row r="42" spans="1:10" ht="27.75" customHeight="1" x14ac:dyDescent="0.25">
      <c r="A42" s="116"/>
      <c r="B42" s="116"/>
      <c r="C42" s="116"/>
      <c r="D42" s="116"/>
      <c r="E42" s="116" t="s">
        <v>86</v>
      </c>
      <c r="F42" s="117">
        <v>29.97</v>
      </c>
      <c r="G42" s="116"/>
      <c r="H42" s="270" t="s">
        <v>87</v>
      </c>
      <c r="I42" s="270"/>
      <c r="J42" s="117">
        <v>143</v>
      </c>
    </row>
    <row r="43" spans="1:10" ht="30.75" customHeight="1" thickBot="1" x14ac:dyDescent="0.3">
      <c r="A43" s="101"/>
      <c r="B43" s="101"/>
      <c r="C43" s="101"/>
      <c r="D43" s="101"/>
      <c r="E43" s="101"/>
      <c r="F43" s="101"/>
      <c r="G43" s="101" t="s">
        <v>88</v>
      </c>
      <c r="H43" s="118" t="s">
        <v>156</v>
      </c>
      <c r="I43" s="101" t="s">
        <v>89</v>
      </c>
      <c r="J43" s="102">
        <v>265408</v>
      </c>
    </row>
    <row r="44" spans="1:10" ht="0.95" customHeight="1" thickTop="1" x14ac:dyDescent="0.25">
      <c r="A44" s="119"/>
      <c r="B44" s="119"/>
      <c r="C44" s="119"/>
      <c r="D44" s="119"/>
      <c r="E44" s="119"/>
      <c r="F44" s="119"/>
      <c r="G44" s="119"/>
      <c r="H44" s="119"/>
      <c r="I44" s="119"/>
      <c r="J44" s="119"/>
    </row>
    <row r="45" spans="1:10" ht="21.75" customHeight="1" x14ac:dyDescent="0.25">
      <c r="A45" s="93" t="s">
        <v>121</v>
      </c>
      <c r="B45" s="94" t="s">
        <v>74</v>
      </c>
      <c r="C45" s="93" t="s">
        <v>75</v>
      </c>
      <c r="D45" s="93" t="s">
        <v>76</v>
      </c>
      <c r="E45" s="250" t="s">
        <v>77</v>
      </c>
      <c r="F45" s="250"/>
      <c r="G45" s="95" t="s">
        <v>78</v>
      </c>
      <c r="H45" s="94" t="s">
        <v>79</v>
      </c>
      <c r="I45" s="94" t="s">
        <v>80</v>
      </c>
      <c r="J45" s="94" t="s">
        <v>81</v>
      </c>
    </row>
    <row r="46" spans="1:10" ht="24" customHeight="1" x14ac:dyDescent="0.25">
      <c r="A46" s="96" t="s">
        <v>82</v>
      </c>
      <c r="B46" s="98" t="s">
        <v>157</v>
      </c>
      <c r="C46" s="96" t="s">
        <v>92</v>
      </c>
      <c r="D46" s="96" t="s">
        <v>158</v>
      </c>
      <c r="E46" s="269" t="s">
        <v>145</v>
      </c>
      <c r="F46" s="269"/>
      <c r="G46" s="97" t="s">
        <v>114</v>
      </c>
      <c r="H46" s="110">
        <v>1</v>
      </c>
      <c r="I46" s="99">
        <v>155.19</v>
      </c>
      <c r="J46" s="99">
        <v>155.19</v>
      </c>
    </row>
    <row r="47" spans="1:10" ht="24" customHeight="1" x14ac:dyDescent="0.25">
      <c r="A47" s="111" t="s">
        <v>90</v>
      </c>
      <c r="B47" s="112" t="s">
        <v>148</v>
      </c>
      <c r="C47" s="111" t="s">
        <v>92</v>
      </c>
      <c r="D47" s="111" t="s">
        <v>149</v>
      </c>
      <c r="E47" s="249" t="s">
        <v>94</v>
      </c>
      <c r="F47" s="249"/>
      <c r="G47" s="113" t="s">
        <v>113</v>
      </c>
      <c r="H47" s="114">
        <v>5.1701400000000002E-2</v>
      </c>
      <c r="I47" s="115">
        <v>73.569999999999993</v>
      </c>
      <c r="J47" s="115">
        <v>3.8</v>
      </c>
    </row>
    <row r="48" spans="1:10" ht="33.75" customHeight="1" x14ac:dyDescent="0.25">
      <c r="A48" s="111" t="s">
        <v>90</v>
      </c>
      <c r="B48" s="112" t="s">
        <v>138</v>
      </c>
      <c r="C48" s="111" t="s">
        <v>92</v>
      </c>
      <c r="D48" s="111" t="s">
        <v>139</v>
      </c>
      <c r="E48" s="249" t="s">
        <v>93</v>
      </c>
      <c r="F48" s="249"/>
      <c r="G48" s="113" t="s">
        <v>97</v>
      </c>
      <c r="H48" s="114">
        <v>1.919</v>
      </c>
      <c r="I48" s="115">
        <v>28.84</v>
      </c>
      <c r="J48" s="115">
        <v>55.34</v>
      </c>
    </row>
    <row r="49" spans="1:10" ht="24" customHeight="1" x14ac:dyDescent="0.25">
      <c r="A49" s="111" t="s">
        <v>90</v>
      </c>
      <c r="B49" s="112" t="s">
        <v>146</v>
      </c>
      <c r="C49" s="111" t="s">
        <v>92</v>
      </c>
      <c r="D49" s="111" t="s">
        <v>147</v>
      </c>
      <c r="E49" s="249" t="s">
        <v>94</v>
      </c>
      <c r="F49" s="249"/>
      <c r="G49" s="113" t="s">
        <v>95</v>
      </c>
      <c r="H49" s="114">
        <v>0.20160710000000001</v>
      </c>
      <c r="I49" s="115">
        <v>293.14999999999998</v>
      </c>
      <c r="J49" s="115">
        <v>59.1</v>
      </c>
    </row>
    <row r="50" spans="1:10" ht="24" customHeight="1" x14ac:dyDescent="0.25">
      <c r="A50" s="111" t="s">
        <v>90</v>
      </c>
      <c r="B50" s="112" t="s">
        <v>133</v>
      </c>
      <c r="C50" s="111" t="s">
        <v>92</v>
      </c>
      <c r="D50" s="111" t="s">
        <v>134</v>
      </c>
      <c r="E50" s="249" t="s">
        <v>93</v>
      </c>
      <c r="F50" s="249"/>
      <c r="G50" s="113" t="s">
        <v>97</v>
      </c>
      <c r="H50" s="114">
        <v>1.5189999999999999</v>
      </c>
      <c r="I50" s="115">
        <v>24.33</v>
      </c>
      <c r="J50" s="115">
        <v>36.950000000000003</v>
      </c>
    </row>
    <row r="51" spans="1:10" ht="24.75" customHeight="1" x14ac:dyDescent="0.25">
      <c r="A51" s="116"/>
      <c r="B51" s="116"/>
      <c r="C51" s="116"/>
      <c r="D51" s="116"/>
      <c r="E51" s="116" t="s">
        <v>83</v>
      </c>
      <c r="F51" s="117">
        <v>63.81</v>
      </c>
      <c r="G51" s="116" t="s">
        <v>84</v>
      </c>
      <c r="H51" s="117">
        <v>0</v>
      </c>
      <c r="I51" s="116" t="s">
        <v>85</v>
      </c>
      <c r="J51" s="117">
        <v>63.81</v>
      </c>
    </row>
    <row r="52" spans="1:10" ht="24.75" customHeight="1" x14ac:dyDescent="0.25">
      <c r="A52" s="116"/>
      <c r="B52" s="116"/>
      <c r="C52" s="116"/>
      <c r="D52" s="116"/>
      <c r="E52" s="116" t="s">
        <v>86</v>
      </c>
      <c r="F52" s="117">
        <v>41.15</v>
      </c>
      <c r="G52" s="116"/>
      <c r="H52" s="270" t="s">
        <v>87</v>
      </c>
      <c r="I52" s="270"/>
      <c r="J52" s="117">
        <v>196.34</v>
      </c>
    </row>
    <row r="53" spans="1:10" ht="25.5" customHeight="1" x14ac:dyDescent="0.25">
      <c r="A53" s="101"/>
      <c r="B53" s="101"/>
      <c r="C53" s="101"/>
      <c r="D53" s="101"/>
      <c r="E53" s="101"/>
      <c r="F53" s="101"/>
      <c r="G53" s="101" t="s">
        <v>88</v>
      </c>
      <c r="H53" s="118" t="s">
        <v>159</v>
      </c>
      <c r="I53" s="101" t="s">
        <v>89</v>
      </c>
      <c r="J53" s="102">
        <v>333778</v>
      </c>
    </row>
    <row r="54" spans="1:10" ht="0.95" hidden="1" customHeight="1" thickTop="1" x14ac:dyDescent="0.25">
      <c r="A54" s="119"/>
      <c r="B54" s="119"/>
      <c r="C54" s="119"/>
      <c r="D54" s="119"/>
      <c r="E54" s="119"/>
      <c r="F54" s="119"/>
      <c r="G54" s="119"/>
      <c r="H54" s="119"/>
      <c r="I54" s="119"/>
      <c r="J54" s="119"/>
    </row>
    <row r="55" spans="1:10" ht="18" customHeight="1" x14ac:dyDescent="0.25">
      <c r="A55" s="93" t="s">
        <v>122</v>
      </c>
      <c r="B55" s="94" t="s">
        <v>74</v>
      </c>
      <c r="C55" s="93" t="s">
        <v>75</v>
      </c>
      <c r="D55" s="93" t="s">
        <v>76</v>
      </c>
      <c r="E55" s="250" t="s">
        <v>77</v>
      </c>
      <c r="F55" s="250"/>
      <c r="G55" s="95" t="s">
        <v>78</v>
      </c>
      <c r="H55" s="94" t="s">
        <v>79</v>
      </c>
      <c r="I55" s="94" t="s">
        <v>80</v>
      </c>
      <c r="J55" s="94" t="s">
        <v>81</v>
      </c>
    </row>
    <row r="56" spans="1:10" ht="26.1" customHeight="1" x14ac:dyDescent="0.25">
      <c r="A56" s="96" t="s">
        <v>82</v>
      </c>
      <c r="B56" s="98" t="s">
        <v>160</v>
      </c>
      <c r="C56" s="96" t="s">
        <v>92</v>
      </c>
      <c r="D56" s="96" t="s">
        <v>161</v>
      </c>
      <c r="E56" s="269" t="s">
        <v>132</v>
      </c>
      <c r="F56" s="269"/>
      <c r="G56" s="97" t="s">
        <v>114</v>
      </c>
      <c r="H56" s="110">
        <v>1</v>
      </c>
      <c r="I56" s="99">
        <v>49.38</v>
      </c>
      <c r="J56" s="99">
        <v>49.38</v>
      </c>
    </row>
    <row r="57" spans="1:10" ht="24" customHeight="1" x14ac:dyDescent="0.25">
      <c r="A57" s="111" t="s">
        <v>90</v>
      </c>
      <c r="B57" s="112" t="s">
        <v>138</v>
      </c>
      <c r="C57" s="111" t="s">
        <v>92</v>
      </c>
      <c r="D57" s="111" t="s">
        <v>139</v>
      </c>
      <c r="E57" s="249" t="s">
        <v>93</v>
      </c>
      <c r="F57" s="249"/>
      <c r="G57" s="113" t="s">
        <v>97</v>
      </c>
      <c r="H57" s="114">
        <v>0.92889999999999995</v>
      </c>
      <c r="I57" s="115">
        <v>28.84</v>
      </c>
      <c r="J57" s="115">
        <v>26.78</v>
      </c>
    </row>
    <row r="58" spans="1:10" ht="24" customHeight="1" x14ac:dyDescent="0.25">
      <c r="A58" s="111" t="s">
        <v>90</v>
      </c>
      <c r="B58" s="112" t="s">
        <v>133</v>
      </c>
      <c r="C58" s="111" t="s">
        <v>92</v>
      </c>
      <c r="D58" s="111" t="s">
        <v>134</v>
      </c>
      <c r="E58" s="249" t="s">
        <v>93</v>
      </c>
      <c r="F58" s="249"/>
      <c r="G58" s="113" t="s">
        <v>97</v>
      </c>
      <c r="H58" s="114">
        <v>0.92889999999999995</v>
      </c>
      <c r="I58" s="115">
        <v>24.33</v>
      </c>
      <c r="J58" s="115">
        <v>22.6</v>
      </c>
    </row>
    <row r="59" spans="1:10" ht="48" customHeight="1" x14ac:dyDescent="0.25">
      <c r="A59" s="116"/>
      <c r="B59" s="116"/>
      <c r="C59" s="116"/>
      <c r="D59" s="116"/>
      <c r="E59" s="116" t="s">
        <v>83</v>
      </c>
      <c r="F59" s="117">
        <v>31.05</v>
      </c>
      <c r="G59" s="116" t="s">
        <v>84</v>
      </c>
      <c r="H59" s="117">
        <v>0</v>
      </c>
      <c r="I59" s="116" t="s">
        <v>85</v>
      </c>
      <c r="J59" s="117">
        <v>31.05</v>
      </c>
    </row>
    <row r="60" spans="1:10" ht="24" customHeight="1" x14ac:dyDescent="0.25">
      <c r="A60" s="116"/>
      <c r="B60" s="116"/>
      <c r="C60" s="116"/>
      <c r="D60" s="116"/>
      <c r="E60" s="116" t="s">
        <v>86</v>
      </c>
      <c r="F60" s="117">
        <v>13.09</v>
      </c>
      <c r="G60" s="116"/>
      <c r="H60" s="270" t="s">
        <v>87</v>
      </c>
      <c r="I60" s="270"/>
      <c r="J60" s="117">
        <v>62.47</v>
      </c>
    </row>
    <row r="61" spans="1:10" ht="35.25" customHeight="1" thickBot="1" x14ac:dyDescent="0.3">
      <c r="A61" s="101"/>
      <c r="B61" s="101"/>
      <c r="C61" s="101"/>
      <c r="D61" s="101"/>
      <c r="E61" s="101"/>
      <c r="F61" s="101"/>
      <c r="G61" s="101" t="s">
        <v>88</v>
      </c>
      <c r="H61" s="118" t="s">
        <v>115</v>
      </c>
      <c r="I61" s="101" t="s">
        <v>89</v>
      </c>
      <c r="J61" s="102">
        <v>21864.5</v>
      </c>
    </row>
    <row r="62" spans="1:10" ht="27.75" customHeight="1" thickTop="1" x14ac:dyDescent="0.25">
      <c r="A62" s="119"/>
      <c r="B62" s="119"/>
      <c r="C62" s="119"/>
      <c r="D62" s="119"/>
      <c r="E62" s="119"/>
      <c r="F62" s="119"/>
      <c r="G62" s="119"/>
      <c r="H62" s="119"/>
      <c r="I62" s="119"/>
      <c r="J62" s="119"/>
    </row>
    <row r="63" spans="1:10" ht="37.5" customHeight="1" x14ac:dyDescent="0.25">
      <c r="A63" s="93" t="s">
        <v>123</v>
      </c>
      <c r="B63" s="94" t="s">
        <v>74</v>
      </c>
      <c r="C63" s="93" t="s">
        <v>75</v>
      </c>
      <c r="D63" s="93" t="s">
        <v>76</v>
      </c>
      <c r="E63" s="250" t="s">
        <v>77</v>
      </c>
      <c r="F63" s="250"/>
      <c r="G63" s="95" t="s">
        <v>78</v>
      </c>
      <c r="H63" s="94" t="s">
        <v>79</v>
      </c>
      <c r="I63" s="94" t="s">
        <v>80</v>
      </c>
      <c r="J63" s="94" t="s">
        <v>81</v>
      </c>
    </row>
    <row r="64" spans="1:10" ht="29.25" customHeight="1" x14ac:dyDescent="0.25">
      <c r="A64" s="96" t="s">
        <v>82</v>
      </c>
      <c r="B64" s="98" t="s">
        <v>162</v>
      </c>
      <c r="C64" s="96" t="s">
        <v>92</v>
      </c>
      <c r="D64" s="96" t="s">
        <v>163</v>
      </c>
      <c r="E64" s="269" t="s">
        <v>116</v>
      </c>
      <c r="F64" s="269"/>
      <c r="G64" s="97" t="s">
        <v>3</v>
      </c>
      <c r="H64" s="110">
        <v>1</v>
      </c>
      <c r="I64" s="99">
        <v>0.77</v>
      </c>
      <c r="J64" s="99">
        <v>0.77</v>
      </c>
    </row>
    <row r="65" spans="1:10" ht="0.95" hidden="1" customHeight="1" thickTop="1" x14ac:dyDescent="0.25">
      <c r="A65" s="111" t="s">
        <v>90</v>
      </c>
      <c r="B65" s="112" t="s">
        <v>96</v>
      </c>
      <c r="C65" s="111" t="s">
        <v>92</v>
      </c>
      <c r="D65" s="111" t="s">
        <v>91</v>
      </c>
      <c r="E65" s="249" t="s">
        <v>93</v>
      </c>
      <c r="F65" s="249"/>
      <c r="G65" s="113" t="s">
        <v>97</v>
      </c>
      <c r="H65" s="114">
        <v>2.3E-2</v>
      </c>
      <c r="I65" s="115">
        <v>23.48</v>
      </c>
      <c r="J65" s="115">
        <v>0.54</v>
      </c>
    </row>
    <row r="66" spans="1:10" ht="18" customHeight="1" x14ac:dyDescent="0.25">
      <c r="A66" s="111" t="s">
        <v>90</v>
      </c>
      <c r="B66" s="112" t="s">
        <v>138</v>
      </c>
      <c r="C66" s="111" t="s">
        <v>92</v>
      </c>
      <c r="D66" s="111" t="s">
        <v>139</v>
      </c>
      <c r="E66" s="249" t="s">
        <v>93</v>
      </c>
      <c r="F66" s="249"/>
      <c r="G66" s="113" t="s">
        <v>97</v>
      </c>
      <c r="H66" s="114">
        <v>8.0999999999999996E-3</v>
      </c>
      <c r="I66" s="115">
        <v>28.84</v>
      </c>
      <c r="J66" s="115">
        <v>0.23</v>
      </c>
    </row>
    <row r="67" spans="1:10" ht="24" customHeight="1" x14ac:dyDescent="0.25">
      <c r="A67" s="116"/>
      <c r="B67" s="116"/>
      <c r="C67" s="116"/>
      <c r="D67" s="116"/>
      <c r="E67" s="116" t="s">
        <v>83</v>
      </c>
      <c r="F67" s="117">
        <v>0.46</v>
      </c>
      <c r="G67" s="116" t="s">
        <v>84</v>
      </c>
      <c r="H67" s="117">
        <v>0</v>
      </c>
      <c r="I67" s="116" t="s">
        <v>85</v>
      </c>
      <c r="J67" s="117">
        <v>0.46</v>
      </c>
    </row>
    <row r="68" spans="1:10" ht="24" customHeight="1" x14ac:dyDescent="0.25">
      <c r="A68" s="116"/>
      <c r="B68" s="116"/>
      <c r="C68" s="116"/>
      <c r="D68" s="116"/>
      <c r="E68" s="116" t="s">
        <v>86</v>
      </c>
      <c r="F68" s="117">
        <v>0.2</v>
      </c>
      <c r="G68" s="116"/>
      <c r="H68" s="270" t="s">
        <v>87</v>
      </c>
      <c r="I68" s="270"/>
      <c r="J68" s="117">
        <v>0.97</v>
      </c>
    </row>
    <row r="69" spans="1:10" ht="37.5" customHeight="1" thickBot="1" x14ac:dyDescent="0.3">
      <c r="A69" s="101"/>
      <c r="B69" s="101"/>
      <c r="C69" s="101"/>
      <c r="D69" s="101"/>
      <c r="E69" s="101"/>
      <c r="F69" s="101"/>
      <c r="G69" s="101" t="s">
        <v>88</v>
      </c>
      <c r="H69" s="118" t="s">
        <v>164</v>
      </c>
      <c r="I69" s="101" t="s">
        <v>89</v>
      </c>
      <c r="J69" s="102">
        <v>1455</v>
      </c>
    </row>
    <row r="70" spans="1:10" ht="24" customHeight="1" thickTop="1" x14ac:dyDescent="0.25">
      <c r="A70" s="119"/>
      <c r="B70" s="119"/>
      <c r="C70" s="119"/>
      <c r="D70" s="119"/>
      <c r="E70" s="119"/>
      <c r="F70" s="119"/>
      <c r="G70" s="119"/>
      <c r="H70" s="119"/>
      <c r="I70" s="119"/>
      <c r="J70" s="119"/>
    </row>
    <row r="71" spans="1:10" ht="15" customHeight="1" x14ac:dyDescent="0.25">
      <c r="A71" s="93" t="s">
        <v>124</v>
      </c>
      <c r="B71" s="94" t="s">
        <v>74</v>
      </c>
      <c r="C71" s="93" t="s">
        <v>75</v>
      </c>
      <c r="D71" s="93" t="s">
        <v>76</v>
      </c>
      <c r="E71" s="250" t="s">
        <v>77</v>
      </c>
      <c r="F71" s="250"/>
      <c r="G71" s="95" t="s">
        <v>78</v>
      </c>
      <c r="H71" s="94" t="s">
        <v>79</v>
      </c>
      <c r="I71" s="94" t="s">
        <v>80</v>
      </c>
      <c r="J71" s="94" t="s">
        <v>81</v>
      </c>
    </row>
    <row r="72" spans="1:10" ht="43.5" customHeight="1" x14ac:dyDescent="0.25">
      <c r="A72" s="96" t="s">
        <v>82</v>
      </c>
      <c r="B72" s="98" t="s">
        <v>165</v>
      </c>
      <c r="C72" s="96" t="s">
        <v>92</v>
      </c>
      <c r="D72" s="96" t="str">
        <f>'PLAN. ORÇA'!D13</f>
        <v>MANUTENÇÃO E INSTALAÇÃO - REMOÇÃO DE ACESSÓRIOS, DE FORMA MANUAL, SEM REAPROVEITAMENTO. AF_09/2023 (Relé, reator, suposte p/luminária de iluminação pública)</v>
      </c>
      <c r="E72" s="269" t="s">
        <v>116</v>
      </c>
      <c r="F72" s="269"/>
      <c r="G72" s="97" t="s">
        <v>114</v>
      </c>
      <c r="H72" s="110">
        <v>1</v>
      </c>
      <c r="I72" s="99">
        <v>1.7</v>
      </c>
      <c r="J72" s="99">
        <v>1.7</v>
      </c>
    </row>
    <row r="73" spans="1:10" ht="32.25" customHeight="1" x14ac:dyDescent="0.25">
      <c r="A73" s="111" t="s">
        <v>90</v>
      </c>
      <c r="B73" s="112" t="s">
        <v>96</v>
      </c>
      <c r="C73" s="111" t="s">
        <v>92</v>
      </c>
      <c r="D73" s="111" t="s">
        <v>91</v>
      </c>
      <c r="E73" s="249" t="s">
        <v>93</v>
      </c>
      <c r="F73" s="249"/>
      <c r="G73" s="113" t="s">
        <v>97</v>
      </c>
      <c r="H73" s="114">
        <v>5.1200000000000002E-2</v>
      </c>
      <c r="I73" s="115">
        <v>23.48</v>
      </c>
      <c r="J73" s="115">
        <v>1.2</v>
      </c>
    </row>
    <row r="74" spans="1:10" ht="0.95" customHeight="1" x14ac:dyDescent="0.25">
      <c r="A74" s="111" t="s">
        <v>90</v>
      </c>
      <c r="B74" s="112" t="s">
        <v>166</v>
      </c>
      <c r="C74" s="111" t="s">
        <v>92</v>
      </c>
      <c r="D74" s="111" t="s">
        <v>167</v>
      </c>
      <c r="E74" s="249" t="s">
        <v>93</v>
      </c>
      <c r="F74" s="249"/>
      <c r="G74" s="113" t="s">
        <v>97</v>
      </c>
      <c r="H74" s="114">
        <v>1.8100000000000002E-2</v>
      </c>
      <c r="I74" s="115">
        <v>27.8</v>
      </c>
      <c r="J74" s="115">
        <v>0.5</v>
      </c>
    </row>
    <row r="75" spans="1:10" ht="27.75" customHeight="1" x14ac:dyDescent="0.25">
      <c r="A75" s="116"/>
      <c r="B75" s="116"/>
      <c r="C75" s="116"/>
      <c r="D75" s="116"/>
      <c r="E75" s="116" t="s">
        <v>83</v>
      </c>
      <c r="F75" s="117">
        <v>1.03</v>
      </c>
      <c r="G75" s="116" t="s">
        <v>84</v>
      </c>
      <c r="H75" s="117">
        <v>0</v>
      </c>
      <c r="I75" s="116" t="s">
        <v>85</v>
      </c>
      <c r="J75" s="117">
        <v>1.03</v>
      </c>
    </row>
    <row r="76" spans="1:10" ht="33.75" customHeight="1" x14ac:dyDescent="0.25">
      <c r="A76" s="116"/>
      <c r="B76" s="116"/>
      <c r="C76" s="116"/>
      <c r="D76" s="116"/>
      <c r="E76" s="116" t="s">
        <v>86</v>
      </c>
      <c r="F76" s="117">
        <v>0.45</v>
      </c>
      <c r="G76" s="116"/>
      <c r="H76" s="270" t="s">
        <v>87</v>
      </c>
      <c r="I76" s="270"/>
      <c r="J76" s="117">
        <v>2.15</v>
      </c>
    </row>
    <row r="77" spans="1:10" ht="36.75" customHeight="1" thickBot="1" x14ac:dyDescent="0.3">
      <c r="A77" s="101"/>
      <c r="B77" s="101"/>
      <c r="C77" s="101"/>
      <c r="D77" s="101"/>
      <c r="E77" s="101"/>
      <c r="F77" s="101"/>
      <c r="G77" s="101" t="s">
        <v>88</v>
      </c>
      <c r="H77" s="118" t="s">
        <v>168</v>
      </c>
      <c r="I77" s="101" t="s">
        <v>89</v>
      </c>
      <c r="J77" s="102">
        <v>2042.5</v>
      </c>
    </row>
    <row r="78" spans="1:10" ht="25.5" customHeight="1" thickTop="1" x14ac:dyDescent="0.25">
      <c r="A78" s="119"/>
      <c r="B78" s="119"/>
      <c r="C78" s="119"/>
      <c r="D78" s="119"/>
      <c r="E78" s="119"/>
      <c r="F78" s="119"/>
      <c r="G78" s="119"/>
      <c r="H78" s="119"/>
      <c r="I78" s="119"/>
      <c r="J78" s="119"/>
    </row>
    <row r="79" spans="1:10" ht="24" customHeight="1" x14ac:dyDescent="0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</row>
    <row r="80" spans="1:10" ht="15" customHeight="1" x14ac:dyDescent="0.25">
      <c r="A80" s="271"/>
      <c r="B80" s="271"/>
      <c r="C80" s="271"/>
      <c r="D80" s="100"/>
      <c r="E80" s="101"/>
      <c r="F80" s="272" t="s">
        <v>98</v>
      </c>
      <c r="G80" s="273"/>
      <c r="H80" s="274">
        <v>674306.68</v>
      </c>
      <c r="I80" s="273"/>
      <c r="J80" s="273"/>
    </row>
    <row r="81" spans="1:10" ht="24.75" customHeight="1" x14ac:dyDescent="0.25">
      <c r="A81" s="271"/>
      <c r="B81" s="271"/>
      <c r="C81" s="271"/>
      <c r="D81" s="100"/>
      <c r="E81" s="101"/>
      <c r="F81" s="272" t="s">
        <v>99</v>
      </c>
      <c r="G81" s="273"/>
      <c r="H81" s="274">
        <v>178786.72</v>
      </c>
      <c r="I81" s="273"/>
      <c r="J81" s="273"/>
    </row>
    <row r="82" spans="1:10" ht="41.25" customHeight="1" x14ac:dyDescent="0.25">
      <c r="A82" s="271"/>
      <c r="B82" s="271"/>
      <c r="C82" s="271"/>
      <c r="D82" s="100"/>
      <c r="E82" s="101"/>
      <c r="F82" s="272" t="s">
        <v>100</v>
      </c>
      <c r="G82" s="273"/>
      <c r="H82" s="274">
        <v>853093.4</v>
      </c>
      <c r="I82" s="273"/>
      <c r="J82" s="273"/>
    </row>
    <row r="83" spans="1:10" ht="82.5" customHeight="1" x14ac:dyDescent="0.25">
      <c r="A83" s="208" t="s">
        <v>112</v>
      </c>
      <c r="B83" s="209"/>
      <c r="C83" s="209"/>
      <c r="D83" s="209"/>
      <c r="E83" s="209"/>
      <c r="F83" s="209"/>
      <c r="G83" s="209"/>
      <c r="H83" s="209"/>
      <c r="I83" s="209"/>
      <c r="J83" s="210"/>
    </row>
    <row r="84" spans="1:10" ht="44.25" customHeight="1" x14ac:dyDescent="0.25">
      <c r="A84" s="208"/>
      <c r="B84" s="209"/>
      <c r="C84" s="209"/>
      <c r="D84" s="209"/>
      <c r="E84" s="209"/>
      <c r="F84" s="209"/>
      <c r="G84" s="209"/>
      <c r="H84" s="209"/>
      <c r="I84" s="209"/>
      <c r="J84" s="210"/>
    </row>
    <row r="85" spans="1:10" ht="35.25" customHeight="1" thickBot="1" x14ac:dyDescent="0.3">
      <c r="A85" s="211"/>
      <c r="B85" s="212"/>
      <c r="C85" s="212"/>
      <c r="D85" s="212"/>
      <c r="E85" s="212"/>
      <c r="F85" s="212"/>
      <c r="G85" s="212"/>
      <c r="H85" s="212"/>
      <c r="I85" s="212"/>
      <c r="J85" s="213"/>
    </row>
    <row r="86" spans="1:10" ht="33.75" customHeight="1" x14ac:dyDescent="0.25"/>
    <row r="87" spans="1:10" ht="24" customHeight="1" x14ac:dyDescent="0.25"/>
    <row r="89" spans="1:10" ht="15" customHeight="1" x14ac:dyDescent="0.25"/>
    <row r="90" spans="1:10" ht="27.75" customHeight="1" x14ac:dyDescent="0.25"/>
    <row r="91" spans="1:10" ht="0.95" hidden="1" customHeight="1" thickTop="1" x14ac:dyDescent="0.25"/>
    <row r="95" spans="1:10" ht="18" customHeight="1" x14ac:dyDescent="0.25"/>
    <row r="96" spans="1:10" ht="60" customHeight="1" x14ac:dyDescent="0.25"/>
    <row r="97" spans="11:12" ht="33" customHeight="1" x14ac:dyDescent="0.25">
      <c r="K97" s="78"/>
      <c r="L97" s="81"/>
    </row>
    <row r="98" spans="11:12" ht="28.5" customHeight="1" x14ac:dyDescent="0.25">
      <c r="K98" s="78"/>
      <c r="L98" s="81"/>
    </row>
    <row r="99" spans="11:12" ht="24.75" customHeight="1" x14ac:dyDescent="0.25">
      <c r="K99" s="78"/>
      <c r="L99" s="81"/>
    </row>
    <row r="100" spans="11:12" ht="27.75" customHeight="1" x14ac:dyDescent="0.25">
      <c r="K100" s="81"/>
      <c r="L100" s="81"/>
    </row>
    <row r="103" spans="11:12" ht="27" customHeight="1" x14ac:dyDescent="0.25"/>
    <row r="105" spans="11:12" ht="28.5" customHeight="1" x14ac:dyDescent="0.25"/>
    <row r="106" spans="11:12" ht="24.75" customHeight="1" x14ac:dyDescent="0.25"/>
    <row r="107" spans="11:12" ht="28.5" customHeight="1" x14ac:dyDescent="0.25"/>
    <row r="108" spans="11:12" ht="33" customHeight="1" x14ac:dyDescent="0.25"/>
    <row r="110" spans="11:12" ht="21" customHeight="1" x14ac:dyDescent="0.25"/>
    <row r="111" spans="11:12" ht="33" customHeight="1" x14ac:dyDescent="0.25"/>
    <row r="113" ht="20.25" customHeight="1" x14ac:dyDescent="0.25"/>
    <row r="114" ht="22.5" customHeight="1" x14ac:dyDescent="0.25"/>
    <row r="115" ht="24.75" customHeight="1" x14ac:dyDescent="0.25"/>
    <row r="116" ht="35.25" customHeight="1" x14ac:dyDescent="0.25"/>
    <row r="117" ht="59.25" customHeight="1" x14ac:dyDescent="0.25"/>
    <row r="118" ht="30" customHeight="1" x14ac:dyDescent="0.25"/>
  </sheetData>
  <mergeCells count="69">
    <mergeCell ref="H60:I60"/>
    <mergeCell ref="H68:I68"/>
    <mergeCell ref="E71:F71"/>
    <mergeCell ref="A82:C82"/>
    <mergeCell ref="F82:G82"/>
    <mergeCell ref="H82:J82"/>
    <mergeCell ref="A80:C80"/>
    <mergeCell ref="F80:G80"/>
    <mergeCell ref="H80:J80"/>
    <mergeCell ref="A81:C81"/>
    <mergeCell ref="F81:G81"/>
    <mergeCell ref="H81:J81"/>
    <mergeCell ref="H42:I42"/>
    <mergeCell ref="E46:F46"/>
    <mergeCell ref="E47:F47"/>
    <mergeCell ref="E56:F56"/>
    <mergeCell ref="E57:F57"/>
    <mergeCell ref="H32:I32"/>
    <mergeCell ref="E28:F28"/>
    <mergeCell ref="E29:F29"/>
    <mergeCell ref="E30:F30"/>
    <mergeCell ref="E36:F36"/>
    <mergeCell ref="E18:F18"/>
    <mergeCell ref="A83:J85"/>
    <mergeCell ref="E48:F48"/>
    <mergeCell ref="E49:F49"/>
    <mergeCell ref="H52:I52"/>
    <mergeCell ref="E55:F55"/>
    <mergeCell ref="E58:F58"/>
    <mergeCell ref="E63:F63"/>
    <mergeCell ref="E64:F64"/>
    <mergeCell ref="E65:F65"/>
    <mergeCell ref="E66:F66"/>
    <mergeCell ref="E72:F72"/>
    <mergeCell ref="E73:F73"/>
    <mergeCell ref="E74:F74"/>
    <mergeCell ref="H76:I76"/>
    <mergeCell ref="H22:I22"/>
    <mergeCell ref="E9:F9"/>
    <mergeCell ref="E10:F10"/>
    <mergeCell ref="E17:F17"/>
    <mergeCell ref="H12:I12"/>
    <mergeCell ref="E15:F15"/>
    <mergeCell ref="E16:F16"/>
    <mergeCell ref="E8:F8"/>
    <mergeCell ref="A1:C2"/>
    <mergeCell ref="E1:F1"/>
    <mergeCell ref="G1:H1"/>
    <mergeCell ref="F4:G4"/>
    <mergeCell ref="E5:F5"/>
    <mergeCell ref="E6:F6"/>
    <mergeCell ref="E7:F7"/>
    <mergeCell ref="I1:J1"/>
    <mergeCell ref="E2:F2"/>
    <mergeCell ref="G2:H2"/>
    <mergeCell ref="I2:J2"/>
    <mergeCell ref="A3:J3"/>
    <mergeCell ref="E19:F19"/>
    <mergeCell ref="E20:F20"/>
    <mergeCell ref="E50:F50"/>
    <mergeCell ref="E38:F38"/>
    <mergeCell ref="E39:F39"/>
    <mergeCell ref="E40:F40"/>
    <mergeCell ref="E45:F45"/>
    <mergeCell ref="E35:F35"/>
    <mergeCell ref="E25:F25"/>
    <mergeCell ref="E26:F26"/>
    <mergeCell ref="E27:F27"/>
    <mergeCell ref="E37:F37"/>
  </mergeCells>
  <pageMargins left="0.511811024" right="0.511811024" top="0.78740157499999996" bottom="0.78740157499999996" header="0.31496062000000002" footer="0.31496062000000002"/>
  <pageSetup paperSize="9" scale="46" orientation="portrait" r:id="rId1"/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view="pageBreakPreview" zoomScale="60" zoomScaleNormal="75" workbookViewId="0">
      <selection activeCell="H6" sqref="H6"/>
    </sheetView>
  </sheetViews>
  <sheetFormatPr defaultRowHeight="15" x14ac:dyDescent="0.25"/>
  <cols>
    <col min="1" max="1" width="11.42578125" bestFit="1" customWidth="1"/>
    <col min="2" max="2" width="13.5703125" customWidth="1"/>
    <col min="3" max="3" width="15.140625" bestFit="1" customWidth="1"/>
    <col min="4" max="4" width="68.5703125" bestFit="1" customWidth="1"/>
    <col min="5" max="5" width="11.7109375" customWidth="1"/>
    <col min="6" max="6" width="16.140625" customWidth="1"/>
    <col min="7" max="7" width="17" customWidth="1"/>
    <col min="8" max="8" width="19.85546875" customWidth="1"/>
    <col min="9" max="9" width="22.28515625" customWidth="1"/>
    <col min="10" max="10" width="14.85546875" bestFit="1" customWidth="1"/>
  </cols>
  <sheetData>
    <row r="1" spans="1:10" ht="33.75" customHeight="1" thickBot="1" x14ac:dyDescent="0.3">
      <c r="A1" s="260"/>
      <c r="B1" s="261"/>
      <c r="C1" s="262"/>
      <c r="D1" s="80" t="str">
        <f>CPU!$D$1</f>
        <v>PREFEITURA MUNICIPAL DE GARRAFÃO DO NORTE</v>
      </c>
      <c r="E1" s="266" t="s">
        <v>66</v>
      </c>
      <c r="F1" s="267"/>
      <c r="G1" s="266" t="s">
        <v>67</v>
      </c>
      <c r="H1" s="267"/>
      <c r="I1" s="251" t="s">
        <v>68</v>
      </c>
      <c r="J1" s="252"/>
    </row>
    <row r="2" spans="1:10" ht="80.25" customHeight="1" thickBot="1" x14ac:dyDescent="0.3">
      <c r="A2" s="283"/>
      <c r="B2" s="284"/>
      <c r="C2" s="285"/>
      <c r="D2" s="104" t="s">
        <v>129</v>
      </c>
      <c r="E2" s="253" t="s">
        <v>126</v>
      </c>
      <c r="F2" s="254"/>
      <c r="G2" s="280">
        <f>BDI!K23</f>
        <v>0.26523964965517233</v>
      </c>
      <c r="H2" s="254"/>
      <c r="I2" s="281" t="s">
        <v>70</v>
      </c>
      <c r="J2" s="282"/>
    </row>
    <row r="3" spans="1:10" ht="36.75" customHeight="1" thickBot="1" x14ac:dyDescent="0.3">
      <c r="A3" s="277" t="s">
        <v>170</v>
      </c>
      <c r="B3" s="278"/>
      <c r="C3" s="278"/>
      <c r="D3" s="278"/>
      <c r="E3" s="278"/>
      <c r="F3" s="278"/>
      <c r="G3" s="278"/>
      <c r="H3" s="278"/>
      <c r="I3" s="278"/>
      <c r="J3" s="279"/>
    </row>
    <row r="4" spans="1:10" ht="36.75" customHeight="1" thickBot="1" x14ac:dyDescent="0.3">
      <c r="A4" s="106" t="s">
        <v>46</v>
      </c>
      <c r="B4" s="105" t="s">
        <v>74</v>
      </c>
      <c r="C4" s="106" t="s">
        <v>75</v>
      </c>
      <c r="D4" s="106" t="s">
        <v>76</v>
      </c>
      <c r="E4" s="107" t="s">
        <v>78</v>
      </c>
      <c r="F4" s="105" t="s">
        <v>79</v>
      </c>
      <c r="G4" s="105" t="s">
        <v>80</v>
      </c>
      <c r="H4" s="105" t="s">
        <v>101</v>
      </c>
      <c r="I4" s="105" t="s">
        <v>81</v>
      </c>
      <c r="J4" s="105" t="s">
        <v>102</v>
      </c>
    </row>
    <row r="5" spans="1:10" ht="41.25" customHeight="1" thickBot="1" x14ac:dyDescent="0.3">
      <c r="A5" s="108" t="s">
        <v>127</v>
      </c>
      <c r="B5" s="109"/>
      <c r="C5" s="109"/>
      <c r="D5" s="290" t="s">
        <v>169</v>
      </c>
      <c r="E5" s="291"/>
      <c r="F5" s="291"/>
      <c r="G5" s="291"/>
      <c r="H5" s="291"/>
      <c r="I5" s="291"/>
      <c r="J5" s="292"/>
    </row>
    <row r="6" spans="1:10" ht="66" customHeight="1" x14ac:dyDescent="0.25">
      <c r="A6" s="120" t="s">
        <v>73</v>
      </c>
      <c r="B6" s="120" t="s">
        <v>130</v>
      </c>
      <c r="C6" s="120" t="s">
        <v>92</v>
      </c>
      <c r="D6" s="120" t="s">
        <v>131</v>
      </c>
      <c r="E6" s="121" t="s">
        <v>114</v>
      </c>
      <c r="F6" s="122">
        <v>420</v>
      </c>
      <c r="G6" s="123">
        <v>94.76</v>
      </c>
      <c r="H6" s="123">
        <v>119.89</v>
      </c>
      <c r="I6" s="123">
        <v>50353.8</v>
      </c>
      <c r="J6" s="124">
        <v>5.9024955532418842E-2</v>
      </c>
    </row>
    <row r="7" spans="1:10" ht="42" customHeight="1" x14ac:dyDescent="0.25">
      <c r="A7" s="120" t="s">
        <v>118</v>
      </c>
      <c r="B7" s="120" t="s">
        <v>143</v>
      </c>
      <c r="C7" s="120" t="s">
        <v>92</v>
      </c>
      <c r="D7" s="120" t="s">
        <v>144</v>
      </c>
      <c r="E7" s="121" t="s">
        <v>114</v>
      </c>
      <c r="F7" s="122">
        <v>780</v>
      </c>
      <c r="G7" s="123">
        <v>102.77</v>
      </c>
      <c r="H7" s="123">
        <v>130.02000000000001</v>
      </c>
      <c r="I7" s="123">
        <v>101415.6</v>
      </c>
      <c r="J7" s="124">
        <v>0.11887983191523929</v>
      </c>
    </row>
    <row r="8" spans="1:10" ht="34.5" customHeight="1" x14ac:dyDescent="0.25">
      <c r="A8" s="120" t="s">
        <v>119</v>
      </c>
      <c r="B8" s="120" t="s">
        <v>151</v>
      </c>
      <c r="C8" s="120" t="s">
        <v>92</v>
      </c>
      <c r="D8" s="120" t="s">
        <v>152</v>
      </c>
      <c r="E8" s="121" t="s">
        <v>114</v>
      </c>
      <c r="F8" s="122">
        <v>560</v>
      </c>
      <c r="G8" s="123">
        <v>108.37</v>
      </c>
      <c r="H8" s="123">
        <v>137.1</v>
      </c>
      <c r="I8" s="123">
        <v>76776</v>
      </c>
      <c r="J8" s="124">
        <v>8.9997179675754144E-2</v>
      </c>
    </row>
    <row r="9" spans="1:10" ht="48.75" customHeight="1" x14ac:dyDescent="0.25">
      <c r="A9" s="120" t="s">
        <v>120</v>
      </c>
      <c r="B9" s="120" t="s">
        <v>154</v>
      </c>
      <c r="C9" s="120" t="s">
        <v>92</v>
      </c>
      <c r="D9" s="120" t="s">
        <v>155</v>
      </c>
      <c r="E9" s="121" t="s">
        <v>114</v>
      </c>
      <c r="F9" s="122">
        <v>1856</v>
      </c>
      <c r="G9" s="123">
        <v>113.03</v>
      </c>
      <c r="H9" s="123">
        <v>143</v>
      </c>
      <c r="I9" s="123">
        <v>265408</v>
      </c>
      <c r="J9" s="124">
        <v>0.31111247607823483</v>
      </c>
    </row>
    <row r="10" spans="1:10" ht="46.5" customHeight="1" x14ac:dyDescent="0.25">
      <c r="A10" s="120" t="s">
        <v>121</v>
      </c>
      <c r="B10" s="120" t="s">
        <v>157</v>
      </c>
      <c r="C10" s="120" t="s">
        <v>92</v>
      </c>
      <c r="D10" s="120" t="s">
        <v>158</v>
      </c>
      <c r="E10" s="121" t="s">
        <v>114</v>
      </c>
      <c r="F10" s="122">
        <v>1700</v>
      </c>
      <c r="G10" s="123">
        <v>155.19</v>
      </c>
      <c r="H10" s="123">
        <v>196.34</v>
      </c>
      <c r="I10" s="123">
        <v>333778</v>
      </c>
      <c r="J10" s="124">
        <v>0.39125610396235627</v>
      </c>
    </row>
    <row r="11" spans="1:10" ht="45.75" customHeight="1" x14ac:dyDescent="0.25">
      <c r="A11" s="120" t="s">
        <v>122</v>
      </c>
      <c r="B11" s="120" t="s">
        <v>160</v>
      </c>
      <c r="C11" s="120" t="s">
        <v>92</v>
      </c>
      <c r="D11" s="120" t="s">
        <v>161</v>
      </c>
      <c r="E11" s="121" t="s">
        <v>114</v>
      </c>
      <c r="F11" s="122">
        <v>350</v>
      </c>
      <c r="G11" s="123">
        <v>49.38</v>
      </c>
      <c r="H11" s="123">
        <v>62.47</v>
      </c>
      <c r="I11" s="123">
        <v>21864.5</v>
      </c>
      <c r="J11" s="124">
        <v>2.5629667279104491E-2</v>
      </c>
    </row>
    <row r="12" spans="1:10" ht="48" customHeight="1" x14ac:dyDescent="0.25">
      <c r="A12" s="120" t="s">
        <v>123</v>
      </c>
      <c r="B12" s="120" t="s">
        <v>162</v>
      </c>
      <c r="C12" s="120" t="s">
        <v>92</v>
      </c>
      <c r="D12" s="120" t="s">
        <v>163</v>
      </c>
      <c r="E12" s="121" t="s">
        <v>3</v>
      </c>
      <c r="F12" s="122">
        <v>1500</v>
      </c>
      <c r="G12" s="123">
        <v>0.77</v>
      </c>
      <c r="H12" s="123">
        <v>0.97</v>
      </c>
      <c r="I12" s="123">
        <v>1455</v>
      </c>
      <c r="J12" s="124">
        <v>1.7055576798507643E-3</v>
      </c>
    </row>
    <row r="13" spans="1:10" ht="37.5" customHeight="1" x14ac:dyDescent="0.25">
      <c r="A13" s="120" t="s">
        <v>124</v>
      </c>
      <c r="B13" s="120" t="s">
        <v>165</v>
      </c>
      <c r="C13" s="120" t="s">
        <v>92</v>
      </c>
      <c r="D13" s="120" t="s">
        <v>244</v>
      </c>
      <c r="E13" s="121" t="s">
        <v>114</v>
      </c>
      <c r="F13" s="122">
        <v>950</v>
      </c>
      <c r="G13" s="123">
        <v>1.7</v>
      </c>
      <c r="H13" s="123">
        <v>2.15</v>
      </c>
      <c r="I13" s="123">
        <v>2042.5</v>
      </c>
      <c r="J13" s="124">
        <v>2.394227877041365E-3</v>
      </c>
    </row>
    <row r="14" spans="1:10" ht="24" customHeight="1" x14ac:dyDescent="0.25">
      <c r="A14" s="125"/>
      <c r="B14" s="125"/>
      <c r="C14" s="125"/>
      <c r="D14" s="125"/>
      <c r="E14" s="125"/>
      <c r="F14" s="125"/>
      <c r="G14" s="125"/>
      <c r="H14" s="125"/>
      <c r="I14" s="125"/>
      <c r="J14" s="125"/>
    </row>
    <row r="15" spans="1:10" ht="27" customHeight="1" x14ac:dyDescent="0.25">
      <c r="A15" s="286"/>
      <c r="B15" s="286"/>
      <c r="C15" s="286"/>
      <c r="D15" s="126"/>
      <c r="E15" s="127"/>
      <c r="F15" s="293" t="s">
        <v>98</v>
      </c>
      <c r="G15" s="294"/>
      <c r="H15" s="294">
        <v>674306.68</v>
      </c>
      <c r="I15" s="294"/>
      <c r="J15" s="294"/>
    </row>
    <row r="16" spans="1:10" ht="28.5" customHeight="1" x14ac:dyDescent="0.25">
      <c r="A16" s="286"/>
      <c r="B16" s="286"/>
      <c r="C16" s="286"/>
      <c r="D16" s="126"/>
      <c r="E16" s="127"/>
      <c r="F16" s="293" t="s">
        <v>99</v>
      </c>
      <c r="G16" s="294"/>
      <c r="H16" s="294">
        <v>178786.72</v>
      </c>
      <c r="I16" s="294"/>
      <c r="J16" s="294"/>
    </row>
    <row r="17" spans="1:10" ht="30" customHeight="1" x14ac:dyDescent="0.25">
      <c r="A17" s="286"/>
      <c r="B17" s="286"/>
      <c r="C17" s="286"/>
      <c r="D17" s="126"/>
      <c r="E17" s="127"/>
      <c r="F17" s="287" t="s">
        <v>100</v>
      </c>
      <c r="G17" s="288"/>
      <c r="H17" s="289">
        <v>853093.4</v>
      </c>
      <c r="I17" s="289"/>
      <c r="J17" s="289"/>
    </row>
    <row r="18" spans="1:10" ht="44.25" customHeight="1" x14ac:dyDescent="0.25">
      <c r="A18" s="275" t="s">
        <v>128</v>
      </c>
      <c r="B18" s="276"/>
      <c r="C18" s="276"/>
      <c r="D18" s="276"/>
      <c r="E18" s="276"/>
      <c r="F18" s="276"/>
      <c r="G18" s="276"/>
      <c r="H18" s="276"/>
      <c r="I18" s="276"/>
      <c r="J18" s="276"/>
    </row>
    <row r="19" spans="1:10" ht="30.75" customHeight="1" x14ac:dyDescent="0.25">
      <c r="A19" s="276"/>
      <c r="B19" s="276"/>
      <c r="C19" s="276"/>
      <c r="D19" s="276"/>
      <c r="E19" s="276"/>
      <c r="F19" s="276"/>
      <c r="G19" s="276"/>
      <c r="H19" s="276"/>
      <c r="I19" s="276"/>
      <c r="J19" s="276"/>
    </row>
    <row r="20" spans="1:10" ht="30" customHeight="1" x14ac:dyDescent="0.25">
      <c r="A20" s="276"/>
      <c r="B20" s="276"/>
      <c r="C20" s="276"/>
      <c r="D20" s="276"/>
      <c r="E20" s="276"/>
      <c r="F20" s="276"/>
      <c r="G20" s="276"/>
      <c r="H20" s="276"/>
      <c r="I20" s="276"/>
      <c r="J20" s="276"/>
    </row>
    <row r="21" spans="1:10" ht="33" customHeight="1" x14ac:dyDescent="0.25">
      <c r="A21" s="276"/>
      <c r="B21" s="276"/>
      <c r="C21" s="276"/>
      <c r="D21" s="276"/>
      <c r="E21" s="276"/>
      <c r="F21" s="276"/>
      <c r="G21" s="276"/>
      <c r="H21" s="276"/>
      <c r="I21" s="276"/>
      <c r="J21" s="276"/>
    </row>
    <row r="22" spans="1:10" ht="27.75" customHeight="1" x14ac:dyDescent="0.25">
      <c r="A22" s="276"/>
      <c r="B22" s="276"/>
      <c r="C22" s="276"/>
      <c r="D22" s="276"/>
      <c r="E22" s="276"/>
      <c r="F22" s="276"/>
      <c r="G22" s="276"/>
      <c r="H22" s="276"/>
      <c r="I22" s="276"/>
      <c r="J22" s="276"/>
    </row>
    <row r="23" spans="1:10" ht="33" customHeight="1" x14ac:dyDescent="0.25"/>
    <row r="24" spans="1:10" ht="35.25" customHeight="1" x14ac:dyDescent="0.25"/>
    <row r="25" spans="1:10" ht="35.25" customHeight="1" x14ac:dyDescent="0.25"/>
    <row r="26" spans="1:10" ht="24.75" customHeight="1" x14ac:dyDescent="0.25"/>
    <row r="27" spans="1:10" ht="30" customHeight="1" x14ac:dyDescent="0.25"/>
    <row r="30" spans="1:10" ht="24.75" customHeight="1" x14ac:dyDescent="0.25"/>
    <row r="32" spans="1:10" ht="35.25" customHeight="1" x14ac:dyDescent="0.25"/>
    <row r="33" ht="26.25" customHeight="1" x14ac:dyDescent="0.25"/>
    <row r="34" ht="24.75" customHeight="1" x14ac:dyDescent="0.25"/>
    <row r="35" ht="39.75" customHeight="1" x14ac:dyDescent="0.25"/>
    <row r="36" ht="21" customHeight="1" x14ac:dyDescent="0.25"/>
    <row r="37" ht="24" customHeight="1" x14ac:dyDescent="0.25"/>
    <row r="38" ht="20.25" customHeight="1" x14ac:dyDescent="0.25"/>
    <row r="39" ht="27.75" customHeight="1" x14ac:dyDescent="0.25"/>
    <row r="40" ht="22.5" customHeight="1" x14ac:dyDescent="0.25"/>
    <row r="43" ht="15" customHeight="1" x14ac:dyDescent="0.25"/>
    <row r="44" ht="28.5" customHeight="1" x14ac:dyDescent="0.25"/>
    <row r="45" ht="21.75" customHeight="1" x14ac:dyDescent="0.25"/>
    <row r="46" ht="30.75" customHeight="1" x14ac:dyDescent="0.25"/>
    <row r="47" ht="58.5" customHeight="1" x14ac:dyDescent="0.25"/>
    <row r="50" ht="31.5" customHeight="1" x14ac:dyDescent="0.25"/>
    <row r="51" ht="31.5" customHeight="1" x14ac:dyDescent="0.25"/>
  </sheetData>
  <mergeCells count="19">
    <mergeCell ref="A16:C16"/>
    <mergeCell ref="F16:G16"/>
    <mergeCell ref="H16:J16"/>
    <mergeCell ref="A18:J22"/>
    <mergeCell ref="A3:J3"/>
    <mergeCell ref="G2:H2"/>
    <mergeCell ref="I2:J2"/>
    <mergeCell ref="A1:C2"/>
    <mergeCell ref="E1:F1"/>
    <mergeCell ref="G1:H1"/>
    <mergeCell ref="I1:J1"/>
    <mergeCell ref="E2:F2"/>
    <mergeCell ref="A17:C17"/>
    <mergeCell ref="F17:G17"/>
    <mergeCell ref="H17:J17"/>
    <mergeCell ref="D5:J5"/>
    <mergeCell ref="A15:C15"/>
    <mergeCell ref="F15:G15"/>
    <mergeCell ref="H15:J15"/>
  </mergeCells>
  <pageMargins left="0.511811024" right="0.511811024" top="0.78740157499999996" bottom="0.78740157499999996" header="0.31496062000000002" footer="0.31496062000000002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topLeftCell="A4" zoomScale="60" zoomScaleNormal="100" workbookViewId="0">
      <selection activeCell="G21" sqref="G21"/>
    </sheetView>
  </sheetViews>
  <sheetFormatPr defaultRowHeight="34.5" customHeight="1" x14ac:dyDescent="0.25"/>
  <cols>
    <col min="1" max="1" width="27.5703125" customWidth="1"/>
    <col min="2" max="2" width="53.28515625" customWidth="1"/>
    <col min="3" max="3" width="22.85546875" bestFit="1" customWidth="1"/>
    <col min="4" max="4" width="16.5703125" customWidth="1"/>
    <col min="5" max="6" width="13.7109375" bestFit="1" customWidth="1"/>
    <col min="7" max="7" width="15.42578125" customWidth="1"/>
    <col min="8" max="8" width="16.140625" customWidth="1"/>
    <col min="9" max="9" width="13.7109375" bestFit="1" customWidth="1"/>
    <col min="10" max="10" width="17" customWidth="1"/>
    <col min="11" max="11" width="15.5703125" customWidth="1"/>
    <col min="12" max="12" width="13.7109375" bestFit="1" customWidth="1"/>
    <col min="13" max="13" width="14.42578125" customWidth="1"/>
    <col min="14" max="14" width="15.42578125" customWidth="1"/>
    <col min="15" max="15" width="16.5703125" customWidth="1"/>
    <col min="16" max="30" width="13.7109375" bestFit="1" customWidth="1"/>
  </cols>
  <sheetData>
    <row r="1" spans="1:15" ht="34.5" customHeight="1" thickBot="1" x14ac:dyDescent="0.3">
      <c r="A1" s="300"/>
      <c r="B1" s="302" t="str">
        <f>'PLAN. ORÇA'!$D$1</f>
        <v>PREFEITURA MUNICIPAL DE GARRAFÃO DO NORTE</v>
      </c>
      <c r="C1" s="303"/>
      <c r="D1" s="303"/>
      <c r="E1" s="303"/>
      <c r="F1" s="303"/>
      <c r="G1" s="303"/>
      <c r="H1" s="303"/>
      <c r="I1" s="304"/>
      <c r="J1" s="312" t="s">
        <v>66</v>
      </c>
      <c r="K1" s="313"/>
      <c r="L1" s="308" t="s">
        <v>67</v>
      </c>
      <c r="M1" s="309"/>
      <c r="N1" s="266" t="s">
        <v>68</v>
      </c>
      <c r="O1" s="267"/>
    </row>
    <row r="2" spans="1:15" ht="80.25" customHeight="1" thickBot="1" x14ac:dyDescent="0.3">
      <c r="A2" s="301"/>
      <c r="B2" s="302" t="str">
        <f>'PLAN. ORÇA'!$D$2</f>
        <v>CONTRATAÇÃO DE EMPRESA PARA PRESTAÇÃO DE SERVIÇOS DE MÃO DE OBRA QUALIFICADA PARA MANUTENÇÃO DA REDE DE ILUMINAÇÃO PÚBLICA DO MUNICÍPIO DE GARRAFÃO DO NORTE-PA.</v>
      </c>
      <c r="C2" s="303"/>
      <c r="D2" s="303"/>
      <c r="E2" s="303"/>
      <c r="F2" s="303"/>
      <c r="G2" s="303"/>
      <c r="H2" s="303"/>
      <c r="I2" s="304"/>
      <c r="J2" s="314" t="s">
        <v>69</v>
      </c>
      <c r="K2" s="315"/>
      <c r="L2" s="310">
        <f>BDI!B5</f>
        <v>0.26523964965517233</v>
      </c>
      <c r="M2" s="311"/>
      <c r="N2" s="307" t="s">
        <v>70</v>
      </c>
      <c r="O2" s="282"/>
    </row>
    <row r="3" spans="1:15" ht="36.75" customHeight="1" thickBot="1" x14ac:dyDescent="0.3">
      <c r="A3" s="277" t="s">
        <v>117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</row>
    <row r="4" spans="1:15" ht="34.5" customHeight="1" x14ac:dyDescent="0.25">
      <c r="A4" s="83" t="s">
        <v>46</v>
      </c>
      <c r="B4" s="92" t="s">
        <v>76</v>
      </c>
      <c r="C4" s="82" t="s">
        <v>103</v>
      </c>
      <c r="D4" s="82" t="s">
        <v>104</v>
      </c>
      <c r="E4" s="82" t="s">
        <v>105</v>
      </c>
      <c r="F4" s="82" t="s">
        <v>171</v>
      </c>
      <c r="G4" s="82" t="s">
        <v>172</v>
      </c>
      <c r="H4" s="82" t="s">
        <v>173</v>
      </c>
      <c r="I4" s="82" t="s">
        <v>174</v>
      </c>
      <c r="J4" s="82" t="s">
        <v>175</v>
      </c>
      <c r="K4" s="82" t="s">
        <v>176</v>
      </c>
      <c r="L4" s="82" t="s">
        <v>177</v>
      </c>
      <c r="M4" s="82" t="s">
        <v>178</v>
      </c>
      <c r="N4" s="82" t="s">
        <v>179</v>
      </c>
      <c r="O4" s="84" t="s">
        <v>180</v>
      </c>
    </row>
    <row r="5" spans="1:15" ht="76.5" customHeight="1" thickBot="1" x14ac:dyDescent="0.3">
      <c r="A5" s="131" t="s">
        <v>127</v>
      </c>
      <c r="B5" s="128" t="s">
        <v>169</v>
      </c>
      <c r="C5" s="129" t="s">
        <v>181</v>
      </c>
      <c r="D5" s="130" t="s">
        <v>182</v>
      </c>
      <c r="E5" s="130" t="s">
        <v>182</v>
      </c>
      <c r="F5" s="130" t="s">
        <v>183</v>
      </c>
      <c r="G5" s="130" t="s">
        <v>183</v>
      </c>
      <c r="H5" s="130" t="s">
        <v>183</v>
      </c>
      <c r="I5" s="130" t="s">
        <v>183</v>
      </c>
      <c r="J5" s="130" t="s">
        <v>182</v>
      </c>
      <c r="K5" s="130" t="s">
        <v>182</v>
      </c>
      <c r="L5" s="130" t="s">
        <v>182</v>
      </c>
      <c r="M5" s="130" t="s">
        <v>182</v>
      </c>
      <c r="N5" s="130" t="s">
        <v>182</v>
      </c>
      <c r="O5" s="132" t="s">
        <v>182</v>
      </c>
    </row>
    <row r="6" spans="1:15" ht="51.75" customHeight="1" thickTop="1" x14ac:dyDescent="0.25">
      <c r="A6" s="295" t="s">
        <v>106</v>
      </c>
      <c r="B6" s="296"/>
      <c r="C6" s="133"/>
      <c r="D6" s="138" t="s">
        <v>184</v>
      </c>
      <c r="E6" s="138" t="s">
        <v>184</v>
      </c>
      <c r="F6" s="138" t="s">
        <v>185</v>
      </c>
      <c r="G6" s="138" t="s">
        <v>185</v>
      </c>
      <c r="H6" s="138" t="s">
        <v>185</v>
      </c>
      <c r="I6" s="138" t="s">
        <v>185</v>
      </c>
      <c r="J6" s="138" t="s">
        <v>184</v>
      </c>
      <c r="K6" s="138" t="s">
        <v>184</v>
      </c>
      <c r="L6" s="138" t="s">
        <v>184</v>
      </c>
      <c r="M6" s="138" t="s">
        <v>184</v>
      </c>
      <c r="N6" s="138" t="s">
        <v>184</v>
      </c>
      <c r="O6" s="139" t="s">
        <v>184</v>
      </c>
    </row>
    <row r="7" spans="1:15" ht="45.75" customHeight="1" x14ac:dyDescent="0.25">
      <c r="A7" s="295" t="s">
        <v>107</v>
      </c>
      <c r="B7" s="296"/>
      <c r="C7" s="133"/>
      <c r="D7" s="138" t="s">
        <v>186</v>
      </c>
      <c r="E7" s="138" t="s">
        <v>186</v>
      </c>
      <c r="F7" s="138" t="s">
        <v>187</v>
      </c>
      <c r="G7" s="138" t="s">
        <v>187</v>
      </c>
      <c r="H7" s="138" t="s">
        <v>187</v>
      </c>
      <c r="I7" s="138" t="s">
        <v>187</v>
      </c>
      <c r="J7" s="138" t="s">
        <v>186</v>
      </c>
      <c r="K7" s="138" t="s">
        <v>186</v>
      </c>
      <c r="L7" s="138" t="s">
        <v>186</v>
      </c>
      <c r="M7" s="138" t="s">
        <v>186</v>
      </c>
      <c r="N7" s="138" t="s">
        <v>186</v>
      </c>
      <c r="O7" s="139" t="s">
        <v>186</v>
      </c>
    </row>
    <row r="8" spans="1:15" ht="33" customHeight="1" x14ac:dyDescent="0.25">
      <c r="A8" s="295" t="s">
        <v>108</v>
      </c>
      <c r="B8" s="296"/>
      <c r="C8" s="133"/>
      <c r="D8" s="138" t="s">
        <v>184</v>
      </c>
      <c r="E8" s="138" t="s">
        <v>188</v>
      </c>
      <c r="F8" s="138" t="s">
        <v>189</v>
      </c>
      <c r="G8" s="138" t="s">
        <v>190</v>
      </c>
      <c r="H8" s="138" t="s">
        <v>191</v>
      </c>
      <c r="I8" s="138" t="s">
        <v>192</v>
      </c>
      <c r="J8" s="138" t="s">
        <v>193</v>
      </c>
      <c r="K8" s="138" t="s">
        <v>194</v>
      </c>
      <c r="L8" s="138" t="s">
        <v>195</v>
      </c>
      <c r="M8" s="138" t="s">
        <v>196</v>
      </c>
      <c r="N8" s="138" t="s">
        <v>197</v>
      </c>
      <c r="O8" s="139" t="s">
        <v>109</v>
      </c>
    </row>
    <row r="9" spans="1:15" ht="33.75" customHeight="1" x14ac:dyDescent="0.25">
      <c r="A9" s="295" t="s">
        <v>110</v>
      </c>
      <c r="B9" s="296"/>
      <c r="C9" s="133"/>
      <c r="D9" s="138" t="s">
        <v>186</v>
      </c>
      <c r="E9" s="138" t="s">
        <v>198</v>
      </c>
      <c r="F9" s="138" t="s">
        <v>199</v>
      </c>
      <c r="G9" s="138" t="s">
        <v>200</v>
      </c>
      <c r="H9" s="138" t="s">
        <v>201</v>
      </c>
      <c r="I9" s="138" t="s">
        <v>202</v>
      </c>
      <c r="J9" s="138" t="s">
        <v>203</v>
      </c>
      <c r="K9" s="138" t="s">
        <v>204</v>
      </c>
      <c r="L9" s="138" t="s">
        <v>205</v>
      </c>
      <c r="M9" s="138" t="s">
        <v>206</v>
      </c>
      <c r="N9" s="138" t="s">
        <v>207</v>
      </c>
      <c r="O9" s="139" t="s">
        <v>208</v>
      </c>
    </row>
    <row r="10" spans="1:15" ht="24.75" customHeight="1" x14ac:dyDescent="0.25">
      <c r="A10" s="134"/>
      <c r="B10" s="75"/>
      <c r="C10" s="75"/>
      <c r="D10" s="75"/>
      <c r="E10" s="75"/>
      <c r="F10" s="75"/>
      <c r="G10" s="75"/>
      <c r="H10" s="81"/>
      <c r="I10" s="81"/>
      <c r="J10" s="81"/>
      <c r="K10" s="81"/>
      <c r="L10" s="81"/>
      <c r="M10" s="81"/>
      <c r="N10" s="81"/>
      <c r="O10" s="135"/>
    </row>
    <row r="11" spans="1:15" ht="28.5" customHeight="1" x14ac:dyDescent="0.25">
      <c r="A11" s="297"/>
      <c r="B11" s="298"/>
      <c r="C11" s="136"/>
      <c r="D11" s="137"/>
      <c r="E11" s="299"/>
      <c r="F11" s="299"/>
      <c r="G11" s="81"/>
      <c r="H11" s="81"/>
      <c r="I11" s="81"/>
      <c r="J11" s="81"/>
      <c r="K11" s="81"/>
      <c r="L11" s="81"/>
      <c r="M11" s="81"/>
      <c r="N11" s="81"/>
      <c r="O11" s="135"/>
    </row>
    <row r="12" spans="1:15" ht="34.5" customHeight="1" x14ac:dyDescent="0.25">
      <c r="A12" s="89"/>
      <c r="B12" s="90"/>
      <c r="C12" s="90"/>
      <c r="D12" s="90"/>
      <c r="E12" s="90"/>
      <c r="F12" s="90"/>
      <c r="G12" s="75"/>
      <c r="H12" s="81"/>
      <c r="I12" s="81"/>
      <c r="J12" s="81"/>
      <c r="K12" s="81"/>
      <c r="L12" s="81"/>
      <c r="M12" s="81"/>
      <c r="N12" s="81"/>
      <c r="O12" s="135"/>
    </row>
    <row r="13" spans="1:15" ht="34.5" customHeight="1" x14ac:dyDescent="0.25">
      <c r="A13" s="76"/>
      <c r="B13" s="77"/>
      <c r="C13" s="77"/>
      <c r="D13" s="77"/>
      <c r="E13" s="77"/>
      <c r="F13" s="77"/>
      <c r="G13" s="77"/>
      <c r="H13" s="81"/>
      <c r="I13" s="81"/>
      <c r="J13" s="81"/>
      <c r="K13" s="81"/>
      <c r="L13" s="81"/>
      <c r="M13" s="81"/>
      <c r="N13" s="81"/>
      <c r="O13" s="135"/>
    </row>
    <row r="14" spans="1:15" ht="34.5" customHeight="1" x14ac:dyDescent="0.25">
      <c r="A14" s="208" t="s">
        <v>209</v>
      </c>
      <c r="B14" s="209"/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O14" s="210"/>
    </row>
    <row r="15" spans="1:15" ht="34.5" customHeight="1" x14ac:dyDescent="0.25">
      <c r="A15" s="208"/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10"/>
    </row>
    <row r="16" spans="1:15" ht="34.5" customHeight="1" thickBot="1" x14ac:dyDescent="0.3">
      <c r="A16" s="211"/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3"/>
    </row>
  </sheetData>
  <mergeCells count="17">
    <mergeCell ref="A1:A2"/>
    <mergeCell ref="A6:B6"/>
    <mergeCell ref="A7:B7"/>
    <mergeCell ref="B2:I2"/>
    <mergeCell ref="B1:I1"/>
    <mergeCell ref="A3:O3"/>
    <mergeCell ref="N2:O2"/>
    <mergeCell ref="N1:O1"/>
    <mergeCell ref="L1:M1"/>
    <mergeCell ref="L2:M2"/>
    <mergeCell ref="J1:K1"/>
    <mergeCell ref="J2:K2"/>
    <mergeCell ref="A8:B8"/>
    <mergeCell ref="A9:B9"/>
    <mergeCell ref="A11:B11"/>
    <mergeCell ref="E11:F11"/>
    <mergeCell ref="A14:O16"/>
  </mergeCells>
  <pageMargins left="0.511811024" right="0.511811024" top="0.78740157499999996" bottom="0.78740157499999996" header="0.31496062000000002" footer="0.31496062000000002"/>
  <pageSetup paperSize="9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ENCARGOS</vt:lpstr>
      <vt:lpstr>BDI</vt:lpstr>
      <vt:lpstr>CPU</vt:lpstr>
      <vt:lpstr>PLAN. ORÇA</vt:lpstr>
      <vt:lpstr>cff</vt:lpstr>
      <vt:lpstr>BDI!Area_de_impressao</vt:lpstr>
      <vt:lpstr>cff!Area_de_impressao</vt:lpstr>
      <vt:lpstr>CPU!Area_de_impressao</vt:lpstr>
      <vt:lpstr>ENCARGOS!Area_de_impressao</vt:lpstr>
      <vt:lpstr>'PLAN. ORÇA'!Area_de_impressao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2025-08-18T18:07:38Z</dcterms:modified>
</cp:coreProperties>
</file>