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aud\OneDrive\ARQUIVOS\SEMURB - PLANEJAMENTO\02.25 - LIMPEZA URBANA\Documentos em Elaboração\Coleta de Lixo\"/>
    </mc:Choice>
  </mc:AlternateContent>
  <xr:revisionPtr revIDLastSave="0" documentId="13_ncr:1_{BEDCB3A5-7508-4987-810E-78C2B2BD2736}" xr6:coauthVersionLast="47" xr6:coauthVersionMax="47" xr10:uidLastSave="{00000000-0000-0000-0000-000000000000}"/>
  <bookViews>
    <workbookView xWindow="28680" yWindow="-120" windowWidth="29040" windowHeight="15720" firstSheet="8" activeTab="15" xr2:uid="{68D76DDE-80F5-4C36-A1F9-A4898BFDA271}"/>
  </bookViews>
  <sheets>
    <sheet name="RESUMO LOTE II (BA)" sheetId="50" state="hidden" r:id="rId1"/>
    <sheet name="RESUMO LOTE II (RECICLE)" sheetId="56" state="hidden" r:id="rId2"/>
    <sheet name="RESUMO LOTE II (BA) (2)" sheetId="57" state="hidden" r:id="rId3"/>
    <sheet name="PREÇO PMP" sheetId="64" r:id="rId4"/>
    <sheet name="Coleta Domiciliar" sheetId="31" r:id="rId5"/>
    <sheet name="Entulho" sheetId="32" r:id="rId6"/>
    <sheet name="Lavagem de Feiras" sheetId="71" r:id="rId7"/>
    <sheet name="Varrição Manual" sheetId="34" r:id="rId8"/>
    <sheet name="Capina Mecanizada" sheetId="95" r:id="rId9"/>
    <sheet name="Eq Padrão" sheetId="96" r:id="rId10"/>
    <sheet name="Cemitério" sheetId="103" r:id="rId11"/>
    <sheet name="Mat. e Ferramentas" sheetId="52" r:id="rId12"/>
    <sheet name="Unif. e EPI´s" sheetId="53" r:id="rId13"/>
    <sheet name="Equipamento" sheetId="54" r:id="rId14"/>
    <sheet name="Salário Base" sheetId="82" r:id="rId15"/>
    <sheet name="Encargos Social" sheetId="41" r:id="rId16"/>
    <sheet name="Mat. e Ferramentas (2)" sheetId="60" state="hidden" r:id="rId17"/>
    <sheet name="Plan1" sheetId="61" state="hidden" r:id="rId18"/>
  </sheets>
  <definedNames>
    <definedName name="_xlnm.Print_Area" localSheetId="8">'Capina Mecanizada'!$A$1:$I$257</definedName>
    <definedName name="_xlnm.Print_Area" localSheetId="10">Cemitério!$A$1:$I$341</definedName>
    <definedName name="_xlnm.Print_Area" localSheetId="4">'Coleta Domiciliar'!$A$1:$I$495</definedName>
    <definedName name="_xlnm.Print_Area" localSheetId="15">'Encargos Social'!$B$1:$D$54</definedName>
    <definedName name="_xlnm.Print_Area" localSheetId="5">Entulho!$A$1:$J$537</definedName>
    <definedName name="_xlnm.Print_Area" localSheetId="9">'Eq Padrão'!$A$1:$I$660</definedName>
    <definedName name="_xlnm.Print_Area" localSheetId="13">Equipamento!$A$1:$E$29</definedName>
    <definedName name="_xlnm.Print_Area" localSheetId="6">'Lavagem de Feiras'!$A$1:$I$309</definedName>
    <definedName name="_xlnm.Print_Area" localSheetId="11">'Mat. e Ferramentas'!$A$1:$F$53</definedName>
    <definedName name="_xlnm.Print_Area" localSheetId="16">'Mat. e Ferramentas (2)'!$A$1:$D$9</definedName>
    <definedName name="_xlnm.Print_Area" localSheetId="3">'PREÇO PMP'!$A$1:$H$21</definedName>
    <definedName name="_xlnm.Print_Area" localSheetId="0">'RESUMO LOTE II (BA)'!$A$1:$F$30</definedName>
    <definedName name="_xlnm.Print_Area" localSheetId="2">'RESUMO LOTE II (BA) (2)'!$A$1:$F$32</definedName>
    <definedName name="_xlnm.Print_Area" localSheetId="1">'RESUMO LOTE II (RECICLE)'!$A$1:$F$32</definedName>
    <definedName name="_xlnm.Print_Area" localSheetId="14">'Salário Base'!$A$1:$F$29</definedName>
    <definedName name="_xlnm.Print_Area" localSheetId="12">'Unif. e EPI´s'!$A$1:$F$28</definedName>
    <definedName name="_xlnm.Print_Area" localSheetId="7">'Varrição Manual'!$A$1:$I$391</definedName>
    <definedName name="Encargos">'Encargos Social'!$D$48</definedName>
    <definedName name="Salário">'Salário Base'!$C$14</definedName>
    <definedName name="_xlnm.Print_Titles" localSheetId="8">'Capina Mecanizada'!$1:$2</definedName>
    <definedName name="_xlnm.Print_Titles" localSheetId="10">Cemitério!$1:$2</definedName>
    <definedName name="_xlnm.Print_Titles" localSheetId="4">'Coleta Domiciliar'!$1:$2</definedName>
    <definedName name="_xlnm.Print_Titles" localSheetId="5">Entulho!$1:$2</definedName>
    <definedName name="_xlnm.Print_Titles" localSheetId="9">'Eq Padrão'!$1:$2</definedName>
    <definedName name="_xlnm.Print_Titles" localSheetId="6">'Lavagem de Feiras'!$1:$2</definedName>
    <definedName name="_xlnm.Print_Titles" localSheetId="7">'Varrição Manual'!$1:$2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82" l="1"/>
  <c r="E27" i="82"/>
  <c r="B28" i="82"/>
  <c r="D27" i="54"/>
  <c r="D26" i="54"/>
  <c r="A27" i="54"/>
  <c r="E26" i="53"/>
  <c r="E25" i="53"/>
  <c r="B26" i="53"/>
  <c r="E51" i="52"/>
  <c r="E50" i="52"/>
  <c r="B51" i="52"/>
  <c r="D22" i="52" l="1"/>
  <c r="D9" i="52"/>
  <c r="K18" i="61" l="1"/>
  <c r="K15" i="61"/>
  <c r="K11" i="61"/>
  <c r="K6" i="61"/>
  <c r="F16" i="61"/>
  <c r="F8" i="61"/>
  <c r="I21" i="57"/>
  <c r="J17" i="57"/>
  <c r="J16" i="57"/>
  <c r="J15" i="57"/>
  <c r="J14" i="57"/>
  <c r="J13" i="57"/>
  <c r="J12" i="57"/>
  <c r="J10" i="57"/>
  <c r="J9" i="57"/>
  <c r="H6" i="57"/>
  <c r="J8" i="57"/>
  <c r="J11" i="57"/>
  <c r="J18" i="57"/>
  <c r="L17" i="56"/>
  <c r="J16" i="56"/>
  <c r="J14" i="56"/>
  <c r="L13" i="56"/>
  <c r="J12" i="56"/>
  <c r="H21" i="56"/>
  <c r="J17" i="56"/>
  <c r="F16" i="56"/>
  <c r="J15" i="56"/>
  <c r="L15" i="56"/>
  <c r="F14" i="56"/>
  <c r="J13" i="56"/>
  <c r="F12" i="56"/>
  <c r="J10" i="56"/>
  <c r="L10" i="56"/>
  <c r="J9" i="56"/>
  <c r="L9" i="56"/>
  <c r="J8" i="56"/>
  <c r="J11" i="56"/>
  <c r="F10" i="56"/>
  <c r="L12" i="56"/>
  <c r="L14" i="56"/>
  <c r="L16" i="56"/>
  <c r="F13" i="56"/>
  <c r="F15" i="56"/>
  <c r="F17" i="56"/>
  <c r="F9" i="56"/>
  <c r="J18" i="56"/>
  <c r="F11" i="56"/>
  <c r="J21" i="56"/>
  <c r="F8" i="56"/>
  <c r="F18" i="56"/>
  <c r="J22" i="56"/>
  <c r="H22" i="56"/>
  <c r="H24" i="56"/>
  <c r="H18" i="56"/>
  <c r="F19" i="56"/>
  <c r="J20" i="56"/>
  <c r="J19" i="56"/>
  <c r="F12" i="50"/>
  <c r="E13" i="57"/>
  <c r="L13" i="57"/>
  <c r="E14" i="57"/>
  <c r="F14" i="57"/>
  <c r="F13" i="50"/>
  <c r="F14" i="50"/>
  <c r="L14" i="57"/>
  <c r="F13" i="57"/>
  <c r="E16" i="57"/>
  <c r="F16" i="50"/>
  <c r="E15" i="57"/>
  <c r="F15" i="57"/>
  <c r="L16" i="57"/>
  <c r="F16" i="57"/>
  <c r="F15" i="50"/>
  <c r="L15" i="57"/>
  <c r="E17" i="57"/>
  <c r="L17" i="57"/>
  <c r="F17" i="50"/>
  <c r="F17" i="57"/>
  <c r="F10" i="50"/>
  <c r="F9" i="50"/>
  <c r="F8" i="50"/>
  <c r="F5" i="60"/>
  <c r="G5" i="60"/>
  <c r="F11" i="50"/>
  <c r="F18" i="50"/>
  <c r="F19" i="50"/>
  <c r="E9" i="57" l="1"/>
  <c r="F9" i="57" l="1"/>
  <c r="L9" i="57"/>
  <c r="E10" i="57" l="1"/>
  <c r="E12" i="57"/>
  <c r="L10" i="57" l="1"/>
  <c r="F10" i="57"/>
  <c r="F8" i="57" s="1"/>
  <c r="J22" i="57" s="1"/>
  <c r="F12" i="57"/>
  <c r="F11" i="57" s="1"/>
  <c r="L12" i="57"/>
  <c r="J21" i="57" l="1"/>
  <c r="F18" i="57"/>
  <c r="J20" i="57" l="1"/>
  <c r="F19" i="57"/>
  <c r="I20" i="57" s="1"/>
  <c r="J19" i="57"/>
  <c r="H18" i="57"/>
  <c r="I22" i="57"/>
</calcChain>
</file>

<file path=xl/sharedStrings.xml><?xml version="1.0" encoding="utf-8"?>
<sst xmlns="http://schemas.openxmlformats.org/spreadsheetml/2006/main" count="5959" uniqueCount="725">
  <si>
    <t>Quantidade</t>
  </si>
  <si>
    <t>COLETA E TRANSPORTE DE RESÍDUOS</t>
  </si>
  <si>
    <t>Preço Unitário</t>
  </si>
  <si>
    <t>Total</t>
  </si>
  <si>
    <t>1.</t>
  </si>
  <si>
    <t>Coleta e Transporte de Resíduos Sólidos Domiciliares</t>
  </si>
  <si>
    <t>toneladas</t>
  </si>
  <si>
    <t>2.</t>
  </si>
  <si>
    <t>2.1.</t>
  </si>
  <si>
    <t>1.1.</t>
  </si>
  <si>
    <t>equipe/mês</t>
  </si>
  <si>
    <t>LIMPEZA URBANA</t>
  </si>
  <si>
    <t>Roçagem Manual e Mecânica</t>
  </si>
  <si>
    <t>Limpeza e Desobstrução Manual de Valas e Canais</t>
  </si>
  <si>
    <t>Equipe de Limpeza Urbana para Mutirão</t>
  </si>
  <si>
    <t>TOTAL MENSAL</t>
  </si>
  <si>
    <t>Limpeza e Lavagem de Feiras e Mercados</t>
  </si>
  <si>
    <t>DADOS OPERACIONAIS</t>
  </si>
  <si>
    <t>dias</t>
  </si>
  <si>
    <t>Domingos no ano:</t>
  </si>
  <si>
    <t>Dias úteis no ano:</t>
  </si>
  <si>
    <t>Média mensal dias úteis:</t>
  </si>
  <si>
    <t>Feirados no ano:</t>
  </si>
  <si>
    <t>Dias úteis no ano sem feirados:</t>
  </si>
  <si>
    <t>Média mensal dias úteis sem feirado:</t>
  </si>
  <si>
    <t>Quantidade Mensal de Serviço:</t>
  </si>
  <si>
    <t>Dias efetivos o mês:</t>
  </si>
  <si>
    <t>Quantidade Diária de Serviço:</t>
  </si>
  <si>
    <t>DIMENSIONAMENTO</t>
  </si>
  <si>
    <t>Quantidade Diária de Coleta Diurna:</t>
  </si>
  <si>
    <t>participação</t>
  </si>
  <si>
    <t>Quantidade Diária de Coleta Noturna:</t>
  </si>
  <si>
    <t>Capacidade do Veículo Coletor 15 m3</t>
  </si>
  <si>
    <t>viagens</t>
  </si>
  <si>
    <t>toneladas/turno</t>
  </si>
  <si>
    <t>Quantidade de Veículos Diurno:</t>
  </si>
  <si>
    <t>veículos</t>
  </si>
  <si>
    <t>participação diurna:</t>
  </si>
  <si>
    <t>Quantidade de Veículos Noturno:</t>
  </si>
  <si>
    <t>participação noturna:</t>
  </si>
  <si>
    <t>Quantidade de Veículos Domingos:</t>
  </si>
  <si>
    <t>domingos:</t>
  </si>
  <si>
    <t>Total de Saídas:</t>
  </si>
  <si>
    <t>Veículos</t>
  </si>
  <si>
    <t>Caminhão Coletor Compactador 15m³</t>
  </si>
  <si>
    <t>Reserva</t>
  </si>
  <si>
    <t>Km/dia por Veíc.</t>
  </si>
  <si>
    <t>Km por mês</t>
  </si>
  <si>
    <t>Efetivo</t>
  </si>
  <si>
    <t>diurno</t>
  </si>
  <si>
    <t>noturno</t>
  </si>
  <si>
    <t>domingos</t>
  </si>
  <si>
    <t>Total de Km/mês</t>
  </si>
  <si>
    <t>Mão de Obra</t>
  </si>
  <si>
    <t>Motorista</t>
  </si>
  <si>
    <t>Coletor</t>
  </si>
  <si>
    <t>Mão de Obra Direta</t>
  </si>
  <si>
    <t>Total de Funcionários</t>
  </si>
  <si>
    <t>I</t>
  </si>
  <si>
    <t xml:space="preserve">PESSOAL, REMUNERAÇÃO E ENCARGOS SOCIAIS
</t>
  </si>
  <si>
    <t>Quant</t>
  </si>
  <si>
    <t>Valor Mensal</t>
  </si>
  <si>
    <t>Subtotal</t>
  </si>
  <si>
    <t>Salário Base</t>
  </si>
  <si>
    <t>x</t>
  </si>
  <si>
    <t>=</t>
  </si>
  <si>
    <t>Hora Extra</t>
  </si>
  <si>
    <t>Insalubridade (% Sal. Mín.)</t>
  </si>
  <si>
    <t>Domingo</t>
  </si>
  <si>
    <t>Adicional Noturno</t>
  </si>
  <si>
    <t>Encargos Sociais</t>
  </si>
  <si>
    <t>Seguro de Vida</t>
  </si>
  <si>
    <t>Total Motorista</t>
  </si>
  <si>
    <t>Total Coletor</t>
  </si>
  <si>
    <t>Fiscal de Serviço</t>
  </si>
  <si>
    <t>Total Fiscal de Serviço</t>
  </si>
  <si>
    <t xml:space="preserve">TOTAL PESSOAL, REMUNERAÇÃO E ENCARGOS SOCIAIS
</t>
  </si>
  <si>
    <t>Valor Unitário</t>
  </si>
  <si>
    <t>II</t>
  </si>
  <si>
    <t>UNIFORMES E EPI'S</t>
  </si>
  <si>
    <t>Motorista, Encarregado, Lider e Fiscal</t>
  </si>
  <si>
    <t>Valor Unit.</t>
  </si>
  <si>
    <t>Boné</t>
  </si>
  <si>
    <t>Capa de PVC</t>
  </si>
  <si>
    <t>Colete Refletivo</t>
  </si>
  <si>
    <t>TOTAL UNIFORMES E EPI'S</t>
  </si>
  <si>
    <t>III</t>
  </si>
  <si>
    <t>PPR, VALE TRANSPORTE E AUXILIO ALIMENTAÇÃO</t>
  </si>
  <si>
    <t>Cálculo do Vale Transporte:</t>
  </si>
  <si>
    <t>Preço do passe:</t>
  </si>
  <si>
    <t>R$/passe</t>
  </si>
  <si>
    <t>Passe x dia:</t>
  </si>
  <si>
    <t>passe</t>
  </si>
  <si>
    <t>Dias efetivos no mês</t>
  </si>
  <si>
    <t>Valor Vale Transporte</t>
  </si>
  <si>
    <t>R$/mês</t>
  </si>
  <si>
    <t>Vale Alimentação/Refeição</t>
  </si>
  <si>
    <t>1,0</t>
  </si>
  <si>
    <t>PPR</t>
  </si>
  <si>
    <t>Vale Transporte</t>
  </si>
  <si>
    <t>IV</t>
  </si>
  <si>
    <t>MATERIAIS, FERRAMENTAS E UTENSÍLIOS</t>
  </si>
  <si>
    <t>Ferramentas e Materias</t>
  </si>
  <si>
    <t>Quant.</t>
  </si>
  <si>
    <t>Pá Quadrada</t>
  </si>
  <si>
    <t>un./mês x</t>
  </si>
  <si>
    <t>Vassourão</t>
  </si>
  <si>
    <t>Custo Total Ferramentas e Materias</t>
  </si>
  <si>
    <t>TOTAL MATERIAIS, FERRAMENTAS E UTENSÍLIOS</t>
  </si>
  <si>
    <t>V</t>
  </si>
  <si>
    <t>CUSTOS VARIÁVEIS DOS EQUIPAMENTOS</t>
  </si>
  <si>
    <t>Camimhão Coletor Compactador de 15 M³</t>
  </si>
  <si>
    <t>Pneus e Recapagem</t>
  </si>
  <si>
    <t>Protetor</t>
  </si>
  <si>
    <t>Custo Total Pneus</t>
  </si>
  <si>
    <t>÷</t>
  </si>
  <si>
    <t>Combustível</t>
  </si>
  <si>
    <t>km  x  mês</t>
  </si>
  <si>
    <t>km  x  l</t>
  </si>
  <si>
    <t>Óleo Diesel</t>
  </si>
  <si>
    <t>Custo Total Combustível</t>
  </si>
  <si>
    <t>Óleo do Cárter</t>
  </si>
  <si>
    <t>km/ciclo</t>
  </si>
  <si>
    <t>km x mês</t>
  </si>
  <si>
    <t>Óleo de Motor</t>
  </si>
  <si>
    <t>30,0</t>
  </si>
  <si>
    <t>l  x R$</t>
  </si>
  <si>
    <t>Custo Total Lubrificação</t>
  </si>
  <si>
    <t>Lubrificantes e outros Óleos</t>
  </si>
  <si>
    <t>Óleo de Transmissão</t>
  </si>
  <si>
    <t>l  x</t>
  </si>
  <si>
    <t>R$</t>
  </si>
  <si>
    <t>Óleo Hidraúlico</t>
  </si>
  <si>
    <t>Filtros  (10% lubrificante)</t>
  </si>
  <si>
    <t>Custo Total Lubrificação e Lavagem</t>
  </si>
  <si>
    <t>Graxas</t>
  </si>
  <si>
    <t>Graxa</t>
  </si>
  <si>
    <t>TOTAL CUSTOS VARIÁVEIS DOS EQUIPAMENTOS (Caminhão Coletor Compactador 15 m³)</t>
  </si>
  <si>
    <t>RESUMO DOS CUSTOS VARIÁVEIS DOS EQUIPAMENTOS</t>
  </si>
  <si>
    <t>VI</t>
  </si>
  <si>
    <t>CUSTOS FIXOS DOS EQUIPAMENTOS</t>
  </si>
  <si>
    <t>Veículo Caminhão Coletor Compactador 15 m³</t>
  </si>
  <si>
    <t>Valor em R$</t>
  </si>
  <si>
    <t>Valor Residual</t>
  </si>
  <si>
    <t>Fator Manut.</t>
  </si>
  <si>
    <t>30,00%</t>
  </si>
  <si>
    <t>Valor Coletor Compactador 15 m³</t>
  </si>
  <si>
    <t>Depreciação</t>
  </si>
  <si>
    <t>Índice</t>
  </si>
  <si>
    <t>veic. x R$</t>
  </si>
  <si>
    <t>Custo Total Veículo</t>
  </si>
  <si>
    <t>Remuneração de Capital</t>
  </si>
  <si>
    <t>k = residual =</t>
  </si>
  <si>
    <t>j = juros % a.a =</t>
  </si>
  <si>
    <t xml:space="preserve">c = coef. de remuneração </t>
  </si>
  <si>
    <t>Seguro contra Terceiros</t>
  </si>
  <si>
    <t>Sistema de Rastreamento</t>
  </si>
  <si>
    <t>TOTAL CUSTOS FIXOS DOS EQUIPAMENTOS (Caminhão Coletor Compactador 15 m³)</t>
  </si>
  <si>
    <t>RESUMO DOS CUSTOS FIXOS DOS EQUIPAMENTOS</t>
  </si>
  <si>
    <t>VII</t>
  </si>
  <si>
    <t>OUTROS CUSTOS</t>
  </si>
  <si>
    <t>TOTAL DOS OUTROS CUSTOS</t>
  </si>
  <si>
    <t>VIII</t>
  </si>
  <si>
    <t>RESUMO DOS CUSTOS DIRETOS</t>
  </si>
  <si>
    <t>Resumo dos Custos Diretos</t>
  </si>
  <si>
    <t>Pessoal, Remuneração e Encargos</t>
  </si>
  <si>
    <t>Uniformes e EPI's</t>
  </si>
  <si>
    <t>Insumos, Vale Transporte e Auxílio Alimentação</t>
  </si>
  <si>
    <t>Materiais, Ferramentas e Utensílios</t>
  </si>
  <si>
    <t>Custos Variáveis dos Equipamentos</t>
  </si>
  <si>
    <t>Custos Fixos dos Equipamentos</t>
  </si>
  <si>
    <t>Outros Custos</t>
  </si>
  <si>
    <t>TOTAL DOS CUSTOS DIRETOS</t>
  </si>
  <si>
    <t>IX</t>
  </si>
  <si>
    <t>COMPOSIÇÃO DOS CUSTOS INDIRETOS</t>
  </si>
  <si>
    <t>Custos Indiretos</t>
  </si>
  <si>
    <t>Coeficiente</t>
  </si>
  <si>
    <t>Base de Cálculo</t>
  </si>
  <si>
    <t>Administração Central</t>
  </si>
  <si>
    <t>Administração Local</t>
  </si>
  <si>
    <t>Garagem</t>
  </si>
  <si>
    <t>Total dos Custos Indiretos</t>
  </si>
  <si>
    <t>TOTAL DOS CUSTOS INDIRETOS</t>
  </si>
  <si>
    <t>X</t>
  </si>
  <si>
    <t>COMPOSIÇÃO DO CUSTO UNITÁRIO</t>
  </si>
  <si>
    <t>Composição do Custo Unitário</t>
  </si>
  <si>
    <t>Custo Direto</t>
  </si>
  <si>
    <t>Custo Indireto</t>
  </si>
  <si>
    <t>Total dos Custos</t>
  </si>
  <si>
    <t>CUSTO UNITÁRIO DO SERVIÇO</t>
  </si>
  <si>
    <t>R$/tonelada</t>
  </si>
  <si>
    <t>XI</t>
  </si>
  <si>
    <t>Custo Unitário do Serviço</t>
  </si>
  <si>
    <t>Lucro</t>
  </si>
  <si>
    <t>Tributos
ISS</t>
  </si>
  <si>
    <t>Subtotal
5%</t>
  </si>
  <si>
    <t>ISS</t>
  </si>
  <si>
    <t>PIS</t>
  </si>
  <si>
    <t>COFINS</t>
  </si>
  <si>
    <t>REINCIDÊNCIA SOBRE OS TRIBUTOS</t>
  </si>
  <si>
    <t>PREÇO UNITÁRIO</t>
  </si>
  <si>
    <t>Número de dias no ano:</t>
  </si>
  <si>
    <t xml:space="preserve">PESSOAL, REMUNERAÇÃO E ENCARGOS SOCIAIS
</t>
  </si>
  <si>
    <t>TOTAL PESSOAL, REMUNERAÇÃO E ENCARGOS SOCIAIS</t>
  </si>
  <si>
    <t>Dias efetivos no mês:</t>
  </si>
  <si>
    <t>Valor Vale Transporte:</t>
  </si>
  <si>
    <t>TOTAL PPR, VALE TRANSPORTE E AUXILIO ALIMENTAÇÃO</t>
  </si>
  <si>
    <t>MATERIAS, FERRAMENTAS E UTENSÍLIOS</t>
  </si>
  <si>
    <t>/un.</t>
  </si>
  <si>
    <t>Garfo</t>
  </si>
  <si>
    <t>Cone de Sinalização</t>
  </si>
  <si>
    <t>Carrinho de Mão</t>
  </si>
  <si>
    <t>TOTAL MATERIAS, FERRAMENTAS E UTENSÍLIOS</t>
  </si>
  <si>
    <t>CUSTO VARIÁVEIS DOS EQUIPAMENTOS</t>
  </si>
  <si>
    <t>Pneus e Recapagens</t>
  </si>
  <si>
    <t>Km/mês ÷</t>
  </si>
  <si>
    <t>Km x mês</t>
  </si>
  <si>
    <t>Km x 1</t>
  </si>
  <si>
    <t>Km/ciclo</t>
  </si>
  <si>
    <t>Óleo do Motor</t>
  </si>
  <si>
    <t>1 x</t>
  </si>
  <si>
    <t>Filtros (10% lubrificação)</t>
  </si>
  <si>
    <t>Kg</t>
  </si>
  <si>
    <t>RESUMO DOS CUSTOS VARIÁVEIS EQUIPAMENTOS</t>
  </si>
  <si>
    <t>Vida útil:</t>
  </si>
  <si>
    <t>veic. x</t>
  </si>
  <si>
    <t xml:space="preserve">Manutenção </t>
  </si>
  <si>
    <t>Taxas Detran/ Seg. Obrig./ IPVA</t>
  </si>
  <si>
    <t>Licenciamento/IPVA</t>
  </si>
  <si>
    <t>Custo Total Veículos</t>
  </si>
  <si>
    <t>Resumo dos custos diretos</t>
  </si>
  <si>
    <t>Uniforme e EPI's</t>
  </si>
  <si>
    <t>Insumos, Vale Transporte e Auxilio Alimentação</t>
  </si>
  <si>
    <t>TOTAL DOS CUSTOS INDERETOS</t>
  </si>
  <si>
    <t>R$/equipe</t>
  </si>
  <si>
    <t>COMPOSIÇÃO DO PREÇO UNITÁRIO</t>
  </si>
  <si>
    <t>Tributos</t>
  </si>
  <si>
    <t>equipes</t>
  </si>
  <si>
    <t>CONSTITUIÇÃO DA EQUIPE</t>
  </si>
  <si>
    <t>veículo</t>
  </si>
  <si>
    <t>colaborador</t>
  </si>
  <si>
    <t>colaboradores</t>
  </si>
  <si>
    <t>VARRIÇÃO MANUAL DE VIAS PÚBLICAS</t>
  </si>
  <si>
    <t>Varredor</t>
  </si>
  <si>
    <t>Total Varredor</t>
  </si>
  <si>
    <t>Ancinho</t>
  </si>
  <si>
    <t>Roçadeira Costal</t>
  </si>
  <si>
    <t>Enxada</t>
  </si>
  <si>
    <t>Cal de Pintura</t>
  </si>
  <si>
    <t>Pá Carregadeira</t>
  </si>
  <si>
    <t>km/mês         ÷</t>
  </si>
  <si>
    <t>CPF: 616.353.592-87</t>
  </si>
  <si>
    <t>ITEM</t>
  </si>
  <si>
    <t>A1</t>
  </si>
  <si>
    <t>A2</t>
  </si>
  <si>
    <t>A3</t>
  </si>
  <si>
    <t>A4</t>
  </si>
  <si>
    <t>A5</t>
  </si>
  <si>
    <t>A6</t>
  </si>
  <si>
    <t>A7</t>
  </si>
  <si>
    <t>A8</t>
  </si>
  <si>
    <t>A - Encargos Sociais Básicos</t>
  </si>
  <si>
    <t>VALOR INCIDENTE (%)</t>
  </si>
  <si>
    <t>Total dos encargos sociais básicos</t>
  </si>
  <si>
    <t>B1</t>
  </si>
  <si>
    <t>B2</t>
  </si>
  <si>
    <t>B3</t>
  </si>
  <si>
    <t>B4</t>
  </si>
  <si>
    <t>B5</t>
  </si>
  <si>
    <t>B6</t>
  </si>
  <si>
    <t>Total dos encargos sociais que recebem incidência do Grupo 1</t>
  </si>
  <si>
    <t>B - Encargos Sociais que recebem incidência de A</t>
  </si>
  <si>
    <t>C - Verbas Indenizatórias</t>
  </si>
  <si>
    <t>C1</t>
  </si>
  <si>
    <t>C2</t>
  </si>
  <si>
    <t>C3</t>
  </si>
  <si>
    <t xml:space="preserve">1/3 Férias Cosntitucional </t>
  </si>
  <si>
    <t>13º Salário</t>
  </si>
  <si>
    <t>Aviso Prévio Trabalhado</t>
  </si>
  <si>
    <t>Auxilio Doença</t>
  </si>
  <si>
    <t>Acidente de Trabalho</t>
  </si>
  <si>
    <t>Auxilio Paternidade</t>
  </si>
  <si>
    <t>Faltas Legais</t>
  </si>
  <si>
    <t>Auxilio Doença + 15 dias</t>
  </si>
  <si>
    <t>Total das Verbas Indenizatórias</t>
  </si>
  <si>
    <t>D - Verbas Recisórias</t>
  </si>
  <si>
    <t>D1</t>
  </si>
  <si>
    <t>D2</t>
  </si>
  <si>
    <t>D3</t>
  </si>
  <si>
    <t>D4</t>
  </si>
  <si>
    <t>D5</t>
  </si>
  <si>
    <t>D6</t>
  </si>
  <si>
    <t>D7</t>
  </si>
  <si>
    <t>Total de Verbas Recisórias</t>
  </si>
  <si>
    <t>Aviso Prévio Indenizados</t>
  </si>
  <si>
    <t>Contrbuição Social - Lei 110/91</t>
  </si>
  <si>
    <t>E - Abono Pecuniário</t>
  </si>
  <si>
    <t>Total do Abono Pecuniário</t>
  </si>
  <si>
    <t>E1</t>
  </si>
  <si>
    <t>E2</t>
  </si>
  <si>
    <t>Abono Pecuniário</t>
  </si>
  <si>
    <t>1/3 Constitucionais do Abono</t>
  </si>
  <si>
    <t>F - Reincidências</t>
  </si>
  <si>
    <t>F1</t>
  </si>
  <si>
    <t>F2</t>
  </si>
  <si>
    <t>F3</t>
  </si>
  <si>
    <t>F4</t>
  </si>
  <si>
    <t>F5</t>
  </si>
  <si>
    <t>TOTAL DE ENCARGOS SOCIAIS</t>
  </si>
  <si>
    <t>Total das Reincidências</t>
  </si>
  <si>
    <t>FGTS S/ Aviso Prévio</t>
  </si>
  <si>
    <t>Incidência Grupo A s/ Aviso Prévio Indenizado</t>
  </si>
  <si>
    <t>Incidência s/ Salário Maternidade</t>
  </si>
  <si>
    <t xml:space="preserve">Incidência s/ 13º Salário Aviso Prévio </t>
  </si>
  <si>
    <t>Incidêcia do Grupo A s/ Grupo B + C</t>
  </si>
  <si>
    <t>Previdência Social</t>
  </si>
  <si>
    <t>FGTS</t>
  </si>
  <si>
    <t>Salário Educação</t>
  </si>
  <si>
    <t>SESI</t>
  </si>
  <si>
    <t>SENAI</t>
  </si>
  <si>
    <t>INCRA</t>
  </si>
  <si>
    <t>SAT</t>
  </si>
  <si>
    <t>SEBRAE</t>
  </si>
  <si>
    <t>DIMENSIONAMENTO CAMINHÃO 15 M³</t>
  </si>
  <si>
    <t>Vida Util (meses)</t>
  </si>
  <si>
    <r>
      <t xml:space="preserve">COMPOSIÇÃO DO PREÇO UNITÁRIO
</t>
    </r>
    <r>
      <rPr>
        <sz val="14"/>
        <color rgb="FF000000"/>
        <rFont val="Times New Roman"/>
        <family val="1"/>
      </rPr>
      <t>Custo Unitário do Serviço</t>
    </r>
  </si>
  <si>
    <t xml:space="preserve">1.2. </t>
  </si>
  <si>
    <t>Coleta e Transporte de Resíduos Sólidos em Focos de Resíduos</t>
  </si>
  <si>
    <t>Varrição Manual de Vias Públicas</t>
  </si>
  <si>
    <t>2.2.</t>
  </si>
  <si>
    <t>2.3.</t>
  </si>
  <si>
    <t>2.4.</t>
  </si>
  <si>
    <t>Capinação, Raspagem e Caiação de Vias e Logradouros Públicos</t>
  </si>
  <si>
    <t>2.5.</t>
  </si>
  <si>
    <t>2.6.</t>
  </si>
  <si>
    <t>TOTAL 6 MESES</t>
  </si>
  <si>
    <t>CNPJ: 07.593.016/0004-47</t>
  </si>
  <si>
    <t>___________________________________</t>
  </si>
  <si>
    <t>Heraldo Rodrigues da Cruz</t>
  </si>
  <si>
    <t>Gerente Comercial</t>
  </si>
  <si>
    <t>Antonio Gerson Smith Santos</t>
  </si>
  <si>
    <t xml:space="preserve">Engenheiro Sanitarista </t>
  </si>
  <si>
    <t>CREA: 150750006-8</t>
  </si>
  <si>
    <t>B.A. MEIO AMBIENTE LTDA. - em Recuperação Judicial</t>
  </si>
  <si>
    <t>Férias Gozadas</t>
  </si>
  <si>
    <t>Complemento de Aviso Prévio Indenizado</t>
  </si>
  <si>
    <t>Reflexos no 13º terceiro e Férias</t>
  </si>
  <si>
    <t>Indenização Compensatória</t>
  </si>
  <si>
    <t>Indenização Adicional</t>
  </si>
  <si>
    <t>Férias Indenizadas</t>
  </si>
  <si>
    <t>D8</t>
  </si>
  <si>
    <t>Adicional de Férias Indenizadas</t>
  </si>
  <si>
    <t>Agente de Limpeza</t>
  </si>
  <si>
    <t>Total Agente de Limpeza</t>
  </si>
  <si>
    <t>Motorista,Encarregado/Lider</t>
  </si>
  <si>
    <r>
      <t>Ananindeua (PA), 27 de fevereiro de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2020.</t>
    </r>
  </si>
  <si>
    <t>DATA BASE: JANEIRO/20</t>
  </si>
  <si>
    <t>Insalubridade (% Sal. Base)</t>
  </si>
  <si>
    <t>Calçado de Proteção</t>
  </si>
  <si>
    <r>
      <t>un</t>
    </r>
    <r>
      <rPr>
        <sz val="14"/>
        <color theme="0"/>
        <rFont val="Times New Roman"/>
        <family val="1"/>
      </rPr>
      <t>.</t>
    </r>
  </si>
  <si>
    <t>Gasolina</t>
  </si>
  <si>
    <t>l</t>
  </si>
  <si>
    <t>Óleo 2 Tempo</t>
  </si>
  <si>
    <t>Cone de sinalização</t>
  </si>
  <si>
    <t>Diesel</t>
  </si>
  <si>
    <t>kg</t>
  </si>
  <si>
    <t>Óleo de transmissão</t>
  </si>
  <si>
    <t>UNIFORMES E EPI`s</t>
  </si>
  <si>
    <t>DESCRIÇÃO</t>
  </si>
  <si>
    <t>UN.</t>
  </si>
  <si>
    <t>VALOR</t>
  </si>
  <si>
    <t>REFERÊNCIA</t>
  </si>
  <si>
    <t>par</t>
  </si>
  <si>
    <t>Bota Sete Legua Cano Longo</t>
  </si>
  <si>
    <t>Luva Pigmentada</t>
  </si>
  <si>
    <t>Luva em Raspa de Couro</t>
  </si>
  <si>
    <t>Perneira de Couro</t>
  </si>
  <si>
    <t>Protetor Auricular</t>
  </si>
  <si>
    <t>Protetor Facial</t>
  </si>
  <si>
    <t>Óculos de Segurança</t>
  </si>
  <si>
    <t>Avental de Segurança</t>
  </si>
  <si>
    <t>EQUIPAMENTOS</t>
  </si>
  <si>
    <t>Caixa Compactadora 15 m3</t>
  </si>
  <si>
    <t>Chassi Caminhão PBT 23.000 kg (VW 17.280 c/ 3º eixo)</t>
  </si>
  <si>
    <t>Roçadeira costal</t>
  </si>
  <si>
    <t>Pá Quadrada (pazinha para varrição)</t>
  </si>
  <si>
    <t>Vassourinha (varrição)</t>
  </si>
  <si>
    <t>Pesquisa de Mercado</t>
  </si>
  <si>
    <t>PLANILHA DE ORÇAMENTO - LOTE 2</t>
  </si>
  <si>
    <t>Serviço</t>
  </si>
  <si>
    <t>Unidade</t>
  </si>
  <si>
    <t>Ítem</t>
  </si>
  <si>
    <r>
      <t>Ananindeua (PA), 28 de fevereiro de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2020.</t>
    </r>
  </si>
  <si>
    <t>MOTORISTA</t>
  </si>
  <si>
    <t>COLETOR</t>
  </si>
  <si>
    <t>ENCARREGADO</t>
  </si>
  <si>
    <r>
      <t>Ananindeua (PA), 19 de Abril de</t>
    </r>
    <r>
      <rPr>
        <b/>
        <sz val="14"/>
        <color theme="0"/>
        <rFont val="Times New Roman"/>
        <family val="1"/>
      </rPr>
      <t xml:space="preserve"> </t>
    </r>
    <r>
      <rPr>
        <sz val="14"/>
        <color theme="0"/>
        <rFont val="Times New Roman"/>
        <family val="1"/>
      </rPr>
      <t>2021.</t>
    </r>
  </si>
  <si>
    <t xml:space="preserve">SERVIÇOS </t>
  </si>
  <si>
    <t>UNID.</t>
  </si>
  <si>
    <t>ton.</t>
  </si>
  <si>
    <t>Equipe</t>
  </si>
  <si>
    <t>PREÇO MENSAL (R$)</t>
  </si>
  <si>
    <t xml:space="preserve">COMPOSIÇÃO DE EQUIPE
</t>
  </si>
  <si>
    <t>QUANT.</t>
  </si>
  <si>
    <t xml:space="preserve">Quantidade Adotada: </t>
  </si>
  <si>
    <t xml:space="preserve"> COMPOSIÇÃO DE PREÇOS</t>
  </si>
  <si>
    <t>COLETA MECANIZADA E TRANSPORTE DE ENTULHOS</t>
  </si>
  <si>
    <t>M³</t>
  </si>
  <si>
    <t>COMPOSIÇÃO GUARNIÇÃO</t>
  </si>
  <si>
    <t>Caminhão Basculante</t>
  </si>
  <si>
    <t>Hr/dia por Veíc.</t>
  </si>
  <si>
    <t>COMPOSIÇÃO DE PREÇOS</t>
  </si>
  <si>
    <t>equipe</t>
  </si>
  <si>
    <t xml:space="preserve">Agente de Limpeza </t>
  </si>
  <si>
    <t>Domingos e Feriados</t>
  </si>
  <si>
    <t>Velocidade de varrição de um varredor</t>
  </si>
  <si>
    <t>m/h</t>
  </si>
  <si>
    <t>h/dia</t>
  </si>
  <si>
    <t>Horas Diárias</t>
  </si>
  <si>
    <t>Quantidade de varredores Diurno:</t>
  </si>
  <si>
    <t>Quantidade de varredores Noturno:</t>
  </si>
  <si>
    <t>Rotação de Domingo</t>
  </si>
  <si>
    <t>Total de Varredores</t>
  </si>
  <si>
    <t>Varrição Diurna</t>
  </si>
  <si>
    <t>Varrição Noturna</t>
  </si>
  <si>
    <t>Quantidade domingo</t>
  </si>
  <si>
    <t>Total de varição</t>
  </si>
  <si>
    <t>Varredores</t>
  </si>
  <si>
    <t>Transporte dos colaboradores</t>
  </si>
  <si>
    <t>premissas</t>
  </si>
  <si>
    <t>transporte onibus</t>
  </si>
  <si>
    <t>pontos de apoio</t>
  </si>
  <si>
    <t>quantidade de onibus</t>
  </si>
  <si>
    <t>Ônibus</t>
  </si>
  <si>
    <t>rotação de domingo</t>
  </si>
  <si>
    <t>TOTAL CUSTOS VARIÁVEIS DOS EQUIPAMENTOS (Ônibus)</t>
  </si>
  <si>
    <t>TOTAL CUSTO FIXOS DOS EQUIPAMENTOS (Ônibus)</t>
  </si>
  <si>
    <t>Hr por mês</t>
  </si>
  <si>
    <t>Fiscal</t>
  </si>
  <si>
    <t>Caminhão Basculante 10m³</t>
  </si>
  <si>
    <t>Operação</t>
  </si>
  <si>
    <t xml:space="preserve">Caminhão Pipa </t>
  </si>
  <si>
    <t>Fiscal de serviços</t>
  </si>
  <si>
    <t>Motorista, Fiscal</t>
  </si>
  <si>
    <t>Caminhão Pipa</t>
  </si>
  <si>
    <t>TOTAL CUSTOS VARIÁVEIS DOS EQUIPAMENTOS (Caminhão Pipa)</t>
  </si>
  <si>
    <t xml:space="preserve">ENCARGOS SOCIAIS </t>
  </si>
  <si>
    <t>Detergente</t>
  </si>
  <si>
    <t>Ag. de Limp</t>
  </si>
  <si>
    <t>%</t>
  </si>
  <si>
    <t>1.1</t>
  </si>
  <si>
    <t>1.2</t>
  </si>
  <si>
    <t>1.3</t>
  </si>
  <si>
    <t>km/eixo</t>
  </si>
  <si>
    <t>QUANT. MENSAL</t>
  </si>
  <si>
    <t>PREÇO UNITÁRIO (R$)</t>
  </si>
  <si>
    <t>PREÇO TOTAL MENSAL (R$)</t>
  </si>
  <si>
    <t>/un.  ÷  12</t>
  </si>
  <si>
    <t>/par ÷ 12</t>
  </si>
  <si>
    <t>unidade/  ano x</t>
  </si>
  <si>
    <t>Agente de limpeza</t>
  </si>
  <si>
    <t>Cal de pintura</t>
  </si>
  <si>
    <t>Balde</t>
  </si>
  <si>
    <t>Quantidade Diária de limpeza Diurna</t>
  </si>
  <si>
    <t>Quantidade Diária de limpeza noturno:</t>
  </si>
  <si>
    <t>Equipes</t>
  </si>
  <si>
    <t>Custo Uniformes Agente de Limpeza, Roçador</t>
  </si>
  <si>
    <t>Ag. de Limp, Roçador</t>
  </si>
  <si>
    <t>toneladas/dia</t>
  </si>
  <si>
    <t>SALÁRIO BASE MENSAL</t>
  </si>
  <si>
    <t>FISCAL DE SERVIÇO</t>
  </si>
  <si>
    <t>SALARIO MINÍMO</t>
  </si>
  <si>
    <t>SEGURO DE VIDA</t>
  </si>
  <si>
    <t xml:space="preserve">Custo Uniformes </t>
  </si>
  <si>
    <t>Custo Uniformes</t>
  </si>
  <si>
    <t xml:space="preserve">PASSAGEM </t>
  </si>
  <si>
    <t>R$/refeição</t>
  </si>
  <si>
    <t>REFEIÇÃO</t>
  </si>
  <si>
    <t>Seguros e Garantias</t>
  </si>
  <si>
    <t>Quantidade de Serviços (toneladas)</t>
  </si>
  <si>
    <t>QUANTIDADE DE GUARNIÇÕES</t>
  </si>
  <si>
    <t>AGENTE DE LIMPEZA</t>
  </si>
  <si>
    <t>VARREDOR</t>
  </si>
  <si>
    <t xml:space="preserve">    </t>
  </si>
  <si>
    <t>meses</t>
  </si>
  <si>
    <t>D=(1-k)/n</t>
  </si>
  <si>
    <t>n = vida útil (meses) =</t>
  </si>
  <si>
    <t>D = coef. de depreciação =</t>
  </si>
  <si>
    <t>C=[[(1-k)*(t+1)/(2*t)]+k]*(i/12)</t>
  </si>
  <si>
    <t>t = vida útil (anos) =</t>
  </si>
  <si>
    <t>Quantidade de Viagens por Turno:</t>
  </si>
  <si>
    <t>Quantidade Coleta por Turno:</t>
  </si>
  <si>
    <t>Quantidade de Serviço (m³)</t>
  </si>
  <si>
    <t>R$/m³</t>
  </si>
  <si>
    <t>Produção Diária (1 varredor)</t>
  </si>
  <si>
    <t>m/dia/varredor</t>
  </si>
  <si>
    <t>km/dia/varredor</t>
  </si>
  <si>
    <t>km eixo</t>
  </si>
  <si>
    <t>km eixo/dia/varredor</t>
  </si>
  <si>
    <t>Quantidade de Serviço (km eixo)</t>
  </si>
  <si>
    <t>R$/km eixo</t>
  </si>
  <si>
    <t>Km x l</t>
  </si>
  <si>
    <t>Quantidade de Serviço (equipe)</t>
  </si>
  <si>
    <t>Rastreamento Veícular (anual)</t>
  </si>
  <si>
    <t>Brocha de pintura</t>
  </si>
  <si>
    <t>EQUIPE DE COLETA ESPECIAL</t>
  </si>
  <si>
    <t>Retroescavadeira</t>
  </si>
  <si>
    <t>fator</t>
  </si>
  <si>
    <t xml:space="preserve">C = coef. de remuneração </t>
  </si>
  <si>
    <t>Valor Ref.</t>
  </si>
  <si>
    <t>Pot. (Kw)</t>
  </si>
  <si>
    <t>h/mês</t>
  </si>
  <si>
    <t>l/h</t>
  </si>
  <si>
    <t>Operador</t>
  </si>
  <si>
    <t>OPERADOR DE MÁQUINA</t>
  </si>
  <si>
    <t>Operador de Máquina</t>
  </si>
  <si>
    <t>Chassi Plataforma 8 x 4, PBT 29.000 kg - 3 eixos</t>
  </si>
  <si>
    <t>Vida útil (chassi):</t>
  </si>
  <si>
    <t>Vida útil (Caçamba):</t>
  </si>
  <si>
    <t>Chassi</t>
  </si>
  <si>
    <t>Caçamba</t>
  </si>
  <si>
    <t>Ônibus Urbano - 52 lugares</t>
  </si>
  <si>
    <t>Pick-Up 4x4</t>
  </si>
  <si>
    <t>TOTAL CUSTOS VARIÁVEIS DOS EQUIPAMENTOS (Puck-Up)</t>
  </si>
  <si>
    <t>Picp-UP 4x4</t>
  </si>
  <si>
    <t>Veículo Pick-Up 4x4</t>
  </si>
  <si>
    <t>TOTAL CUSTO FIXOS DOS EQUIPAMENTOS (Pick-Up)</t>
  </si>
  <si>
    <t>Coef. Comb. (l/h)</t>
  </si>
  <si>
    <t>Filtros, Graxas e Lubrificantes</t>
  </si>
  <si>
    <t>TOTAL OUTROS CUSTOS (Roçadeira)</t>
  </si>
  <si>
    <t>TOTAL CUSTOS VARIÁVEIS DOS EQUIPAMENTOS (Retroescavadeira)</t>
  </si>
  <si>
    <t>Chassi Plataforma 4 x 2, PBT 16.000 kg - 2 eixos</t>
  </si>
  <si>
    <t>Retroescavadeira de pneus</t>
  </si>
  <si>
    <t>TOTAL CUSTO FIXOS DOS EQUIPAMENTOS (Retroescavadeira)</t>
  </si>
  <si>
    <t>Chassi Plataforma 6 x 2, PBT 23.000 kg - 3 eixos</t>
  </si>
  <si>
    <t>Container Coletor</t>
  </si>
  <si>
    <t>TOTAL OUTROS CUSTOS (Container)</t>
  </si>
  <si>
    <t>TOTAL CUSTOS VARIÁVEIS DOS EQUIPAMENTOS (Pá Carregadeira)</t>
  </si>
  <si>
    <t>Pa Carrregadeira</t>
  </si>
  <si>
    <t>Carregadeira de pneus com capacidade de 1,72 m³</t>
  </si>
  <si>
    <t>TOTAL CUSTO FIXOS DOS EQUIPAMENTOS (Pa Carregadeira)</t>
  </si>
  <si>
    <t>Pa Carregadeira</t>
  </si>
  <si>
    <t>Veículo Coletor 15 m3</t>
  </si>
  <si>
    <t>Veículo Coletor 15 m3 (Reserva)</t>
  </si>
  <si>
    <t>Caminhão Coletor Compactador 15 m³</t>
  </si>
  <si>
    <t>Puck-Up</t>
  </si>
  <si>
    <t>Vida útil (Coletor):</t>
  </si>
  <si>
    <t>Centro de Controle e Operação</t>
  </si>
  <si>
    <t>PLANILHA ORÇAMENTO- COLETA E MANEJO DE RESÍDUOS SÓLIDOS E LIMPEZA DE VIAS PÚBLICAS NO MUNICÍPIO DE PARAUAPEBAS</t>
  </si>
  <si>
    <t>SELIC (MAR/25)</t>
  </si>
  <si>
    <t>Cotação 1</t>
  </si>
  <si>
    <t>SINELPA - 25/26</t>
  </si>
  <si>
    <t>CÓD</t>
  </si>
  <si>
    <t>515136-8</t>
  </si>
  <si>
    <t>A9331</t>
  </si>
  <si>
    <t>A9327</t>
  </si>
  <si>
    <t>508076-2</t>
  </si>
  <si>
    <t>E9581</t>
  </si>
  <si>
    <t>E9089</t>
  </si>
  <si>
    <t>E9770</t>
  </si>
  <si>
    <t>E9684</t>
  </si>
  <si>
    <t>Trator com carroceria</t>
  </si>
  <si>
    <t>Veículo de Fiscal</t>
  </si>
  <si>
    <t>Trator com Carroceria</t>
  </si>
  <si>
    <t>Motorista e Fiscal</t>
  </si>
  <si>
    <t>Luva de PVC</t>
  </si>
  <si>
    <t>/par  ÷  12</t>
  </si>
  <si>
    <t>Motorista ou Fiscal</t>
  </si>
  <si>
    <t>Rádio Comunicador  (50km)</t>
  </si>
  <si>
    <t>Recapagem Pneu 275x80</t>
  </si>
  <si>
    <t>TOTAL CUSTOS VARIÁVEIS DOS EQUIPAMENTOS (Trator com carroceria)</t>
  </si>
  <si>
    <t>Pneu 275 x 80</t>
  </si>
  <si>
    <t>Pneu 225 x 65</t>
  </si>
  <si>
    <t>Recapagem Pneu 225x65</t>
  </si>
  <si>
    <t>Carroceria de madeira com capacidade de 5 t</t>
  </si>
  <si>
    <t>Trator agrícola sobre pneus - 77 Kw</t>
  </si>
  <si>
    <t>E9577</t>
  </si>
  <si>
    <t>Vida útil (trator):</t>
  </si>
  <si>
    <t>Vida útil (carroceria):</t>
  </si>
  <si>
    <t>Trator</t>
  </si>
  <si>
    <t>TOTAL CUSTO FIXOS DOS EQUIPAMENTOS (Trator com carroceria)</t>
  </si>
  <si>
    <t>Capacidade do Veículo Baculante 12 m³</t>
  </si>
  <si>
    <t>COMP. GUARNIÇÃO - TIPO 01</t>
  </si>
  <si>
    <t>COMP. GUARNIÇÃO - TIPO 02</t>
  </si>
  <si>
    <t>Tipo 01:</t>
  </si>
  <si>
    <t>Tipo 02:</t>
  </si>
  <si>
    <t>Caminhão Basculante 12 m³</t>
  </si>
  <si>
    <t>/un.  ÷  13</t>
  </si>
  <si>
    <t>/un.  ÷  14</t>
  </si>
  <si>
    <t>/un.  ÷  15</t>
  </si>
  <si>
    <t>/un.  ÷  16</t>
  </si>
  <si>
    <t>Pá Garfo</t>
  </si>
  <si>
    <t>TOTAL CUSTOS VARIÁVEIS DOS EQUIPAMENTOS (Caminhão Basculante 12 m³)</t>
  </si>
  <si>
    <t>Caçamba Basculante 12 m³</t>
  </si>
  <si>
    <t>A9343</t>
  </si>
  <si>
    <t>Caminhão Basculante de 12 m³</t>
  </si>
  <si>
    <t>Valor Caçamba Basculante 12 m³</t>
  </si>
  <si>
    <t>TOTAL CUSTO FIXOS DOS EQUIPAMENTOS (Caminhão Basculhante 12m³)</t>
  </si>
  <si>
    <t>Caminhão Coletor Basculante de 12 m³</t>
  </si>
  <si>
    <t>Motorista, Operador, Fiscal</t>
  </si>
  <si>
    <t>Rastelo</t>
  </si>
  <si>
    <t>Conteiner 120 Litros</t>
  </si>
  <si>
    <t>Água Sanitária</t>
  </si>
  <si>
    <t>Sacos de Lixo</t>
  </si>
  <si>
    <t>Tanque Pipa 13 m³</t>
  </si>
  <si>
    <t>A9361</t>
  </si>
  <si>
    <t>Caminhão Pipa 13m³</t>
  </si>
  <si>
    <t>TOTAL CUSTO FIXOS DOS EQUIPAMENTOS (Caminhão Pipa 13m³)</t>
  </si>
  <si>
    <t>Escavadeira Hidráulica sobre esteira</t>
  </si>
  <si>
    <t>Total Operador</t>
  </si>
  <si>
    <t>Custo Uniformes Motorista,Operador</t>
  </si>
  <si>
    <t>Brocha de Pintura</t>
  </si>
  <si>
    <t>Caminhão Basculante 12 m3</t>
  </si>
  <si>
    <t>Caminhão Basculhante de 12m³</t>
  </si>
  <si>
    <t>TOTAL CUSTOS VARIÁVEIS DOS EQUIPAMENTOS (Caminhão Basculhante 12m³)</t>
  </si>
  <si>
    <t>E9576</t>
  </si>
  <si>
    <t>Custo Uniformes Agente de Limpeza</t>
  </si>
  <si>
    <t>PMP</t>
  </si>
  <si>
    <t>Caminhão Pipa de 13m³</t>
  </si>
  <si>
    <t>Caminhão Pipa de 13 m³</t>
  </si>
  <si>
    <t>A9332</t>
  </si>
  <si>
    <t>Uniforme (Calça e Camisa)</t>
  </si>
  <si>
    <t>Protetor Solar (2L)</t>
  </si>
  <si>
    <t>Câmara de Ar - 275x80</t>
  </si>
  <si>
    <t>Câmara de Ar - 225x65</t>
  </si>
  <si>
    <t>Conteiner Coletor - 500 L</t>
  </si>
  <si>
    <t>Lavagem de Caminhões</t>
  </si>
  <si>
    <t>Lavagem de Veículos Utilitários</t>
  </si>
  <si>
    <t>COLETA E TRANSPORTE DE RESÍDUOS SÓLIDOS URBANOS (RSU)</t>
  </si>
  <si>
    <t>Caminhão Basculante 12m³</t>
  </si>
  <si>
    <t>PREÇO GLOBAL12 MESES (R$)</t>
  </si>
  <si>
    <t>CAPINA MECANIZADA</t>
  </si>
  <si>
    <t>DSIMENSIONAMENTO</t>
  </si>
  <si>
    <t>Quantidade Diária de Serviços:</t>
  </si>
  <si>
    <t>Trator com Roçadeira</t>
  </si>
  <si>
    <t>Quantidade Domingos e Feriados</t>
  </si>
  <si>
    <t>Custo Uniformes Motorista, Encarregado/Lider</t>
  </si>
  <si>
    <t>Motorista, Enc./Lider</t>
  </si>
  <si>
    <t>Custo Uniformes Varredor</t>
  </si>
  <si>
    <t>Trator com roçadeira</t>
  </si>
  <si>
    <t>TOTAL CUSTOS VARIÁVEIS DOS EQUIPAMENTOS (Trator com roçadeira)</t>
  </si>
  <si>
    <t>Trator agrícola sobre pneus com roçadeira articulada e cap. de 1,12 m</t>
  </si>
  <si>
    <t>TOTAL CUSTO FIXOS DOS EQUIPAMENTOS (Trator com roçadeira)</t>
  </si>
  <si>
    <t>EQUIPE PADRÃO</t>
  </si>
  <si>
    <t>Roçador</t>
  </si>
  <si>
    <t>Total Fiscal</t>
  </si>
  <si>
    <t>Agente de Limpeza, Roçador</t>
  </si>
  <si>
    <t xml:space="preserve"> </t>
  </si>
  <si>
    <t>Trator agrícola sobre pneus com roçadeira articulada- 77 Kw</t>
  </si>
  <si>
    <t>E9742</t>
  </si>
  <si>
    <t>QUANTIDADE P/12 MESES</t>
  </si>
  <si>
    <t>VALOR- 12 MESES (R$)</t>
  </si>
  <si>
    <t>Líder de Equipe</t>
  </si>
  <si>
    <t>líderes</t>
  </si>
  <si>
    <t>LÍDER DE EQUIPE</t>
  </si>
  <si>
    <t>ROÇADOR</t>
  </si>
  <si>
    <t>Custo Uniformes Motorista,Encarregado, Lider e Fiscal</t>
  </si>
  <si>
    <t>Avental de Couro</t>
  </si>
  <si>
    <t>un.</t>
  </si>
  <si>
    <t>Tela Plástica</t>
  </si>
  <si>
    <t>M</t>
  </si>
  <si>
    <t>Big Bag para 1t.</t>
  </si>
  <si>
    <t>Fio de Nylon para roçadeira</t>
  </si>
  <si>
    <t>kg./mês x</t>
  </si>
  <si>
    <t>m/mês x</t>
  </si>
  <si>
    <t>kg/mês x</t>
  </si>
  <si>
    <t>JARDINEIRO</t>
  </si>
  <si>
    <t>AUXILIAR DE JARDINEIRO</t>
  </si>
  <si>
    <t>(SELIC - set/25)</t>
  </si>
  <si>
    <t>Auxiliar do Pipa</t>
  </si>
  <si>
    <t>Auxiliar de Pipa</t>
  </si>
  <si>
    <t>AUXILIAR DE PIPA</t>
  </si>
  <si>
    <t>MOTORISTA TIPO IV</t>
  </si>
  <si>
    <t>MOTORISTA TIPO V</t>
  </si>
  <si>
    <t>Motorista Tipo V</t>
  </si>
  <si>
    <t>TICK ALIMENTAÇÃO</t>
  </si>
  <si>
    <t>Refeição</t>
  </si>
  <si>
    <t>Tick Alimentação</t>
  </si>
  <si>
    <t>R$/alimentalção</t>
  </si>
  <si>
    <t>Motorista Tipo IV</t>
  </si>
  <si>
    <t>Pontos de Apoio</t>
  </si>
  <si>
    <t>mes x</t>
  </si>
  <si>
    <t>TOTAL OUTROS CUSTOS (Pontos de Apoio)</t>
  </si>
  <si>
    <t>pontos</t>
  </si>
  <si>
    <t>Ponto de Apoio</t>
  </si>
  <si>
    <t>ponto</t>
  </si>
  <si>
    <t>Carroceria de madeira com capacidade de  9t</t>
  </si>
  <si>
    <t>A9350</t>
  </si>
  <si>
    <t>Caminhão Carroceria</t>
  </si>
  <si>
    <t>TOTAL CUSTOS VARIÁVEIS DOS EQUIPAMENTOS (Caminhão Carroceria)</t>
  </si>
  <si>
    <t>Caminhão Carroceria 9t.</t>
  </si>
  <si>
    <t>TOTAL CUSTO FIXOS DOS EQUIPAMENTOS (Caminhão Carroceria)</t>
  </si>
  <si>
    <t>LIMPEZA E LAVAGEM DE FEIRAS E MERCADOS</t>
  </si>
  <si>
    <t>Motorista  Tipo V</t>
  </si>
  <si>
    <t>SUBTOTAL</t>
  </si>
  <si>
    <t>2.1</t>
  </si>
  <si>
    <t>2.3</t>
  </si>
  <si>
    <t>Locação de Tendas</t>
  </si>
  <si>
    <t>Locação de Banheiros Químicos</t>
  </si>
  <si>
    <t>mês x</t>
  </si>
  <si>
    <t>E9261</t>
  </si>
  <si>
    <t>Equipamento de Pintura com Pistola Airless - 0,90 kW</t>
  </si>
  <si>
    <t>Quantidade Mensal  Total de Serviço:</t>
  </si>
  <si>
    <t>Equipamento de Pintura</t>
  </si>
  <si>
    <t>Equipamento de Pintura com Pistola Airless</t>
  </si>
  <si>
    <t>TOTAL OUTROS CUSTOS (Eq de Pintura)</t>
  </si>
  <si>
    <t>2.2</t>
  </si>
  <si>
    <t>1.4</t>
  </si>
  <si>
    <t>EQUIPE PERMANENTE DE LIMPEZA DE CEMITÉRIOS</t>
  </si>
  <si>
    <t>Banco de Preços</t>
  </si>
  <si>
    <t>FIPE-mar/26</t>
  </si>
  <si>
    <t>Min. Faz.</t>
  </si>
  <si>
    <t>M3</t>
  </si>
  <si>
    <t>BC -mar/26</t>
  </si>
  <si>
    <t>SICRO/PA - out/25</t>
  </si>
  <si>
    <t>SALARIO MINÍMO DA CATEGORIA</t>
  </si>
  <si>
    <t>SINELPA - 26/27</t>
  </si>
  <si>
    <t>Local</t>
  </si>
  <si>
    <t>Responsável Técnico</t>
  </si>
  <si>
    <t>Nome:</t>
  </si>
  <si>
    <t>CREA/CAU:</t>
  </si>
  <si>
    <t>Data</t>
  </si>
  <si>
    <t>CLAUDIO EDUARDO BARBOSA CUNHA</t>
  </si>
  <si>
    <t>261835077-4</t>
  </si>
  <si>
    <t>PARAUAPEBAS/PA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</si>
</sst>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,##0_ ;\-#,##0\ "/>
    <numFmt numFmtId="167" formatCode="#,##0.00_ ;\-#,##0.00\ "/>
    <numFmt numFmtId="168" formatCode="#,##0.0000"/>
    <numFmt numFmtId="169" formatCode="0.0000"/>
    <numFmt numFmtId="170" formatCode="0.0"/>
    <numFmt numFmtId="171" formatCode="000,000&quot; km/mês&quot;"/>
    <numFmt numFmtId="172" formatCode="_-* #,##0_-;\-* #,##0_-;_-* &quot;-&quot;??_-;_-@_-"/>
    <numFmt numFmtId="173" formatCode="_-* #,##0.0000_-;\-* #,##0.0000_-;_-* &quot;-&quot;??_-;_-@_-"/>
    <numFmt numFmtId="174" formatCode="_-[$R$-416]\ * #,##0.00_-;\-[$R$-416]\ * #,##0.00_-;_-[$R$-416]\ * &quot;-&quot;??_-;_-@_-"/>
    <numFmt numFmtId="175" formatCode="_-[$R$-416]\ * #,##0.00_-;\-[$R$-416]\ * #,##0.00_-;_-[$R$-416]\ * &quot;-&quot;???????_-;_-@_-"/>
    <numFmt numFmtId="176" formatCode="0.00000"/>
    <numFmt numFmtId="177" formatCode="_-* #,##0.0000000000_-;\-* #,##0.0000000000_-;_-* &quot;-&quot;??_-;_-@_-"/>
    <numFmt numFmtId="178" formatCode="_(&quot;R$ &quot;* #,##0.00_);_(&quot;R$ &quot;* \(#,##0.00\);_(&quot;R$ &quot;* &quot;-&quot;??_);_(@_)"/>
    <numFmt numFmtId="179" formatCode="_(&quot;R$&quot;* #,##0.00_);_(&quot;R$&quot;* \(#,##0.00\);_(&quot;R$&quot;* \-??_);_(@_)"/>
    <numFmt numFmtId="180" formatCode="[$R$-416]\ #,##0.00;[Red]\-[$R$-416]\ #,##0.00"/>
    <numFmt numFmtId="181" formatCode="&quot;R$ &quot;#,##0.00_);\(&quot;R$ &quot;#,##0.00\)"/>
    <numFmt numFmtId="182" formatCode="#,##0.00&quot; &quot;;&quot; (&quot;#,##0.00&quot;)&quot;;&quot; -&quot;#&quot; &quot;;@&quot; &quot;"/>
    <numFmt numFmtId="183" formatCode="_-* #,##0.000_-;\-* #,##0.000_-;_-* &quot;-&quot;??_-;_-@_-"/>
    <numFmt numFmtId="184" formatCode="_(* #,##0_);_(* \(#,##0\);_(* &quot;-&quot;_);_(@_)"/>
    <numFmt numFmtId="185" formatCode="#,##0.000"/>
    <numFmt numFmtId="186" formatCode="&quot;R$&quot;\ #,##0.00"/>
    <numFmt numFmtId="187" formatCode="0.000000"/>
    <numFmt numFmtId="188" formatCode="0.000"/>
    <numFmt numFmtId="189" formatCode="[$-F800]dddd\,\ mmmm\ dd\,\ yyyy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Times New Roman"/>
      <family val="1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000000"/>
      <name val="Calibri"/>
      <family val="2"/>
      <charset val="204"/>
    </font>
    <font>
      <sz val="14"/>
      <name val="Times New Roman"/>
      <family val="1"/>
    </font>
    <font>
      <u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  <font>
      <b/>
      <sz val="14"/>
      <name val="Arial"/>
      <family val="2"/>
    </font>
    <font>
      <b/>
      <sz val="12"/>
      <color rgb="FF000000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2"/>
      <name val="Times New Roman"/>
      <family val="1"/>
    </font>
    <font>
      <sz val="10"/>
      <color theme="1"/>
      <name val="Arial1"/>
    </font>
    <font>
      <sz val="16"/>
      <color rgb="FF000000"/>
      <name val="Times New Roman"/>
      <family val="1"/>
    </font>
    <font>
      <sz val="16"/>
      <color rgb="FF000000"/>
      <name val="Calibri"/>
      <family val="2"/>
      <charset val="204"/>
    </font>
    <font>
      <sz val="14"/>
      <color theme="0"/>
      <name val="Times New Roman"/>
      <family val="1"/>
    </font>
    <font>
      <sz val="8"/>
      <name val="Arial"/>
      <family val="2"/>
    </font>
    <font>
      <b/>
      <sz val="14"/>
      <color theme="1"/>
      <name val="Calibri"/>
      <family val="2"/>
      <scheme val="minor"/>
    </font>
    <font>
      <sz val="18"/>
      <color rgb="FFFFFF00"/>
      <name val="Times New Roman"/>
      <family val="1"/>
    </font>
    <font>
      <b/>
      <i/>
      <sz val="12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Times New Roman"/>
      <family val="1"/>
    </font>
    <font>
      <sz val="11"/>
      <color theme="0"/>
      <name val="Arial"/>
      <family val="2"/>
    </font>
    <font>
      <sz val="11"/>
      <color theme="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8" fontId="4" fillId="0" borderId="0" applyFill="0" applyBorder="0" applyAlignment="0" applyProtection="0"/>
    <xf numFmtId="9" fontId="4" fillId="0" borderId="0" applyFill="0" applyBorder="0" applyAlignment="0" applyProtection="0"/>
    <xf numFmtId="168" fontId="4" fillId="0" borderId="0" applyFill="0" applyBorder="0" applyAlignment="0" applyProtection="0"/>
    <xf numFmtId="168" fontId="4" fillId="0" borderId="0" applyFill="0" applyBorder="0" applyAlignment="0" applyProtection="0"/>
    <xf numFmtId="168" fontId="4" fillId="0" borderId="0" applyFill="0" applyBorder="0" applyAlignment="0" applyProtection="0"/>
    <xf numFmtId="168" fontId="4" fillId="0" borderId="0" applyFill="0" applyBorder="0" applyAlignment="0" applyProtection="0"/>
    <xf numFmtId="168" fontId="4" fillId="0" borderId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ill="0" applyBorder="0" applyAlignment="0" applyProtection="0"/>
    <xf numFmtId="179" fontId="4" fillId="0" borderId="0" applyFill="0" applyBorder="0" applyAlignment="0" applyProtection="0"/>
    <xf numFmtId="178" fontId="4" fillId="0" borderId="0" applyFill="0" applyBorder="0" applyAlignment="0" applyProtection="0"/>
    <xf numFmtId="178" fontId="4" fillId="0" borderId="0" applyFill="0" applyBorder="0" applyAlignment="0" applyProtection="0"/>
    <xf numFmtId="178" fontId="4" fillId="0" borderId="0" applyFill="0" applyBorder="0" applyAlignment="0" applyProtection="0"/>
    <xf numFmtId="178" fontId="4" fillId="0" borderId="0" applyFill="0" applyBorder="0" applyAlignment="0" applyProtection="0"/>
    <xf numFmtId="180" fontId="4" fillId="0" borderId="0" applyFill="0" applyBorder="0" applyAlignment="0" applyProtection="0"/>
    <xf numFmtId="0" fontId="4" fillId="0" borderId="0"/>
    <xf numFmtId="181" fontId="4" fillId="0" borderId="0" applyFill="0" applyBorder="0" applyAlignment="0" applyProtection="0"/>
    <xf numFmtId="179" fontId="4" fillId="0" borderId="0" applyFill="0" applyBorder="0" applyAlignment="0" applyProtection="0"/>
    <xf numFmtId="170" fontId="4" fillId="0" borderId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82" fontId="24" fillId="0" borderId="0"/>
    <xf numFmtId="0" fontId="28" fillId="0" borderId="0">
      <alignment vertical="center"/>
    </xf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28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28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4" fillId="0" borderId="0" applyFont="0" applyFill="0" applyBorder="0" applyAlignment="0" applyProtection="0"/>
    <xf numFmtId="18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28" fillId="0" borderId="0" applyFont="0" applyFill="0" applyBorder="0" applyAlignment="0" applyProtection="0"/>
    <xf numFmtId="165" fontId="4" fillId="0" borderId="0" quotePrefix="1" applyFont="0" applyFill="0" applyBorder="0" applyAlignment="0">
      <protection locked="0"/>
    </xf>
  </cellStyleXfs>
  <cellXfs count="67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11" fillId="2" borderId="0" xfId="11" applyFont="1" applyFill="1"/>
    <xf numFmtId="164" fontId="11" fillId="2" borderId="18" xfId="13" applyFont="1" applyFill="1" applyBorder="1" applyAlignment="1">
      <alignment horizontal="center" vertical="center"/>
    </xf>
    <xf numFmtId="0" fontId="17" fillId="0" borderId="0" xfId="0" applyFont="1"/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2" borderId="0" xfId="0" applyFont="1" applyFill="1"/>
    <xf numFmtId="0" fontId="17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justify"/>
    </xf>
    <xf numFmtId="0" fontId="5" fillId="2" borderId="0" xfId="0" applyFont="1" applyFill="1" applyAlignment="1">
      <alignment horizontal="left" vertical="center"/>
    </xf>
    <xf numFmtId="0" fontId="17" fillId="2" borderId="0" xfId="0" applyFont="1" applyFill="1" applyAlignment="1">
      <alignment horizontal="center" vertical="center"/>
    </xf>
    <xf numFmtId="167" fontId="17" fillId="2" borderId="1" xfId="0" applyNumberFormat="1" applyFont="1" applyFill="1" applyBorder="1" applyAlignment="1">
      <alignment horizontal="right" vertical="center" wrapText="1"/>
    </xf>
    <xf numFmtId="167" fontId="5" fillId="2" borderId="1" xfId="0" applyNumberFormat="1" applyFont="1" applyFill="1" applyBorder="1" applyAlignment="1">
      <alignment horizontal="right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16" applyNumberFormat="1" applyFont="1" applyFill="1"/>
    <xf numFmtId="164" fontId="9" fillId="2" borderId="0" xfId="1" applyFont="1" applyFill="1" applyAlignment="1"/>
    <xf numFmtId="0" fontId="5" fillId="2" borderId="0" xfId="0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center" vertical="center" wrapText="1"/>
    </xf>
    <xf numFmtId="4" fontId="17" fillId="0" borderId="1" xfId="0" applyNumberFormat="1" applyFont="1" applyBorder="1" applyAlignment="1">
      <alignment vertical="center"/>
    </xf>
    <xf numFmtId="4" fontId="17" fillId="2" borderId="1" xfId="0" applyNumberFormat="1" applyFont="1" applyFill="1" applyBorder="1" applyAlignment="1">
      <alignment vertical="center"/>
    </xf>
    <xf numFmtId="0" fontId="18" fillId="0" borderId="1" xfId="30" applyFont="1" applyBorder="1" applyAlignment="1">
      <alignment horizontal="center" vertical="center"/>
    </xf>
    <xf numFmtId="0" fontId="18" fillId="0" borderId="1" xfId="30" applyFont="1" applyBorder="1" applyAlignment="1">
      <alignment vertical="center" wrapText="1"/>
    </xf>
    <xf numFmtId="4" fontId="14" fillId="0" borderId="1" xfId="30" applyNumberFormat="1" applyFont="1" applyBorder="1" applyAlignment="1">
      <alignment horizontal="center" vertical="distributed"/>
    </xf>
    <xf numFmtId="165" fontId="14" fillId="0" borderId="1" xfId="31" applyFont="1" applyBorder="1" applyAlignment="1">
      <alignment horizontal="center" vertical="center"/>
    </xf>
    <xf numFmtId="0" fontId="14" fillId="0" borderId="1" xfId="30" applyFont="1" applyBorder="1" applyAlignment="1">
      <alignment horizontal="center" vertical="center"/>
    </xf>
    <xf numFmtId="0" fontId="14" fillId="2" borderId="4" xfId="30" applyFont="1" applyFill="1" applyBorder="1" applyAlignment="1">
      <alignment horizontal="justify" vertical="center" wrapText="1"/>
    </xf>
    <xf numFmtId="0" fontId="18" fillId="0" borderId="4" xfId="30" applyFont="1" applyBorder="1" applyAlignment="1">
      <alignment horizontal="justify" vertical="center" wrapText="1"/>
    </xf>
    <xf numFmtId="0" fontId="14" fillId="0" borderId="4" xfId="30" applyFont="1" applyBorder="1" applyAlignment="1">
      <alignment horizontal="justify" vertical="center" wrapText="1"/>
    </xf>
    <xf numFmtId="0" fontId="17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2" borderId="0" xfId="30" applyFont="1" applyFill="1"/>
    <xf numFmtId="0" fontId="14" fillId="2" borderId="0" xfId="30" applyFont="1" applyFill="1" applyAlignment="1">
      <alignment horizontal="left" vertical="center"/>
    </xf>
    <xf numFmtId="0" fontId="14" fillId="2" borderId="0" xfId="30" applyFont="1" applyFill="1" applyAlignment="1">
      <alignment horizontal="left" vertical="top"/>
    </xf>
    <xf numFmtId="164" fontId="2" fillId="2" borderId="0" xfId="0" applyNumberFormat="1" applyFont="1" applyFill="1" applyAlignment="1">
      <alignment horizontal="center" vertical="center"/>
    </xf>
    <xf numFmtId="0" fontId="21" fillId="2" borderId="0" xfId="30" applyFont="1" applyFill="1"/>
    <xf numFmtId="0" fontId="22" fillId="2" borderId="0" xfId="32" applyFont="1" applyFill="1" applyAlignment="1">
      <alignment vertical="center"/>
    </xf>
    <xf numFmtId="0" fontId="11" fillId="2" borderId="0" xfId="0" applyFont="1" applyFill="1" applyAlignment="1">
      <alignment horizontal="left" vertical="top"/>
    </xf>
    <xf numFmtId="0" fontId="11" fillId="2" borderId="0" xfId="0" applyFont="1" applyFill="1" applyAlignment="1">
      <alignment vertical="center"/>
    </xf>
    <xf numFmtId="0" fontId="18" fillId="2" borderId="0" xfId="32" applyFont="1" applyFill="1" applyAlignment="1">
      <alignment vertical="center"/>
    </xf>
    <xf numFmtId="10" fontId="2" fillId="0" borderId="0" xfId="2" applyNumberFormat="1" applyFont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2" borderId="1" xfId="0" applyFont="1" applyFill="1" applyBorder="1"/>
    <xf numFmtId="0" fontId="17" fillId="2" borderId="1" xfId="0" applyFont="1" applyFill="1" applyBorder="1" applyAlignment="1">
      <alignment horizontal="center"/>
    </xf>
    <xf numFmtId="165" fontId="17" fillId="2" borderId="1" xfId="15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center" vertical="center"/>
    </xf>
    <xf numFmtId="165" fontId="14" fillId="2" borderId="1" xfId="31" applyFont="1" applyFill="1" applyBorder="1" applyAlignment="1">
      <alignment vertical="center"/>
    </xf>
    <xf numFmtId="165" fontId="2" fillId="0" borderId="0" xfId="15" applyFont="1" applyAlignment="1">
      <alignment horizontal="center" vertical="center"/>
    </xf>
    <xf numFmtId="0" fontId="23" fillId="0" borderId="11" xfId="30" applyFont="1" applyBorder="1" applyAlignment="1">
      <alignment vertical="center"/>
    </xf>
    <xf numFmtId="164" fontId="17" fillId="2" borderId="1" xfId="0" applyNumberFormat="1" applyFont="1" applyFill="1" applyBorder="1" applyAlignment="1">
      <alignment horizontal="right" vertical="center" wrapText="1"/>
    </xf>
    <xf numFmtId="164" fontId="5" fillId="2" borderId="1" xfId="0" applyNumberFormat="1" applyFont="1" applyFill="1" applyBorder="1" applyAlignment="1">
      <alignment horizontal="right" vertical="center" wrapText="1"/>
    </xf>
    <xf numFmtId="0" fontId="28" fillId="0" borderId="0" xfId="34">
      <alignment vertical="center"/>
    </xf>
    <xf numFmtId="167" fontId="14" fillId="2" borderId="1" xfId="0" applyNumberFormat="1" applyFont="1" applyFill="1" applyBorder="1" applyAlignment="1">
      <alignment horizontal="right" vertical="center" wrapText="1"/>
    </xf>
    <xf numFmtId="167" fontId="14" fillId="2" borderId="1" xfId="1" applyNumberFormat="1" applyFont="1" applyFill="1" applyBorder="1" applyAlignment="1">
      <alignment horizontal="right" vertical="center" wrapText="1"/>
    </xf>
    <xf numFmtId="167" fontId="17" fillId="2" borderId="1" xfId="1" applyNumberFormat="1" applyFont="1" applyFill="1" applyBorder="1" applyAlignment="1">
      <alignment horizontal="right" vertical="center" wrapText="1"/>
    </xf>
    <xf numFmtId="164" fontId="2" fillId="0" borderId="0" xfId="1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3" fillId="0" borderId="11" xfId="3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7" fontId="30" fillId="3" borderId="1" xfId="0" applyNumberFormat="1" applyFont="1" applyFill="1" applyBorder="1" applyAlignment="1">
      <alignment horizontal="right" vertical="center" wrapText="1"/>
    </xf>
    <xf numFmtId="167" fontId="30" fillId="3" borderId="1" xfId="1" applyNumberFormat="1" applyFont="1" applyFill="1" applyBorder="1" applyAlignment="1">
      <alignment horizontal="right" vertical="center" wrapText="1"/>
    </xf>
    <xf numFmtId="164" fontId="2" fillId="0" borderId="0" xfId="1" applyFont="1" applyBorder="1" applyAlignment="1">
      <alignment horizontal="center" vertical="center"/>
    </xf>
    <xf numFmtId="17" fontId="31" fillId="2" borderId="0" xfId="3" applyNumberFormat="1" applyFont="1" applyFill="1" applyAlignment="1">
      <alignment vertical="center"/>
    </xf>
    <xf numFmtId="0" fontId="32" fillId="2" borderId="0" xfId="0" applyFont="1" applyFill="1" applyAlignment="1">
      <alignment horizontal="left" vertical="center"/>
    </xf>
    <xf numFmtId="0" fontId="33" fillId="2" borderId="0" xfId="0" applyFont="1" applyFill="1" applyAlignment="1">
      <alignment horizontal="center" vertical="center"/>
    </xf>
    <xf numFmtId="0" fontId="32" fillId="2" borderId="0" xfId="0" applyFont="1" applyFill="1" applyAlignment="1">
      <alignment horizontal="center" vertical="center"/>
    </xf>
    <xf numFmtId="0" fontId="34" fillId="0" borderId="11" xfId="30" applyFont="1" applyBorder="1" applyAlignment="1">
      <alignment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19" fillId="0" borderId="1" xfId="30" applyFont="1" applyBorder="1" applyAlignment="1">
      <alignment horizontal="center" vertical="center"/>
    </xf>
    <xf numFmtId="0" fontId="19" fillId="0" borderId="1" xfId="30" applyFont="1" applyBorder="1" applyAlignment="1">
      <alignment vertical="center" wrapText="1"/>
    </xf>
    <xf numFmtId="4" fontId="35" fillId="0" borderId="1" xfId="30" applyNumberFormat="1" applyFont="1" applyBorder="1" applyAlignment="1">
      <alignment horizontal="center" vertical="distributed"/>
    </xf>
    <xf numFmtId="165" fontId="35" fillId="0" borderId="1" xfId="31" applyFont="1" applyBorder="1" applyAlignment="1">
      <alignment horizontal="center" vertical="center"/>
    </xf>
    <xf numFmtId="167" fontId="33" fillId="2" borderId="1" xfId="0" applyNumberFormat="1" applyFont="1" applyFill="1" applyBorder="1" applyAlignment="1">
      <alignment horizontal="right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5" fillId="0" borderId="1" xfId="30" applyFont="1" applyBorder="1" applyAlignment="1">
      <alignment horizontal="center" vertical="center"/>
    </xf>
    <xf numFmtId="0" fontId="35" fillId="2" borderId="4" xfId="30" applyFont="1" applyFill="1" applyBorder="1" applyAlignment="1">
      <alignment horizontal="justify" vertical="center" wrapText="1"/>
    </xf>
    <xf numFmtId="165" fontId="35" fillId="2" borderId="1" xfId="31" applyFont="1" applyFill="1" applyBorder="1" applyAlignment="1">
      <alignment vertical="center"/>
    </xf>
    <xf numFmtId="164" fontId="33" fillId="2" borderId="1" xfId="0" applyNumberFormat="1" applyFont="1" applyFill="1" applyBorder="1" applyAlignment="1">
      <alignment horizontal="right" vertical="center" wrapText="1"/>
    </xf>
    <xf numFmtId="4" fontId="33" fillId="0" borderId="1" xfId="0" applyNumberFormat="1" applyFont="1" applyBorder="1" applyAlignment="1">
      <alignment vertical="center"/>
    </xf>
    <xf numFmtId="0" fontId="19" fillId="0" borderId="4" xfId="30" applyFont="1" applyBorder="1" applyAlignment="1">
      <alignment horizontal="justify" vertical="center" wrapText="1"/>
    </xf>
    <xf numFmtId="164" fontId="32" fillId="2" borderId="1" xfId="0" applyNumberFormat="1" applyFont="1" applyFill="1" applyBorder="1" applyAlignment="1">
      <alignment horizontal="right" vertical="center" wrapText="1"/>
    </xf>
    <xf numFmtId="0" fontId="35" fillId="0" borderId="4" xfId="30" applyFont="1" applyBorder="1" applyAlignment="1">
      <alignment horizontal="justify" vertical="center" wrapText="1"/>
    </xf>
    <xf numFmtId="4" fontId="33" fillId="2" borderId="1" xfId="0" applyNumberFormat="1" applyFont="1" applyFill="1" applyBorder="1" applyAlignment="1">
      <alignment vertical="center"/>
    </xf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vertical="center"/>
    </xf>
    <xf numFmtId="167" fontId="33" fillId="2" borderId="1" xfId="1" applyNumberFormat="1" applyFont="1" applyFill="1" applyBorder="1" applyAlignment="1">
      <alignment horizontal="right" vertical="center" wrapText="1"/>
    </xf>
    <xf numFmtId="0" fontId="32" fillId="2" borderId="0" xfId="0" applyFont="1" applyFill="1" applyAlignment="1">
      <alignment horizontal="right" vertical="center" wrapText="1"/>
    </xf>
    <xf numFmtId="164" fontId="32" fillId="2" borderId="0" xfId="0" applyNumberFormat="1" applyFont="1" applyFill="1" applyAlignment="1">
      <alignment horizontal="center" vertical="center" wrapText="1"/>
    </xf>
    <xf numFmtId="165" fontId="0" fillId="0" borderId="0" xfId="15" applyFont="1"/>
    <xf numFmtId="164" fontId="0" fillId="0" borderId="0" xfId="1" applyFont="1"/>
    <xf numFmtId="0" fontId="17" fillId="3" borderId="1" xfId="0" applyFont="1" applyFill="1" applyBorder="1"/>
    <xf numFmtId="0" fontId="17" fillId="3" borderId="1" xfId="0" applyFont="1" applyFill="1" applyBorder="1" applyAlignment="1">
      <alignment horizontal="center"/>
    </xf>
    <xf numFmtId="183" fontId="17" fillId="3" borderId="1" xfId="15" applyNumberFormat="1" applyFont="1" applyFill="1" applyBorder="1" applyAlignment="1">
      <alignment horizontal="center" vertical="center"/>
    </xf>
    <xf numFmtId="164" fontId="36" fillId="0" borderId="0" xfId="1" applyFont="1"/>
    <xf numFmtId="164" fontId="36" fillId="0" borderId="0" xfId="0" applyNumberFormat="1" applyFont="1"/>
    <xf numFmtId="0" fontId="36" fillId="0" borderId="0" xfId="0" applyFont="1"/>
    <xf numFmtId="0" fontId="38" fillId="0" borderId="0" xfId="0" applyFont="1"/>
    <xf numFmtId="0" fontId="42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3" fillId="2" borderId="1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/>
    </xf>
    <xf numFmtId="4" fontId="42" fillId="0" borderId="1" xfId="0" applyNumberFormat="1" applyFont="1" applyBorder="1" applyAlignment="1">
      <alignment horizontal="right" vertical="center"/>
    </xf>
    <xf numFmtId="4" fontId="42" fillId="2" borderId="1" xfId="0" applyNumberFormat="1" applyFont="1" applyFill="1" applyBorder="1" applyAlignment="1">
      <alignment horizontal="right" vertical="center"/>
    </xf>
    <xf numFmtId="0" fontId="17" fillId="0" borderId="4" xfId="0" applyFont="1" applyBorder="1"/>
    <xf numFmtId="0" fontId="44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 wrapText="1"/>
    </xf>
    <xf numFmtId="0" fontId="42" fillId="2" borderId="1" xfId="0" applyFont="1" applyFill="1" applyBorder="1" applyAlignment="1">
      <alignment horizontal="center" vertical="center"/>
    </xf>
    <xf numFmtId="4" fontId="42" fillId="3" borderId="1" xfId="0" applyNumberFormat="1" applyFont="1" applyFill="1" applyBorder="1" applyAlignment="1">
      <alignment horizontal="right" vertical="center"/>
    </xf>
    <xf numFmtId="9" fontId="11" fillId="0" borderId="0" xfId="2" applyFont="1" applyFill="1" applyBorder="1" applyAlignment="1">
      <alignment horizontal="center" vertical="center"/>
    </xf>
    <xf numFmtId="164" fontId="12" fillId="0" borderId="0" xfId="13" applyFont="1" applyFill="1" applyBorder="1" applyAlignment="1">
      <alignment vertical="top"/>
    </xf>
    <xf numFmtId="2" fontId="11" fillId="0" borderId="0" xfId="12" applyNumberFormat="1" applyFont="1" applyFill="1" applyBorder="1" applyAlignment="1">
      <alignment horizontal="center" vertical="top"/>
    </xf>
    <xf numFmtId="2" fontId="11" fillId="0" borderId="0" xfId="12" applyNumberFormat="1" applyFont="1" applyFill="1" applyBorder="1" applyAlignment="1">
      <alignment horizontal="center" vertical="center"/>
    </xf>
    <xf numFmtId="164" fontId="43" fillId="4" borderId="1" xfId="0" applyNumberFormat="1" applyFont="1" applyFill="1" applyBorder="1" applyAlignment="1">
      <alignment horizontal="center" vertical="center"/>
    </xf>
    <xf numFmtId="0" fontId="43" fillId="4" borderId="4" xfId="0" applyFont="1" applyFill="1" applyBorder="1" applyAlignment="1">
      <alignment horizontal="right" vertical="center"/>
    </xf>
    <xf numFmtId="165" fontId="14" fillId="0" borderId="1" xfId="15" applyFont="1" applyFill="1" applyBorder="1" applyAlignment="1">
      <alignment horizontal="right" vertical="center"/>
    </xf>
    <xf numFmtId="165" fontId="14" fillId="0" borderId="1" xfId="15" applyFont="1" applyFill="1" applyBorder="1" applyAlignment="1">
      <alignment horizontal="center" vertical="center"/>
    </xf>
    <xf numFmtId="165" fontId="11" fillId="0" borderId="0" xfId="15" applyFont="1" applyFill="1" applyBorder="1" applyAlignment="1">
      <alignment horizontal="center" vertical="top"/>
    </xf>
    <xf numFmtId="9" fontId="11" fillId="0" borderId="0" xfId="12" applyFont="1" applyFill="1" applyBorder="1" applyAlignment="1">
      <alignment horizontal="center" vertical="top"/>
    </xf>
    <xf numFmtId="164" fontId="11" fillId="0" borderId="6" xfId="13" applyFont="1" applyFill="1" applyBorder="1" applyAlignment="1">
      <alignment horizontal="center" vertical="top"/>
    </xf>
    <xf numFmtId="164" fontId="11" fillId="0" borderId="0" xfId="13" applyFont="1" applyFill="1" applyBorder="1" applyAlignment="1">
      <alignment horizontal="right" vertical="top"/>
    </xf>
    <xf numFmtId="164" fontId="17" fillId="0" borderId="0" xfId="1" applyFont="1" applyFill="1" applyBorder="1" applyAlignment="1" applyProtection="1">
      <alignment horizontal="center" vertical="top"/>
    </xf>
    <xf numFmtId="164" fontId="11" fillId="0" borderId="0" xfId="13" applyFont="1" applyFill="1" applyBorder="1" applyAlignment="1">
      <alignment horizontal="center" vertical="top"/>
    </xf>
    <xf numFmtId="164" fontId="11" fillId="0" borderId="0" xfId="13" applyFont="1" applyFill="1" applyBorder="1" applyAlignment="1">
      <alignment vertical="top"/>
    </xf>
    <xf numFmtId="164" fontId="11" fillId="0" borderId="6" xfId="13" applyFont="1" applyFill="1" applyBorder="1" applyAlignment="1">
      <alignment vertical="center"/>
    </xf>
    <xf numFmtId="164" fontId="11" fillId="0" borderId="0" xfId="13" applyFont="1" applyFill="1" applyBorder="1" applyAlignment="1">
      <alignment vertical="center"/>
    </xf>
    <xf numFmtId="164" fontId="11" fillId="0" borderId="11" xfId="13" applyFont="1" applyFill="1" applyBorder="1" applyAlignment="1">
      <alignment vertical="center"/>
    </xf>
    <xf numFmtId="165" fontId="11" fillId="0" borderId="0" xfId="14" applyFont="1" applyFill="1" applyBorder="1" applyAlignment="1">
      <alignment vertical="top"/>
    </xf>
    <xf numFmtId="164" fontId="11" fillId="0" borderId="11" xfId="13" applyFont="1" applyFill="1" applyBorder="1" applyAlignment="1">
      <alignment horizontal="right" vertical="top"/>
    </xf>
    <xf numFmtId="165" fontId="11" fillId="0" borderId="0" xfId="15" applyFont="1" applyFill="1" applyAlignment="1">
      <alignment vertical="top"/>
    </xf>
    <xf numFmtId="164" fontId="11" fillId="0" borderId="3" xfId="13" applyFont="1" applyFill="1" applyBorder="1" applyAlignment="1">
      <alignment horizontal="center" vertical="top"/>
    </xf>
    <xf numFmtId="165" fontId="11" fillId="0" borderId="6" xfId="14" applyFont="1" applyFill="1" applyBorder="1" applyAlignment="1">
      <alignment horizontal="right" vertical="top"/>
    </xf>
    <xf numFmtId="165" fontId="11" fillId="0" borderId="0" xfId="14" applyFont="1" applyFill="1" applyBorder="1" applyAlignment="1">
      <alignment horizontal="right" vertical="top"/>
    </xf>
    <xf numFmtId="165" fontId="11" fillId="0" borderId="0" xfId="15" applyFont="1" applyFill="1" applyBorder="1" applyAlignment="1">
      <alignment vertical="top"/>
    </xf>
    <xf numFmtId="165" fontId="11" fillId="0" borderId="3" xfId="14" applyFont="1" applyFill="1" applyBorder="1" applyAlignment="1">
      <alignment horizontal="right" vertical="top"/>
    </xf>
    <xf numFmtId="10" fontId="11" fillId="0" borderId="0" xfId="12" applyNumberFormat="1" applyFont="1" applyFill="1" applyBorder="1" applyAlignment="1">
      <alignment horizontal="center" vertical="top"/>
    </xf>
    <xf numFmtId="10" fontId="11" fillId="0" borderId="0" xfId="2" applyNumberFormat="1" applyFont="1" applyFill="1" applyAlignment="1">
      <alignment horizontal="center" vertical="top"/>
    </xf>
    <xf numFmtId="10" fontId="11" fillId="0" borderId="0" xfId="2" applyNumberFormat="1" applyFont="1" applyFill="1" applyBorder="1" applyAlignment="1">
      <alignment horizontal="center" vertical="top"/>
    </xf>
    <xf numFmtId="10" fontId="11" fillId="0" borderId="0" xfId="2" applyNumberFormat="1" applyFont="1" applyFill="1" applyAlignment="1">
      <alignment horizontal="center" vertical="center"/>
    </xf>
    <xf numFmtId="10" fontId="11" fillId="0" borderId="11" xfId="2" applyNumberFormat="1" applyFont="1" applyFill="1" applyBorder="1" applyAlignment="1">
      <alignment horizontal="center" vertical="center"/>
    </xf>
    <xf numFmtId="10" fontId="11" fillId="0" borderId="0" xfId="12" applyNumberFormat="1" applyFont="1" applyFill="1" applyBorder="1" applyAlignment="1">
      <alignment horizontal="left" vertical="top"/>
    </xf>
    <xf numFmtId="10" fontId="11" fillId="0" borderId="0" xfId="2" applyNumberFormat="1" applyFont="1" applyFill="1" applyAlignment="1">
      <alignment horizontal="left" vertical="top"/>
    </xf>
    <xf numFmtId="10" fontId="11" fillId="0" borderId="0" xfId="12" applyNumberFormat="1" applyFont="1" applyFill="1" applyBorder="1" applyAlignment="1">
      <alignment vertical="top"/>
    </xf>
    <xf numFmtId="10" fontId="11" fillId="0" borderId="0" xfId="2" applyNumberFormat="1" applyFont="1" applyFill="1" applyBorder="1" applyAlignment="1">
      <alignment vertical="top"/>
    </xf>
    <xf numFmtId="10" fontId="11" fillId="0" borderId="11" xfId="2" applyNumberFormat="1" applyFont="1" applyFill="1" applyBorder="1" applyAlignment="1">
      <alignment horizontal="center" vertical="top"/>
    </xf>
    <xf numFmtId="174" fontId="11" fillId="0" borderId="6" xfId="13" applyNumberFormat="1" applyFont="1" applyFill="1" applyBorder="1" applyAlignment="1">
      <alignment horizontal="right" vertical="center"/>
    </xf>
    <xf numFmtId="174" fontId="11" fillId="0" borderId="6" xfId="13" applyNumberFormat="1" applyFont="1" applyFill="1" applyBorder="1" applyAlignment="1">
      <alignment vertical="center"/>
    </xf>
    <xf numFmtId="164" fontId="11" fillId="0" borderId="0" xfId="13" applyFont="1" applyFill="1" applyBorder="1" applyAlignment="1">
      <alignment horizontal="center" vertical="center"/>
    </xf>
    <xf numFmtId="174" fontId="11" fillId="0" borderId="0" xfId="13" applyNumberFormat="1" applyFont="1" applyFill="1" applyBorder="1" applyAlignment="1">
      <alignment horizontal="right" vertical="center"/>
    </xf>
    <xf numFmtId="174" fontId="11" fillId="0" borderId="0" xfId="13" applyNumberFormat="1" applyFont="1" applyFill="1" applyBorder="1" applyAlignment="1">
      <alignment vertical="center"/>
    </xf>
    <xf numFmtId="2" fontId="11" fillId="0" borderId="0" xfId="13" applyNumberFormat="1" applyFont="1" applyFill="1" applyBorder="1" applyAlignment="1">
      <alignment horizontal="right" vertical="top"/>
    </xf>
    <xf numFmtId="164" fontId="11" fillId="0" borderId="0" xfId="13" applyFont="1" applyFill="1" applyBorder="1" applyAlignment="1">
      <alignment horizontal="right" vertical="center"/>
    </xf>
    <xf numFmtId="172" fontId="11" fillId="0" borderId="0" xfId="14" applyNumberFormat="1" applyFont="1" applyFill="1" applyAlignment="1">
      <alignment horizontal="right" vertical="center"/>
    </xf>
    <xf numFmtId="9" fontId="11" fillId="0" borderId="0" xfId="12" applyFont="1" applyFill="1" applyBorder="1" applyAlignment="1">
      <alignment horizontal="center" vertical="center"/>
    </xf>
    <xf numFmtId="172" fontId="11" fillId="0" borderId="0" xfId="15" applyNumberFormat="1" applyFont="1" applyFill="1" applyBorder="1" applyAlignment="1">
      <alignment vertical="top"/>
    </xf>
    <xf numFmtId="9" fontId="11" fillId="0" borderId="11" xfId="12" applyFont="1" applyFill="1" applyBorder="1" applyAlignment="1">
      <alignment horizontal="center" vertical="top"/>
    </xf>
    <xf numFmtId="164" fontId="11" fillId="0" borderId="0" xfId="13" applyFont="1" applyFill="1" applyBorder="1" applyAlignment="1">
      <alignment horizontal="left" vertical="top"/>
    </xf>
    <xf numFmtId="165" fontId="11" fillId="0" borderId="6" xfId="15" applyFont="1" applyFill="1" applyBorder="1" applyAlignment="1">
      <alignment horizontal="center" vertical="top"/>
    </xf>
    <xf numFmtId="165" fontId="11" fillId="0" borderId="0" xfId="15" applyFont="1" applyFill="1" applyAlignment="1">
      <alignment horizontal="center" vertical="top"/>
    </xf>
    <xf numFmtId="165" fontId="11" fillId="0" borderId="11" xfId="15" applyFont="1" applyFill="1" applyBorder="1" applyAlignment="1">
      <alignment horizontal="center" vertical="top"/>
    </xf>
    <xf numFmtId="165" fontId="11" fillId="0" borderId="0" xfId="15" applyFont="1" applyFill="1" applyBorder="1" applyAlignment="1">
      <alignment horizontal="left" vertical="top"/>
    </xf>
    <xf numFmtId="10" fontId="11" fillId="0" borderId="0" xfId="2" applyNumberFormat="1" applyFont="1" applyFill="1" applyBorder="1" applyAlignment="1">
      <alignment horizontal="center" vertical="center"/>
    </xf>
    <xf numFmtId="165" fontId="11" fillId="0" borderId="0" xfId="15" applyFont="1" applyFill="1"/>
    <xf numFmtId="2" fontId="11" fillId="0" borderId="6" xfId="2" applyNumberFormat="1" applyFont="1" applyFill="1" applyBorder="1" applyAlignment="1">
      <alignment horizontal="center" vertical="center"/>
    </xf>
    <xf numFmtId="2" fontId="11" fillId="0" borderId="11" xfId="2" applyNumberFormat="1" applyFont="1" applyFill="1" applyBorder="1" applyAlignment="1">
      <alignment horizontal="center" vertical="center"/>
    </xf>
    <xf numFmtId="164" fontId="11" fillId="0" borderId="6" xfId="1" applyFont="1" applyFill="1" applyBorder="1" applyAlignment="1">
      <alignment horizontal="center" vertical="center"/>
    </xf>
    <xf numFmtId="2" fontId="11" fillId="0" borderId="0" xfId="2" applyNumberFormat="1" applyFont="1" applyFill="1" applyAlignment="1">
      <alignment horizontal="center" vertical="center"/>
    </xf>
    <xf numFmtId="2" fontId="11" fillId="0" borderId="11" xfId="15" applyNumberFormat="1" applyFont="1" applyFill="1" applyBorder="1" applyAlignment="1">
      <alignment horizontal="center" vertical="center"/>
    </xf>
    <xf numFmtId="44" fontId="42" fillId="0" borderId="0" xfId="0" applyNumberFormat="1" applyFont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7" fillId="0" borderId="7" xfId="0" applyFont="1" applyBorder="1"/>
    <xf numFmtId="0" fontId="17" fillId="0" borderId="33" xfId="0" applyFont="1" applyBorder="1" applyAlignment="1">
      <alignment horizontal="center"/>
    </xf>
    <xf numFmtId="165" fontId="17" fillId="0" borderId="1" xfId="15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7" fillId="0" borderId="0" xfId="0" applyFont="1" applyAlignment="1">
      <alignment vertical="center"/>
    </xf>
    <xf numFmtId="0" fontId="11" fillId="0" borderId="0" xfId="11" applyFont="1"/>
    <xf numFmtId="0" fontId="6" fillId="0" borderId="0" xfId="11"/>
    <xf numFmtId="0" fontId="12" fillId="0" borderId="0" xfId="11" applyFont="1" applyAlignment="1">
      <alignment horizontal="center" vertical="center"/>
    </xf>
    <xf numFmtId="0" fontId="12" fillId="0" borderId="0" xfId="11" applyFont="1"/>
    <xf numFmtId="0" fontId="12" fillId="0" borderId="0" xfId="11" applyFont="1" applyAlignment="1">
      <alignment vertical="center"/>
    </xf>
    <xf numFmtId="0" fontId="12" fillId="0" borderId="0" xfId="11" applyFont="1" applyAlignment="1">
      <alignment horizontal="left" vertical="center"/>
    </xf>
    <xf numFmtId="0" fontId="11" fillId="0" borderId="0" xfId="11" applyFont="1" applyAlignment="1">
      <alignment vertical="top"/>
    </xf>
    <xf numFmtId="2" fontId="11" fillId="0" borderId="0" xfId="11" applyNumberFormat="1" applyFont="1" applyAlignment="1">
      <alignment horizontal="center" vertical="top" wrapText="1"/>
    </xf>
    <xf numFmtId="0" fontId="11" fillId="0" borderId="0" xfId="11" applyFont="1" applyAlignment="1">
      <alignment horizontal="left" wrapText="1"/>
    </xf>
    <xf numFmtId="0" fontId="11" fillId="0" borderId="0" xfId="11" applyFont="1" applyAlignment="1">
      <alignment vertical="top" wrapText="1"/>
    </xf>
    <xf numFmtId="2" fontId="11" fillId="0" borderId="0" xfId="11" applyNumberFormat="1" applyFont="1" applyAlignment="1">
      <alignment horizontal="center" vertical="top"/>
    </xf>
    <xf numFmtId="0" fontId="11" fillId="0" borderId="0" xfId="11" applyFont="1" applyAlignment="1">
      <alignment horizontal="left"/>
    </xf>
    <xf numFmtId="165" fontId="11" fillId="0" borderId="0" xfId="11" applyNumberFormat="1" applyFont="1" applyAlignment="1">
      <alignment vertical="top"/>
    </xf>
    <xf numFmtId="0" fontId="11" fillId="0" borderId="0" xfId="11" applyFont="1" applyAlignment="1">
      <alignment horizontal="center" vertical="top"/>
    </xf>
    <xf numFmtId="0" fontId="12" fillId="0" borderId="0" xfId="11" applyFont="1" applyAlignment="1">
      <alignment vertical="top"/>
    </xf>
    <xf numFmtId="2" fontId="11" fillId="0" borderId="0" xfId="11" applyNumberFormat="1" applyFont="1"/>
    <xf numFmtId="2" fontId="11" fillId="0" borderId="0" xfId="11" applyNumberFormat="1" applyFont="1" applyAlignment="1">
      <alignment horizontal="right" vertical="top"/>
    </xf>
    <xf numFmtId="0" fontId="11" fillId="0" borderId="0" xfId="11" applyFont="1" applyAlignment="1">
      <alignment horizontal="left" vertical="top"/>
    </xf>
    <xf numFmtId="0" fontId="11" fillId="0" borderId="0" xfId="11" applyFont="1" applyAlignment="1">
      <alignment horizontal="right" vertical="top"/>
    </xf>
    <xf numFmtId="2" fontId="11" fillId="0" borderId="0" xfId="11" applyNumberFormat="1" applyFont="1" applyAlignment="1">
      <alignment horizontal="center" vertical="center"/>
    </xf>
    <xf numFmtId="0" fontId="12" fillId="0" borderId="0" xfId="11" applyFont="1" applyAlignment="1">
      <alignment horizontal="center" vertical="top"/>
    </xf>
    <xf numFmtId="0" fontId="12" fillId="0" borderId="0" xfId="11" applyFont="1" applyAlignment="1">
      <alignment vertical="top" wrapText="1"/>
    </xf>
    <xf numFmtId="0" fontId="12" fillId="0" borderId="0" xfId="11" applyFont="1" applyAlignment="1">
      <alignment horizontal="center" vertical="center" wrapText="1"/>
    </xf>
    <xf numFmtId="0" fontId="11" fillId="0" borderId="0" xfId="11" applyFont="1" applyAlignment="1">
      <alignment vertical="center"/>
    </xf>
    <xf numFmtId="167" fontId="11" fillId="0" borderId="0" xfId="11" applyNumberFormat="1" applyFont="1" applyAlignment="1">
      <alignment vertical="top"/>
    </xf>
    <xf numFmtId="170" fontId="11" fillId="0" borderId="0" xfId="11" applyNumberFormat="1" applyFont="1" applyAlignment="1">
      <alignment horizontal="center" vertical="top"/>
    </xf>
    <xf numFmtId="0" fontId="12" fillId="0" borderId="5" xfId="11" applyFont="1" applyBorder="1" applyAlignment="1">
      <alignment vertical="top"/>
    </xf>
    <xf numFmtId="0" fontId="13" fillId="0" borderId="6" xfId="11" applyFont="1" applyBorder="1"/>
    <xf numFmtId="0" fontId="12" fillId="0" borderId="6" xfId="11" applyFont="1" applyBorder="1" applyAlignment="1">
      <alignment horizontal="center" vertical="top"/>
    </xf>
    <xf numFmtId="0" fontId="12" fillId="0" borderId="6" xfId="11" applyFont="1" applyBorder="1" applyAlignment="1">
      <alignment horizontal="center" vertical="center"/>
    </xf>
    <xf numFmtId="0" fontId="12" fillId="0" borderId="7" xfId="11" applyFont="1" applyBorder="1" applyAlignment="1">
      <alignment horizontal="center" vertical="top"/>
    </xf>
    <xf numFmtId="0" fontId="13" fillId="0" borderId="0" xfId="11" applyFont="1"/>
    <xf numFmtId="1" fontId="11" fillId="0" borderId="0" xfId="11" applyNumberFormat="1" applyFont="1" applyAlignment="1">
      <alignment horizontal="center" vertical="top"/>
    </xf>
    <xf numFmtId="3" fontId="11" fillId="0" borderId="0" xfId="11" applyNumberFormat="1" applyFont="1" applyAlignment="1">
      <alignment horizontal="center" vertical="top"/>
    </xf>
    <xf numFmtId="1" fontId="11" fillId="0" borderId="0" xfId="11" applyNumberFormat="1" applyFont="1" applyAlignment="1">
      <alignment horizontal="center" vertical="center"/>
    </xf>
    <xf numFmtId="0" fontId="13" fillId="0" borderId="11" xfId="11" applyFont="1" applyBorder="1"/>
    <xf numFmtId="0" fontId="12" fillId="0" borderId="11" xfId="11" applyFont="1" applyBorder="1" applyAlignment="1">
      <alignment vertical="top"/>
    </xf>
    <xf numFmtId="0" fontId="11" fillId="0" borderId="11" xfId="11" applyFont="1" applyBorder="1" applyAlignment="1">
      <alignment vertical="top"/>
    </xf>
    <xf numFmtId="9" fontId="11" fillId="0" borderId="0" xfId="11" applyNumberFormat="1" applyFont="1" applyAlignment="1">
      <alignment horizontal="center" vertical="center"/>
    </xf>
    <xf numFmtId="0" fontId="11" fillId="0" borderId="0" xfId="11" applyFont="1" applyAlignment="1">
      <alignment horizontal="center" vertical="center"/>
    </xf>
    <xf numFmtId="0" fontId="11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vertical="top"/>
    </xf>
    <xf numFmtId="2" fontId="11" fillId="0" borderId="11" xfId="11" applyNumberFormat="1" applyFont="1" applyBorder="1" applyAlignment="1">
      <alignment horizontal="center" vertical="center"/>
    </xf>
    <xf numFmtId="3" fontId="11" fillId="0" borderId="11" xfId="11" applyNumberFormat="1" applyFont="1" applyBorder="1" applyAlignment="1">
      <alignment horizontal="center" vertical="top"/>
    </xf>
    <xf numFmtId="1" fontId="11" fillId="0" borderId="11" xfId="11" applyNumberFormat="1" applyFont="1" applyBorder="1" applyAlignment="1">
      <alignment horizontal="center" vertical="center"/>
    </xf>
    <xf numFmtId="1" fontId="11" fillId="0" borderId="12" xfId="11" applyNumberFormat="1" applyFont="1" applyBorder="1" applyAlignment="1">
      <alignment horizontal="center" vertical="top"/>
    </xf>
    <xf numFmtId="0" fontId="12" fillId="0" borderId="6" xfId="11" applyFont="1" applyBorder="1" applyAlignment="1">
      <alignment vertical="top"/>
    </xf>
    <xf numFmtId="0" fontId="12" fillId="0" borderId="7" xfId="11" applyFont="1" applyBorder="1" applyAlignment="1">
      <alignment horizontal="center" vertical="center"/>
    </xf>
    <xf numFmtId="0" fontId="11" fillId="0" borderId="8" xfId="11" applyFont="1" applyBorder="1" applyAlignment="1">
      <alignment horizontal="left" vertical="center"/>
    </xf>
    <xf numFmtId="0" fontId="12" fillId="0" borderId="10" xfId="11" applyFont="1" applyBorder="1" applyAlignment="1">
      <alignment horizontal="left" vertical="center"/>
    </xf>
    <xf numFmtId="0" fontId="11" fillId="0" borderId="11" xfId="11" applyFont="1" applyBorder="1" applyAlignment="1">
      <alignment horizontal="center" vertical="center"/>
    </xf>
    <xf numFmtId="3" fontId="12" fillId="0" borderId="11" xfId="11" applyNumberFormat="1" applyFont="1" applyBorder="1" applyAlignment="1">
      <alignment horizontal="center" vertical="center"/>
    </xf>
    <xf numFmtId="0" fontId="11" fillId="0" borderId="12" xfId="11" applyFont="1" applyBorder="1" applyAlignment="1">
      <alignment horizontal="center" vertical="center"/>
    </xf>
    <xf numFmtId="3" fontId="12" fillId="0" borderId="0" xfId="11" applyNumberFormat="1" applyFont="1" applyAlignment="1">
      <alignment horizontal="center" vertical="center"/>
    </xf>
    <xf numFmtId="1" fontId="12" fillId="0" borderId="11" xfId="11" applyNumberFormat="1" applyFont="1" applyBorder="1" applyAlignment="1">
      <alignment horizontal="center" vertical="center"/>
    </xf>
    <xf numFmtId="1" fontId="12" fillId="0" borderId="0" xfId="11" applyNumberFormat="1" applyFont="1" applyAlignment="1">
      <alignment horizontal="center" vertical="center"/>
    </xf>
    <xf numFmtId="170" fontId="12" fillId="0" borderId="0" xfId="11" applyNumberFormat="1" applyFont="1" applyAlignment="1">
      <alignment horizontal="center" vertical="center"/>
    </xf>
    <xf numFmtId="1" fontId="12" fillId="0" borderId="12" xfId="11" applyNumberFormat="1" applyFont="1" applyBorder="1" applyAlignment="1">
      <alignment horizontal="center" vertical="center"/>
    </xf>
    <xf numFmtId="0" fontId="11" fillId="0" borderId="0" xfId="11" applyFont="1" applyAlignment="1">
      <alignment horizontal="left" vertical="center"/>
    </xf>
    <xf numFmtId="0" fontId="12" fillId="0" borderId="0" xfId="11" applyFont="1" applyAlignment="1">
      <alignment horizontal="left" vertical="top"/>
    </xf>
    <xf numFmtId="0" fontId="12" fillId="0" borderId="11" xfId="11" applyFont="1" applyBorder="1"/>
    <xf numFmtId="0" fontId="12" fillId="0" borderId="11" xfId="11" applyFont="1" applyBorder="1" applyAlignment="1">
      <alignment horizontal="center" vertical="top" wrapText="1"/>
    </xf>
    <xf numFmtId="0" fontId="11" fillId="0" borderId="11" xfId="11" applyFont="1" applyBorder="1"/>
    <xf numFmtId="0" fontId="11" fillId="0" borderId="11" xfId="11" applyFont="1" applyBorder="1" applyAlignment="1">
      <alignment horizontal="center"/>
    </xf>
    <xf numFmtId="0" fontId="14" fillId="0" borderId="0" xfId="11" applyFont="1" applyAlignment="1">
      <alignment vertical="top"/>
    </xf>
    <xf numFmtId="10" fontId="11" fillId="0" borderId="0" xfId="2" applyNumberFormat="1" applyFont="1" applyFill="1" applyAlignment="1">
      <alignment horizontal="center"/>
    </xf>
    <xf numFmtId="10" fontId="11" fillId="0" borderId="0" xfId="11" applyNumberFormat="1" applyFont="1" applyAlignment="1">
      <alignment horizontal="center" vertical="center"/>
    </xf>
    <xf numFmtId="10" fontId="14" fillId="0" borderId="0" xfId="11" applyNumberFormat="1" applyFont="1" applyAlignment="1">
      <alignment horizontal="center" vertical="top"/>
    </xf>
    <xf numFmtId="164" fontId="12" fillId="0" borderId="13" xfId="13" applyFont="1" applyFill="1" applyBorder="1" applyAlignment="1">
      <alignment horizontal="right" vertical="top"/>
    </xf>
    <xf numFmtId="0" fontId="12" fillId="0" borderId="11" xfId="11" applyFont="1" applyBorder="1" applyAlignment="1">
      <alignment vertical="top" wrapText="1"/>
    </xf>
    <xf numFmtId="164" fontId="12" fillId="0" borderId="13" xfId="13" applyFont="1" applyFill="1" applyBorder="1" applyAlignment="1">
      <alignment vertical="top"/>
    </xf>
    <xf numFmtId="0" fontId="12" fillId="0" borderId="0" xfId="11" applyFont="1" applyAlignment="1">
      <alignment horizontal="right" vertical="top"/>
    </xf>
    <xf numFmtId="0" fontId="12" fillId="0" borderId="11" xfId="11" applyFont="1" applyBorder="1" applyAlignment="1">
      <alignment horizontal="center" vertical="top"/>
    </xf>
    <xf numFmtId="0" fontId="12" fillId="0" borderId="11" xfId="11" applyFont="1" applyBorder="1" applyAlignment="1">
      <alignment horizontal="center" vertical="center" wrapText="1"/>
    </xf>
    <xf numFmtId="164" fontId="12" fillId="0" borderId="14" xfId="13" applyFont="1" applyFill="1" applyBorder="1" applyAlignment="1">
      <alignment vertical="top"/>
    </xf>
    <xf numFmtId="0" fontId="12" fillId="0" borderId="0" xfId="11" applyFont="1" applyAlignment="1">
      <alignment horizontal="center" vertical="top" wrapText="1"/>
    </xf>
    <xf numFmtId="0" fontId="11" fillId="0" borderId="6" xfId="11" applyFont="1" applyBorder="1" applyAlignment="1">
      <alignment horizontal="right" vertical="top"/>
    </xf>
    <xf numFmtId="0" fontId="11" fillId="0" borderId="6" xfId="11" applyFont="1" applyBorder="1" applyAlignment="1">
      <alignment vertical="center"/>
    </xf>
    <xf numFmtId="0" fontId="11" fillId="0" borderId="6" xfId="11" applyFont="1" applyBorder="1" applyAlignment="1">
      <alignment horizontal="center" vertical="top"/>
    </xf>
    <xf numFmtId="0" fontId="11" fillId="0" borderId="18" xfId="11" applyFont="1" applyBorder="1" applyAlignment="1">
      <alignment horizontal="left" vertical="top"/>
    </xf>
    <xf numFmtId="0" fontId="11" fillId="0" borderId="11" xfId="11" applyFont="1" applyBorder="1" applyAlignment="1">
      <alignment horizontal="right" vertical="top"/>
    </xf>
    <xf numFmtId="0" fontId="11" fillId="0" borderId="11" xfId="11" applyFont="1" applyBorder="1" applyAlignment="1">
      <alignment vertical="center"/>
    </xf>
    <xf numFmtId="0" fontId="11" fillId="0" borderId="11" xfId="11" applyFont="1" applyBorder="1" applyAlignment="1">
      <alignment horizontal="center" vertical="top"/>
    </xf>
    <xf numFmtId="0" fontId="11" fillId="0" borderId="11" xfId="11" applyFont="1" applyBorder="1" applyAlignment="1">
      <alignment horizontal="left" vertical="top"/>
    </xf>
    <xf numFmtId="2" fontId="11" fillId="0" borderId="11" xfId="11" applyNumberFormat="1" applyFont="1" applyBorder="1" applyAlignment="1">
      <alignment horizontal="right" vertical="top"/>
    </xf>
    <xf numFmtId="0" fontId="11" fillId="0" borderId="6" xfId="11" applyFont="1" applyBorder="1" applyAlignment="1">
      <alignment horizontal="left" vertical="top"/>
    </xf>
    <xf numFmtId="0" fontId="11" fillId="0" borderId="6" xfId="11" applyFont="1" applyBorder="1" applyAlignment="1">
      <alignment vertical="top"/>
    </xf>
    <xf numFmtId="2" fontId="11" fillId="0" borderId="6" xfId="11" applyNumberFormat="1" applyFont="1" applyBorder="1" applyAlignment="1">
      <alignment horizontal="right" vertical="top"/>
    </xf>
    <xf numFmtId="164" fontId="12" fillId="0" borderId="14" xfId="13" applyFont="1" applyFill="1" applyBorder="1" applyAlignment="1">
      <alignment vertical="top" wrapText="1"/>
    </xf>
    <xf numFmtId="167" fontId="11" fillId="0" borderId="11" xfId="11" applyNumberFormat="1" applyFont="1" applyBorder="1" applyAlignment="1">
      <alignment vertical="top"/>
    </xf>
    <xf numFmtId="1" fontId="11" fillId="0" borderId="6" xfId="11" applyNumberFormat="1" applyFont="1" applyBorder="1" applyAlignment="1">
      <alignment horizontal="center" vertical="top"/>
    </xf>
    <xf numFmtId="2" fontId="11" fillId="0" borderId="6" xfId="11" applyNumberFormat="1" applyFont="1" applyBorder="1" applyAlignment="1">
      <alignment horizontal="center" vertical="top"/>
    </xf>
    <xf numFmtId="0" fontId="11" fillId="0" borderId="6" xfId="11" applyFont="1" applyBorder="1"/>
    <xf numFmtId="2" fontId="11" fillId="0" borderId="11" xfId="11" applyNumberFormat="1" applyFont="1" applyBorder="1" applyAlignment="1">
      <alignment horizontal="center" vertical="top"/>
    </xf>
    <xf numFmtId="164" fontId="12" fillId="0" borderId="11" xfId="13" applyFont="1" applyFill="1" applyBorder="1" applyAlignment="1">
      <alignment horizontal="right" vertical="top"/>
    </xf>
    <xf numFmtId="186" fontId="11" fillId="0" borderId="3" xfId="11" applyNumberFormat="1" applyFont="1" applyBorder="1" applyAlignment="1">
      <alignment horizontal="center" vertical="top"/>
    </xf>
    <xf numFmtId="172" fontId="11" fillId="0" borderId="3" xfId="14" applyNumberFormat="1" applyFont="1" applyFill="1" applyBorder="1" applyAlignment="1">
      <alignment vertical="top"/>
    </xf>
    <xf numFmtId="165" fontId="11" fillId="0" borderId="3" xfId="14" applyFont="1" applyFill="1" applyBorder="1" applyAlignment="1">
      <alignment vertical="top"/>
    </xf>
    <xf numFmtId="0" fontId="11" fillId="0" borderId="0" xfId="11" applyFont="1" applyAlignment="1">
      <alignment horizontal="center"/>
    </xf>
    <xf numFmtId="0" fontId="12" fillId="0" borderId="11" xfId="11" applyFont="1" applyBorder="1" applyAlignment="1">
      <alignment horizontal="center" vertical="center"/>
    </xf>
    <xf numFmtId="3" fontId="11" fillId="0" borderId="0" xfId="11" applyNumberFormat="1" applyFont="1" applyAlignment="1">
      <alignment horizontal="center" vertical="center"/>
    </xf>
    <xf numFmtId="4" fontId="11" fillId="0" borderId="0" xfId="11" applyNumberFormat="1" applyFont="1" applyAlignment="1">
      <alignment horizontal="right" vertical="top"/>
    </xf>
    <xf numFmtId="3" fontId="11" fillId="0" borderId="0" xfId="11" applyNumberFormat="1" applyFont="1"/>
    <xf numFmtId="174" fontId="11" fillId="0" borderId="0" xfId="11" applyNumberFormat="1" applyFont="1" applyAlignment="1">
      <alignment horizontal="right" vertical="center"/>
    </xf>
    <xf numFmtId="3" fontId="11" fillId="0" borderId="11" xfId="11" applyNumberFormat="1" applyFont="1" applyBorder="1" applyAlignment="1">
      <alignment horizontal="center" vertical="center"/>
    </xf>
    <xf numFmtId="3" fontId="11" fillId="0" borderId="11" xfId="11" applyNumberFormat="1" applyFont="1" applyBorder="1"/>
    <xf numFmtId="174" fontId="11" fillId="0" borderId="11" xfId="11" applyNumberFormat="1" applyFont="1" applyBorder="1" applyAlignment="1">
      <alignment horizontal="right" vertical="center"/>
    </xf>
    <xf numFmtId="174" fontId="12" fillId="0" borderId="11" xfId="11" applyNumberFormat="1" applyFont="1" applyBorder="1" applyAlignment="1">
      <alignment horizontal="right" vertical="center"/>
    </xf>
    <xf numFmtId="0" fontId="11" fillId="0" borderId="3" xfId="11" applyFont="1" applyBorder="1" applyAlignment="1">
      <alignment horizontal="center" vertical="center"/>
    </xf>
    <xf numFmtId="165" fontId="11" fillId="0" borderId="3" xfId="11" applyNumberFormat="1" applyFont="1" applyBorder="1" applyAlignment="1">
      <alignment horizontal="center" vertical="center"/>
    </xf>
    <xf numFmtId="3" fontId="11" fillId="0" borderId="3" xfId="11" applyNumberFormat="1" applyFont="1" applyBorder="1" applyAlignment="1">
      <alignment horizontal="center" vertical="center"/>
    </xf>
    <xf numFmtId="174" fontId="12" fillId="0" borderId="11" xfId="11" applyNumberFormat="1" applyFont="1" applyBorder="1"/>
    <xf numFmtId="174" fontId="12" fillId="0" borderId="30" xfId="11" applyNumberFormat="1" applyFont="1" applyBorder="1"/>
    <xf numFmtId="174" fontId="11" fillId="0" borderId="0" xfId="11" applyNumberFormat="1" applyFont="1"/>
    <xf numFmtId="174" fontId="11" fillId="0" borderId="11" xfId="11" applyNumberFormat="1" applyFont="1" applyBorder="1"/>
    <xf numFmtId="3" fontId="11" fillId="0" borderId="0" xfId="11" applyNumberFormat="1" applyFont="1" applyAlignment="1">
      <alignment horizontal="right" vertical="center"/>
    </xf>
    <xf numFmtId="0" fontId="11" fillId="0" borderId="6" xfId="11" applyFont="1" applyBorder="1" applyAlignment="1">
      <alignment horizontal="left" vertical="center"/>
    </xf>
    <xf numFmtId="3" fontId="11" fillId="0" borderId="6" xfId="11" applyNumberFormat="1" applyFont="1" applyBorder="1" applyAlignment="1">
      <alignment horizontal="center" vertical="center"/>
    </xf>
    <xf numFmtId="0" fontId="11" fillId="0" borderId="3" xfId="11" applyFont="1" applyBorder="1"/>
    <xf numFmtId="170" fontId="11" fillId="0" borderId="3" xfId="11" applyNumberFormat="1" applyFont="1" applyBorder="1" applyAlignment="1">
      <alignment horizontal="center" vertical="center"/>
    </xf>
    <xf numFmtId="174" fontId="11" fillId="0" borderId="3" xfId="11" applyNumberFormat="1" applyFont="1" applyBorder="1"/>
    <xf numFmtId="0" fontId="11" fillId="0" borderId="0" xfId="11" applyFont="1" applyAlignment="1">
      <alignment horizontal="right"/>
    </xf>
    <xf numFmtId="4" fontId="11" fillId="0" borderId="6" xfId="11" applyNumberFormat="1" applyFont="1" applyBorder="1" applyAlignment="1">
      <alignment horizontal="center" vertical="center"/>
    </xf>
    <xf numFmtId="10" fontId="11" fillId="0" borderId="6" xfId="2" applyNumberFormat="1" applyFont="1" applyFill="1" applyBorder="1" applyAlignment="1">
      <alignment horizontal="center" vertical="top"/>
    </xf>
    <xf numFmtId="4" fontId="11" fillId="0" borderId="11" xfId="11" applyNumberFormat="1" applyFont="1" applyBorder="1" applyAlignment="1">
      <alignment horizontal="center" vertical="center"/>
    </xf>
    <xf numFmtId="169" fontId="11" fillId="0" borderId="0" xfId="11" applyNumberFormat="1" applyFont="1" applyAlignment="1">
      <alignment horizontal="center" vertical="top"/>
    </xf>
    <xf numFmtId="0" fontId="11" fillId="0" borderId="6" xfId="11" applyFont="1" applyBorder="1" applyAlignment="1">
      <alignment horizontal="center" vertical="center"/>
    </xf>
    <xf numFmtId="169" fontId="11" fillId="0" borderId="6" xfId="11" applyNumberFormat="1" applyFont="1" applyBorder="1" applyAlignment="1">
      <alignment horizontal="center"/>
    </xf>
    <xf numFmtId="169" fontId="11" fillId="0" borderId="11" xfId="11" applyNumberFormat="1" applyFont="1" applyBorder="1" applyAlignment="1">
      <alignment horizontal="center" vertical="top"/>
    </xf>
    <xf numFmtId="165" fontId="12" fillId="0" borderId="0" xfId="14" applyFont="1" applyFill="1" applyBorder="1" applyAlignment="1">
      <alignment horizontal="right" vertical="top"/>
    </xf>
    <xf numFmtId="10" fontId="11" fillId="0" borderId="0" xfId="11" applyNumberFormat="1" applyFont="1" applyAlignment="1">
      <alignment horizontal="center"/>
    </xf>
    <xf numFmtId="165" fontId="12" fillId="0" borderId="11" xfId="14" applyFont="1" applyFill="1" applyBorder="1" applyAlignment="1">
      <alignment horizontal="right" vertical="top"/>
    </xf>
    <xf numFmtId="10" fontId="11" fillId="0" borderId="0" xfId="11" applyNumberFormat="1" applyFont="1" applyAlignment="1">
      <alignment horizontal="center" vertical="top"/>
    </xf>
    <xf numFmtId="10" fontId="16" fillId="0" borderId="0" xfId="11" applyNumberFormat="1" applyFont="1"/>
    <xf numFmtId="177" fontId="12" fillId="0" borderId="0" xfId="14" applyNumberFormat="1" applyFont="1" applyFill="1" applyBorder="1" applyAlignment="1">
      <alignment horizontal="right" vertical="top"/>
    </xf>
    <xf numFmtId="0" fontId="16" fillId="0" borderId="0" xfId="11" applyFont="1"/>
    <xf numFmtId="169" fontId="11" fillId="0" borderId="0" xfId="11" applyNumberFormat="1" applyFont="1" applyAlignment="1">
      <alignment vertical="top"/>
    </xf>
    <xf numFmtId="169" fontId="12" fillId="0" borderId="11" xfId="11" applyNumberFormat="1" applyFont="1" applyBorder="1" applyAlignment="1">
      <alignment horizontal="center" vertical="center"/>
    </xf>
    <xf numFmtId="0" fontId="15" fillId="0" borderId="11" xfId="11" applyFont="1" applyBorder="1"/>
    <xf numFmtId="0" fontId="15" fillId="0" borderId="0" xfId="11" applyFont="1"/>
    <xf numFmtId="170" fontId="11" fillId="0" borderId="0" xfId="11" applyNumberFormat="1" applyFont="1" applyAlignment="1">
      <alignment horizontal="center" vertical="center"/>
    </xf>
    <xf numFmtId="169" fontId="11" fillId="0" borderId="0" xfId="11" applyNumberFormat="1" applyFont="1" applyAlignment="1">
      <alignment horizontal="center" vertical="center"/>
    </xf>
    <xf numFmtId="170" fontId="11" fillId="0" borderId="11" xfId="11" applyNumberFormat="1" applyFont="1" applyBorder="1" applyAlignment="1">
      <alignment horizontal="center" vertical="center"/>
    </xf>
    <xf numFmtId="169" fontId="11" fillId="0" borderId="11" xfId="11" applyNumberFormat="1" applyFont="1" applyBorder="1" applyAlignment="1">
      <alignment horizontal="center" vertical="center"/>
    </xf>
    <xf numFmtId="174" fontId="11" fillId="0" borderId="0" xfId="11" applyNumberFormat="1" applyFont="1" applyAlignment="1">
      <alignment horizontal="center" vertical="center"/>
    </xf>
    <xf numFmtId="174" fontId="11" fillId="0" borderId="11" xfId="11" applyNumberFormat="1" applyFont="1" applyBorder="1" applyAlignment="1">
      <alignment horizontal="center" vertical="center"/>
    </xf>
    <xf numFmtId="4" fontId="11" fillId="0" borderId="3" xfId="11" applyNumberFormat="1" applyFont="1" applyBorder="1" applyAlignment="1">
      <alignment horizontal="center" vertical="center"/>
    </xf>
    <xf numFmtId="164" fontId="12" fillId="0" borderId="0" xfId="13" applyFont="1" applyFill="1" applyBorder="1" applyAlignment="1">
      <alignment horizontal="right" vertical="top"/>
    </xf>
    <xf numFmtId="174" fontId="12" fillId="0" borderId="0" xfId="11" applyNumberFormat="1" applyFont="1"/>
    <xf numFmtId="10" fontId="11" fillId="0" borderId="11" xfId="11" applyNumberFormat="1" applyFont="1" applyBorder="1"/>
    <xf numFmtId="169" fontId="11" fillId="0" borderId="0" xfId="11" applyNumberFormat="1" applyFont="1"/>
    <xf numFmtId="174" fontId="11" fillId="0" borderId="3" xfId="11" applyNumberFormat="1" applyFont="1" applyBorder="1" applyAlignment="1">
      <alignment horizontal="center" vertical="center"/>
    </xf>
    <xf numFmtId="169" fontId="11" fillId="0" borderId="3" xfId="11" applyNumberFormat="1" applyFont="1" applyBorder="1" applyAlignment="1">
      <alignment horizontal="center" vertical="center"/>
    </xf>
    <xf numFmtId="174" fontId="12" fillId="0" borderId="30" xfId="11" applyNumberFormat="1" applyFont="1" applyBorder="1" applyAlignment="1">
      <alignment horizontal="center" vertical="center"/>
    </xf>
    <xf numFmtId="10" fontId="11" fillId="0" borderId="3" xfId="11" applyNumberFormat="1" applyFont="1" applyBorder="1"/>
    <xf numFmtId="2" fontId="11" fillId="0" borderId="3" xfId="11" applyNumberFormat="1" applyFont="1" applyBorder="1" applyAlignment="1">
      <alignment horizontal="center" vertical="top"/>
    </xf>
    <xf numFmtId="174" fontId="11" fillId="0" borderId="3" xfId="11" applyNumberFormat="1" applyFont="1" applyBorder="1" applyAlignment="1">
      <alignment horizontal="right" vertical="center"/>
    </xf>
    <xf numFmtId="169" fontId="11" fillId="0" borderId="3" xfId="11" applyNumberFormat="1" applyFont="1" applyBorder="1" applyAlignment="1">
      <alignment horizontal="center"/>
    </xf>
    <xf numFmtId="169" fontId="11" fillId="0" borderId="0" xfId="11" applyNumberFormat="1" applyFont="1" applyAlignment="1">
      <alignment horizontal="right" vertical="top"/>
    </xf>
    <xf numFmtId="164" fontId="11" fillId="0" borderId="0" xfId="11" applyNumberFormat="1" applyFont="1" applyAlignment="1">
      <alignment horizontal="center" vertical="center"/>
    </xf>
    <xf numFmtId="164" fontId="11" fillId="0" borderId="0" xfId="11" applyNumberFormat="1" applyFont="1" applyAlignment="1">
      <alignment vertical="top"/>
    </xf>
    <xf numFmtId="0" fontId="12" fillId="0" borderId="0" xfId="11" applyFont="1" applyAlignment="1">
      <alignment horizontal="left" vertical="top" wrapText="1"/>
    </xf>
    <xf numFmtId="0" fontId="14" fillId="0" borderId="0" xfId="11" applyFont="1" applyAlignment="1">
      <alignment horizontal="left" vertical="top"/>
    </xf>
    <xf numFmtId="165" fontId="11" fillId="0" borderId="11" xfId="15" applyFont="1" applyFill="1" applyBorder="1" applyAlignment="1">
      <alignment horizontal="right" vertical="top" wrapText="1"/>
    </xf>
    <xf numFmtId="10" fontId="11" fillId="0" borderId="0" xfId="2" applyNumberFormat="1" applyFont="1" applyFill="1" applyBorder="1" applyAlignment="1">
      <alignment horizontal="center" vertical="center" wrapText="1"/>
    </xf>
    <xf numFmtId="10" fontId="11" fillId="0" borderId="0" xfId="12" applyNumberFormat="1" applyFont="1" applyFill="1" applyBorder="1" applyAlignment="1">
      <alignment horizontal="center" vertical="center" wrapText="1"/>
    </xf>
    <xf numFmtId="10" fontId="11" fillId="0" borderId="11" xfId="12" applyNumberFormat="1" applyFont="1" applyFill="1" applyBorder="1" applyAlignment="1">
      <alignment horizontal="center" vertical="center" wrapText="1"/>
    </xf>
    <xf numFmtId="10" fontId="35" fillId="0" borderId="11" xfId="2" applyNumberFormat="1" applyFont="1" applyFill="1" applyBorder="1" applyAlignment="1">
      <alignment horizontal="center" vertical="center"/>
    </xf>
    <xf numFmtId="2" fontId="12" fillId="0" borderId="13" xfId="11" applyNumberFormat="1" applyFont="1" applyBorder="1" applyAlignment="1">
      <alignment vertical="top"/>
    </xf>
    <xf numFmtId="0" fontId="27" fillId="0" borderId="0" xfId="11" applyFont="1"/>
    <xf numFmtId="164" fontId="37" fillId="0" borderId="0" xfId="1" applyFont="1" applyFill="1" applyAlignment="1"/>
    <xf numFmtId="165" fontId="38" fillId="0" borderId="0" xfId="16" applyNumberFormat="1" applyFont="1" applyFill="1"/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7" fillId="0" borderId="0" xfId="0" applyFont="1" applyAlignment="1">
      <alignment horizontal="justify"/>
    </xf>
    <xf numFmtId="0" fontId="14" fillId="0" borderId="0" xfId="30" applyFont="1"/>
    <xf numFmtId="0" fontId="14" fillId="0" borderId="0" xfId="30" applyFont="1" applyAlignment="1">
      <alignment horizontal="left" vertical="center"/>
    </xf>
    <xf numFmtId="0" fontId="11" fillId="0" borderId="0" xfId="0" applyFont="1" applyAlignment="1">
      <alignment horizontal="left" vertical="top"/>
    </xf>
    <xf numFmtId="0" fontId="41" fillId="0" borderId="0" xfId="11" applyFont="1"/>
    <xf numFmtId="0" fontId="7" fillId="0" borderId="0" xfId="11" applyFont="1"/>
    <xf numFmtId="0" fontId="22" fillId="0" borderId="0" xfId="30" applyFont="1" applyAlignment="1">
      <alignment vertical="center"/>
    </xf>
    <xf numFmtId="0" fontId="21" fillId="0" borderId="0" xfId="30" applyFont="1"/>
    <xf numFmtId="0" fontId="18" fillId="0" borderId="0" xfId="30" applyFont="1" applyAlignment="1">
      <alignment vertical="center"/>
    </xf>
    <xf numFmtId="0" fontId="11" fillId="0" borderId="0" xfId="0" applyFont="1" applyAlignment="1">
      <alignment vertical="center"/>
    </xf>
    <xf numFmtId="0" fontId="18" fillId="0" borderId="0" xfId="32" applyFont="1" applyAlignment="1">
      <alignment vertical="center"/>
    </xf>
    <xf numFmtId="0" fontId="22" fillId="0" borderId="0" xfId="32" applyFont="1" applyAlignment="1">
      <alignment vertical="center"/>
    </xf>
    <xf numFmtId="2" fontId="11" fillId="0" borderId="0" xfId="11" applyNumberFormat="1" applyFont="1" applyAlignment="1">
      <alignment horizontal="center" vertical="center" wrapText="1"/>
    </xf>
    <xf numFmtId="0" fontId="11" fillId="0" borderId="0" xfId="11" applyFont="1" applyAlignment="1">
      <alignment horizontal="left" vertical="center" wrapText="1"/>
    </xf>
    <xf numFmtId="3" fontId="11" fillId="0" borderId="0" xfId="11" applyNumberFormat="1" applyFont="1" applyAlignment="1">
      <alignment horizontal="center" vertical="center" wrapText="1"/>
    </xf>
    <xf numFmtId="2" fontId="11" fillId="0" borderId="0" xfId="11" applyNumberFormat="1" applyFont="1" applyAlignment="1">
      <alignment horizontal="center"/>
    </xf>
    <xf numFmtId="0" fontId="12" fillId="0" borderId="17" xfId="11" applyFont="1" applyBorder="1" applyAlignment="1">
      <alignment vertical="top"/>
    </xf>
    <xf numFmtId="0" fontId="12" fillId="0" borderId="18" xfId="11" applyFont="1" applyBorder="1" applyAlignment="1">
      <alignment horizontal="center" vertical="center"/>
    </xf>
    <xf numFmtId="0" fontId="12" fillId="0" borderId="18" xfId="11" applyFont="1" applyBorder="1" applyAlignment="1">
      <alignment vertical="top"/>
    </xf>
    <xf numFmtId="0" fontId="12" fillId="0" borderId="19" xfId="11" applyFont="1" applyBorder="1" applyAlignment="1">
      <alignment horizontal="center" vertical="center"/>
    </xf>
    <xf numFmtId="0" fontId="11" fillId="0" borderId="20" xfId="11" applyFont="1" applyBorder="1" applyAlignment="1">
      <alignment horizontal="left" vertical="center"/>
    </xf>
    <xf numFmtId="1" fontId="11" fillId="0" borderId="9" xfId="11" applyNumberFormat="1" applyFont="1" applyBorder="1" applyAlignment="1">
      <alignment horizontal="center" vertical="center"/>
    </xf>
    <xf numFmtId="0" fontId="12" fillId="0" borderId="21" xfId="11" applyFont="1" applyBorder="1" applyAlignment="1">
      <alignment horizontal="left" vertical="center"/>
    </xf>
    <xf numFmtId="0" fontId="11" fillId="0" borderId="16" xfId="11" applyFont="1" applyBorder="1" applyAlignment="1">
      <alignment horizontal="center" vertical="center"/>
    </xf>
    <xf numFmtId="0" fontId="11" fillId="0" borderId="16" xfId="11" applyFont="1" applyBorder="1" applyAlignment="1">
      <alignment vertical="top"/>
    </xf>
    <xf numFmtId="3" fontId="12" fillId="0" borderId="16" xfId="11" applyNumberFormat="1" applyFont="1" applyBorder="1" applyAlignment="1">
      <alignment horizontal="center" vertical="center"/>
    </xf>
    <xf numFmtId="0" fontId="11" fillId="0" borderId="22" xfId="11" applyFont="1" applyBorder="1" applyAlignment="1">
      <alignment horizontal="center" vertical="center"/>
    </xf>
    <xf numFmtId="3" fontId="12" fillId="0" borderId="6" xfId="11" applyNumberFormat="1" applyFont="1" applyBorder="1" applyAlignment="1">
      <alignment horizontal="center" vertical="center"/>
    </xf>
    <xf numFmtId="0" fontId="12" fillId="0" borderId="5" xfId="11" applyFont="1" applyBorder="1" applyAlignment="1">
      <alignment horizontal="left" vertical="top"/>
    </xf>
    <xf numFmtId="0" fontId="12" fillId="0" borderId="20" xfId="11" applyFont="1" applyBorder="1" applyAlignment="1">
      <alignment horizontal="left" vertical="center"/>
    </xf>
    <xf numFmtId="0" fontId="12" fillId="0" borderId="9" xfId="11" applyFont="1" applyBorder="1" applyAlignment="1">
      <alignment horizontal="center" vertical="center"/>
    </xf>
    <xf numFmtId="0" fontId="11" fillId="0" borderId="10" xfId="11" applyFont="1" applyBorder="1" applyAlignment="1">
      <alignment horizontal="left" vertical="center"/>
    </xf>
    <xf numFmtId="170" fontId="12" fillId="0" borderId="11" xfId="11" applyNumberFormat="1" applyFont="1" applyBorder="1" applyAlignment="1">
      <alignment horizontal="center" vertical="center"/>
    </xf>
    <xf numFmtId="0" fontId="12" fillId="0" borderId="0" xfId="11" applyFont="1" applyAlignment="1">
      <alignment horizontal="left"/>
    </xf>
    <xf numFmtId="0" fontId="12" fillId="0" borderId="11" xfId="11" applyFont="1" applyBorder="1" applyAlignment="1">
      <alignment wrapText="1"/>
    </xf>
    <xf numFmtId="0" fontId="11" fillId="0" borderId="18" xfId="11" applyFont="1" applyBorder="1" applyAlignment="1">
      <alignment vertical="top"/>
    </xf>
    <xf numFmtId="0" fontId="12" fillId="0" borderId="11" xfId="11" applyFont="1" applyBorder="1" applyAlignment="1">
      <alignment horizontal="left" vertical="center"/>
    </xf>
    <xf numFmtId="164" fontId="12" fillId="0" borderId="30" xfId="13" applyFont="1" applyFill="1" applyBorder="1" applyAlignment="1">
      <alignment vertical="top"/>
    </xf>
    <xf numFmtId="4" fontId="11" fillId="0" borderId="0" xfId="11" applyNumberFormat="1" applyFont="1" applyAlignment="1">
      <alignment horizontal="center" vertical="center"/>
    </xf>
    <xf numFmtId="4" fontId="11" fillId="0" borderId="0" xfId="11" applyNumberFormat="1" applyFont="1" applyAlignment="1">
      <alignment horizontal="right" vertical="center"/>
    </xf>
    <xf numFmtId="164" fontId="12" fillId="0" borderId="14" xfId="13" applyFont="1" applyFill="1" applyBorder="1" applyAlignment="1">
      <alignment horizontal="left" vertical="top"/>
    </xf>
    <xf numFmtId="0" fontId="12" fillId="0" borderId="11" xfId="11" applyFont="1" applyBorder="1" applyAlignment="1">
      <alignment vertical="center"/>
    </xf>
    <xf numFmtId="0" fontId="11" fillId="0" borderId="11" xfId="11" applyFont="1" applyBorder="1" applyAlignment="1">
      <alignment horizontal="left" vertical="center"/>
    </xf>
    <xf numFmtId="0" fontId="11" fillId="0" borderId="6" xfId="11" applyFont="1" applyBorder="1" applyAlignment="1">
      <alignment horizontal="right" vertical="center"/>
    </xf>
    <xf numFmtId="2" fontId="12" fillId="0" borderId="13" xfId="11" applyNumberFormat="1" applyFont="1" applyBorder="1" applyAlignment="1">
      <alignment horizontal="right" vertical="center"/>
    </xf>
    <xf numFmtId="0" fontId="11" fillId="0" borderId="0" xfId="11" applyFont="1" applyAlignment="1">
      <alignment horizontal="right" vertical="center"/>
    </xf>
    <xf numFmtId="164" fontId="11" fillId="0" borderId="0" xfId="11" applyNumberFormat="1" applyFont="1" applyAlignment="1">
      <alignment horizontal="left" vertical="top"/>
    </xf>
    <xf numFmtId="164" fontId="11" fillId="0" borderId="11" xfId="11" applyNumberFormat="1" applyFont="1" applyBorder="1" applyAlignment="1">
      <alignment horizontal="left" vertical="top"/>
    </xf>
    <xf numFmtId="164" fontId="12" fillId="0" borderId="11" xfId="11" applyNumberFormat="1" applyFont="1" applyBorder="1" applyAlignment="1">
      <alignment horizontal="left" vertical="top"/>
    </xf>
    <xf numFmtId="164" fontId="12" fillId="0" borderId="0" xfId="11" applyNumberFormat="1" applyFont="1" applyAlignment="1">
      <alignment horizontal="left" vertical="top"/>
    </xf>
    <xf numFmtId="4" fontId="11" fillId="0" borderId="0" xfId="11" applyNumberFormat="1" applyFont="1" applyAlignment="1">
      <alignment vertical="top"/>
    </xf>
    <xf numFmtId="174" fontId="11" fillId="0" borderId="0" xfId="11" applyNumberFormat="1" applyFont="1" applyAlignment="1">
      <alignment horizontal="left" vertical="top"/>
    </xf>
    <xf numFmtId="174" fontId="12" fillId="0" borderId="14" xfId="11" applyNumberFormat="1" applyFont="1" applyBorder="1" applyAlignment="1">
      <alignment horizontal="left" vertical="top"/>
    </xf>
    <xf numFmtId="3" fontId="11" fillId="0" borderId="0" xfId="11" applyNumberFormat="1" applyFont="1" applyAlignment="1">
      <alignment horizontal="center"/>
    </xf>
    <xf numFmtId="3" fontId="11" fillId="0" borderId="11" xfId="11" applyNumberFormat="1" applyFont="1" applyBorder="1" applyAlignment="1">
      <alignment horizontal="center"/>
    </xf>
    <xf numFmtId="4" fontId="12" fillId="0" borderId="11" xfId="11" applyNumberFormat="1" applyFont="1" applyBorder="1"/>
    <xf numFmtId="10" fontId="11" fillId="0" borderId="0" xfId="11" applyNumberFormat="1" applyFont="1"/>
    <xf numFmtId="174" fontId="12" fillId="0" borderId="0" xfId="11" applyNumberFormat="1" applyFont="1" applyAlignment="1">
      <alignment horizontal="center" vertical="center"/>
    </xf>
    <xf numFmtId="174" fontId="12" fillId="0" borderId="14" xfId="11" applyNumberFormat="1" applyFont="1" applyBorder="1"/>
    <xf numFmtId="175" fontId="11" fillId="0" borderId="11" xfId="11" applyNumberFormat="1" applyFont="1" applyBorder="1" applyAlignment="1">
      <alignment horizontal="center" vertical="center"/>
    </xf>
    <xf numFmtId="175" fontId="11" fillId="0" borderId="0" xfId="11" applyNumberFormat="1" applyFont="1" applyAlignment="1">
      <alignment horizontal="center" vertical="center"/>
    </xf>
    <xf numFmtId="4" fontId="11" fillId="0" borderId="11" xfId="11" applyNumberFormat="1" applyFont="1" applyBorder="1" applyAlignment="1">
      <alignment horizontal="right" vertical="center"/>
    </xf>
    <xf numFmtId="2" fontId="12" fillId="0" borderId="15" xfId="11" applyNumberFormat="1" applyFont="1" applyBorder="1" applyAlignment="1">
      <alignment horizontal="right" vertical="top" wrapText="1"/>
    </xf>
    <xf numFmtId="4" fontId="12" fillId="0" borderId="0" xfId="11" applyNumberFormat="1" applyFont="1" applyAlignment="1">
      <alignment horizontal="right" vertical="center"/>
    </xf>
    <xf numFmtId="10" fontId="11" fillId="0" borderId="11" xfId="11" applyNumberFormat="1" applyFont="1" applyBorder="1" applyAlignment="1">
      <alignment horizontal="center" vertical="center"/>
    </xf>
    <xf numFmtId="4" fontId="12" fillId="0" borderId="11" xfId="11" applyNumberFormat="1" applyFont="1" applyBorder="1" applyAlignment="1">
      <alignment horizontal="right" vertical="center"/>
    </xf>
    <xf numFmtId="0" fontId="14" fillId="0" borderId="0" xfId="11" applyFont="1"/>
    <xf numFmtId="0" fontId="8" fillId="0" borderId="0" xfId="11" applyFont="1"/>
    <xf numFmtId="0" fontId="27" fillId="0" borderId="0" xfId="0" applyFont="1"/>
    <xf numFmtId="4" fontId="11" fillId="0" borderId="0" xfId="11" applyNumberFormat="1" applyFont="1" applyAlignment="1">
      <alignment horizontal="center" vertical="center" wrapText="1"/>
    </xf>
    <xf numFmtId="165" fontId="11" fillId="0" borderId="0" xfId="15" applyFont="1" applyFill="1" applyAlignment="1">
      <alignment horizontal="left" vertical="center"/>
    </xf>
    <xf numFmtId="4" fontId="11" fillId="0" borderId="0" xfId="11" applyNumberFormat="1" applyFont="1" applyAlignment="1">
      <alignment horizontal="left" vertical="center"/>
    </xf>
    <xf numFmtId="176" fontId="7" fillId="0" borderId="0" xfId="11" applyNumberFormat="1" applyFont="1"/>
    <xf numFmtId="187" fontId="7" fillId="0" borderId="0" xfId="11" applyNumberFormat="1" applyFont="1"/>
    <xf numFmtId="2" fontId="11" fillId="0" borderId="0" xfId="11" applyNumberFormat="1" applyFont="1" applyAlignment="1">
      <alignment horizontal="left" vertical="center"/>
    </xf>
    <xf numFmtId="169" fontId="7" fillId="0" borderId="0" xfId="11" applyNumberFormat="1" applyFont="1"/>
    <xf numFmtId="2" fontId="11" fillId="0" borderId="0" xfId="11" applyNumberFormat="1" applyFont="1" applyAlignment="1">
      <alignment vertical="top"/>
    </xf>
    <xf numFmtId="0" fontId="11" fillId="0" borderId="9" xfId="11" applyFont="1" applyBorder="1"/>
    <xf numFmtId="0" fontId="11" fillId="0" borderId="18" xfId="11" applyFont="1" applyBorder="1" applyAlignment="1">
      <alignment vertical="center"/>
    </xf>
    <xf numFmtId="174" fontId="11" fillId="0" borderId="0" xfId="11" applyNumberFormat="1" applyFont="1" applyAlignment="1">
      <alignment horizontal="center"/>
    </xf>
    <xf numFmtId="165" fontId="11" fillId="0" borderId="11" xfId="15" applyFont="1" applyFill="1" applyBorder="1" applyAlignment="1">
      <alignment horizontal="right" vertical="center"/>
    </xf>
    <xf numFmtId="0" fontId="40" fillId="0" borderId="0" xfId="30" applyFont="1"/>
    <xf numFmtId="0" fontId="27" fillId="0" borderId="0" xfId="0" applyFont="1" applyAlignment="1">
      <alignment horizontal="left" vertical="top"/>
    </xf>
    <xf numFmtId="0" fontId="42" fillId="0" borderId="0" xfId="0" applyFont="1" applyAlignment="1">
      <alignment horizontal="left" vertical="center"/>
    </xf>
    <xf numFmtId="2" fontId="11" fillId="0" borderId="0" xfId="11" applyNumberFormat="1" applyFont="1" applyAlignment="1">
      <alignment vertical="top" wrapText="1"/>
    </xf>
    <xf numFmtId="167" fontId="11" fillId="0" borderId="0" xfId="11" applyNumberFormat="1" applyFont="1" applyAlignment="1">
      <alignment horizontal="center"/>
    </xf>
    <xf numFmtId="167" fontId="11" fillId="0" borderId="0" xfId="11" applyNumberFormat="1" applyFont="1" applyAlignment="1">
      <alignment horizontal="right" vertical="top"/>
    </xf>
    <xf numFmtId="0" fontId="14" fillId="0" borderId="6" xfId="11" applyFont="1" applyBorder="1" applyAlignment="1">
      <alignment horizontal="center"/>
    </xf>
    <xf numFmtId="164" fontId="11" fillId="0" borderId="6" xfId="1" applyFont="1" applyFill="1" applyBorder="1" applyAlignment="1">
      <alignment horizontal="center" vertical="top"/>
    </xf>
    <xf numFmtId="4" fontId="11" fillId="0" borderId="6" xfId="11" applyNumberFormat="1" applyFont="1" applyBorder="1" applyAlignment="1">
      <alignment horizontal="center" vertical="top"/>
    </xf>
    <xf numFmtId="164" fontId="11" fillId="0" borderId="0" xfId="1" applyFont="1" applyFill="1" applyAlignment="1">
      <alignment horizontal="center" vertical="top"/>
    </xf>
    <xf numFmtId="0" fontId="14" fillId="0" borderId="0" xfId="11" applyFont="1" applyAlignment="1">
      <alignment horizontal="center"/>
    </xf>
    <xf numFmtId="4" fontId="11" fillId="0" borderId="0" xfId="11" applyNumberFormat="1" applyFont="1" applyAlignment="1">
      <alignment horizontal="center" vertical="top"/>
    </xf>
    <xf numFmtId="0" fontId="14" fillId="0" borderId="11" xfId="11" applyFont="1" applyBorder="1" applyAlignment="1">
      <alignment horizontal="center"/>
    </xf>
    <xf numFmtId="164" fontId="11" fillId="0" borderId="11" xfId="1" applyFont="1" applyFill="1" applyBorder="1" applyAlignment="1">
      <alignment horizontal="center" vertical="top"/>
    </xf>
    <xf numFmtId="4" fontId="11" fillId="0" borderId="11" xfId="11" applyNumberFormat="1" applyFont="1" applyBorder="1" applyAlignment="1">
      <alignment horizontal="center" vertical="top"/>
    </xf>
    <xf numFmtId="165" fontId="11" fillId="0" borderId="0" xfId="11" applyNumberFormat="1" applyFont="1"/>
    <xf numFmtId="2" fontId="11" fillId="0" borderId="11" xfId="11" applyNumberFormat="1" applyFont="1" applyBorder="1" applyAlignment="1">
      <alignment horizontal="right" vertical="center"/>
    </xf>
    <xf numFmtId="165" fontId="12" fillId="0" borderId="15" xfId="15" applyFont="1" applyFill="1" applyBorder="1" applyAlignment="1">
      <alignment horizontal="right" vertical="top" wrapText="1"/>
    </xf>
    <xf numFmtId="165" fontId="12" fillId="0" borderId="13" xfId="15" applyFont="1" applyFill="1" applyBorder="1" applyAlignment="1">
      <alignment vertical="top"/>
    </xf>
    <xf numFmtId="0" fontId="25" fillId="0" borderId="0" xfId="11" applyFont="1"/>
    <xf numFmtId="0" fontId="26" fillId="0" borderId="0" xfId="11" applyFont="1"/>
    <xf numFmtId="0" fontId="12" fillId="0" borderId="17" xfId="11" applyFont="1" applyBorder="1" applyAlignment="1">
      <alignment horizontal="left" vertical="center"/>
    </xf>
    <xf numFmtId="0" fontId="12" fillId="0" borderId="18" xfId="11" applyFont="1" applyBorder="1" applyAlignment="1">
      <alignment horizontal="left" vertical="center"/>
    </xf>
    <xf numFmtId="165" fontId="12" fillId="0" borderId="31" xfId="15" applyFont="1" applyFill="1" applyBorder="1" applyAlignment="1">
      <alignment horizontal="right" vertical="top" wrapText="1"/>
    </xf>
    <xf numFmtId="165" fontId="12" fillId="0" borderId="30" xfId="15" applyFont="1" applyFill="1" applyBorder="1" applyAlignment="1">
      <alignment vertical="top"/>
    </xf>
    <xf numFmtId="0" fontId="5" fillId="0" borderId="1" xfId="0" applyFont="1" applyBorder="1" applyAlignment="1">
      <alignment horizontal="center"/>
    </xf>
    <xf numFmtId="165" fontId="17" fillId="0" borderId="2" xfId="15" applyFont="1" applyFill="1" applyBorder="1" applyAlignment="1">
      <alignment horizontal="center" vertical="center"/>
    </xf>
    <xf numFmtId="0" fontId="11" fillId="0" borderId="4" xfId="11" applyFont="1" applyBorder="1"/>
    <xf numFmtId="0" fontId="17" fillId="0" borderId="4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1" fontId="11" fillId="0" borderId="0" xfId="11" applyNumberFormat="1" applyFont="1" applyAlignment="1">
      <alignment horizontal="center"/>
    </xf>
    <xf numFmtId="0" fontId="43" fillId="0" borderId="5" xfId="0" applyFont="1" applyBorder="1" applyAlignment="1">
      <alignment vertical="center"/>
    </xf>
    <xf numFmtId="0" fontId="43" fillId="0" borderId="6" xfId="0" applyFont="1" applyBorder="1" applyAlignment="1">
      <alignment vertical="center"/>
    </xf>
    <xf numFmtId="165" fontId="17" fillId="0" borderId="33" xfId="15" applyFont="1" applyFill="1" applyBorder="1" applyAlignment="1">
      <alignment horizontal="center" vertical="center"/>
    </xf>
    <xf numFmtId="0" fontId="12" fillId="0" borderId="0" xfId="11" applyFont="1" applyAlignment="1">
      <alignment horizontal="center"/>
    </xf>
    <xf numFmtId="0" fontId="12" fillId="0" borderId="0" xfId="11" applyFont="1" applyAlignment="1">
      <alignment vertical="center" wrapText="1"/>
    </xf>
    <xf numFmtId="0" fontId="11" fillId="0" borderId="0" xfId="11" applyFont="1" applyAlignment="1">
      <alignment horizontal="center" vertical="top" wrapText="1"/>
    </xf>
    <xf numFmtId="2" fontId="12" fillId="0" borderId="0" xfId="11" applyNumberFormat="1" applyFont="1" applyAlignment="1">
      <alignment horizontal="center" vertical="top"/>
    </xf>
    <xf numFmtId="4" fontId="11" fillId="0" borderId="0" xfId="11" applyNumberFormat="1" applyFont="1" applyAlignment="1">
      <alignment horizontal="center" vertical="top" wrapText="1"/>
    </xf>
    <xf numFmtId="9" fontId="11" fillId="0" borderId="0" xfId="11" applyNumberFormat="1" applyFont="1" applyAlignment="1">
      <alignment horizontal="center" vertical="top"/>
    </xf>
    <xf numFmtId="167" fontId="11" fillId="0" borderId="0" xfId="11" applyNumberFormat="1" applyFont="1"/>
    <xf numFmtId="167" fontId="11" fillId="0" borderId="0" xfId="11" applyNumberFormat="1" applyFont="1" applyAlignment="1">
      <alignment horizontal="center" vertical="top"/>
    </xf>
    <xf numFmtId="0" fontId="11" fillId="0" borderId="8" xfId="11" applyFont="1" applyBorder="1" applyAlignment="1">
      <alignment vertical="top"/>
    </xf>
    <xf numFmtId="1" fontId="11" fillId="0" borderId="9" xfId="11" applyNumberFormat="1" applyFont="1" applyBorder="1" applyAlignment="1">
      <alignment horizontal="center" vertical="top"/>
    </xf>
    <xf numFmtId="0" fontId="12" fillId="0" borderId="10" xfId="11" applyFont="1" applyBorder="1" applyAlignment="1">
      <alignment vertical="top"/>
    </xf>
    <xf numFmtId="3" fontId="12" fillId="0" borderId="11" xfId="11" applyNumberFormat="1" applyFont="1" applyBorder="1" applyAlignment="1">
      <alignment horizontal="center" vertical="top"/>
    </xf>
    <xf numFmtId="0" fontId="11" fillId="0" borderId="12" xfId="11" applyFont="1" applyBorder="1" applyAlignment="1">
      <alignment vertical="top"/>
    </xf>
    <xf numFmtId="3" fontId="12" fillId="0" borderId="0" xfId="11" applyNumberFormat="1" applyFont="1" applyAlignment="1">
      <alignment horizontal="center" vertical="top"/>
    </xf>
    <xf numFmtId="1" fontId="11" fillId="0" borderId="11" xfId="11" applyNumberFormat="1" applyFont="1" applyBorder="1" applyAlignment="1">
      <alignment horizontal="center" vertical="top"/>
    </xf>
    <xf numFmtId="0" fontId="12" fillId="0" borderId="8" xfId="11" applyFont="1" applyBorder="1" applyAlignment="1">
      <alignment vertical="top"/>
    </xf>
    <xf numFmtId="0" fontId="12" fillId="0" borderId="9" xfId="11" applyFont="1" applyBorder="1" applyAlignment="1">
      <alignment horizontal="center" vertical="top"/>
    </xf>
    <xf numFmtId="0" fontId="6" fillId="0" borderId="11" xfId="11" applyBorder="1"/>
    <xf numFmtId="0" fontId="6" fillId="0" borderId="8" xfId="11" applyBorder="1"/>
    <xf numFmtId="4" fontId="11" fillId="0" borderId="0" xfId="11" applyNumberFormat="1" applyFont="1"/>
    <xf numFmtId="0" fontId="12" fillId="0" borderId="11" xfId="11" applyFont="1" applyBorder="1" applyAlignment="1">
      <alignment horizontal="left" vertical="top"/>
    </xf>
    <xf numFmtId="0" fontId="12" fillId="0" borderId="0" xfId="11" applyFont="1" applyAlignment="1">
      <alignment horizontal="right" vertical="center"/>
    </xf>
    <xf numFmtId="2" fontId="12" fillId="0" borderId="0" xfId="11" applyNumberFormat="1" applyFont="1" applyAlignment="1">
      <alignment horizontal="right" vertical="top"/>
    </xf>
    <xf numFmtId="2" fontId="12" fillId="0" borderId="13" xfId="11" applyNumberFormat="1" applyFont="1" applyBorder="1"/>
    <xf numFmtId="0" fontId="20" fillId="0" borderId="0" xfId="11" applyFont="1" applyAlignment="1">
      <alignment horizontal="center" vertical="top"/>
    </xf>
    <xf numFmtId="164" fontId="12" fillId="0" borderId="13" xfId="11" applyNumberFormat="1" applyFont="1" applyBorder="1" applyAlignment="1">
      <alignment vertical="top"/>
    </xf>
    <xf numFmtId="0" fontId="11" fillId="0" borderId="3" xfId="11" applyFont="1" applyBorder="1" applyAlignment="1">
      <alignment vertical="top"/>
    </xf>
    <xf numFmtId="3" fontId="11" fillId="0" borderId="3" xfId="11" applyNumberFormat="1" applyFont="1" applyBorder="1" applyAlignment="1">
      <alignment horizontal="center" vertical="top"/>
    </xf>
    <xf numFmtId="0" fontId="11" fillId="0" borderId="3" xfId="11" applyFont="1" applyBorder="1" applyAlignment="1">
      <alignment horizontal="center" vertical="top"/>
    </xf>
    <xf numFmtId="170" fontId="11" fillId="0" borderId="3" xfId="11" applyNumberFormat="1" applyFont="1" applyBorder="1" applyAlignment="1">
      <alignment horizontal="center" vertical="top"/>
    </xf>
    <xf numFmtId="167" fontId="11" fillId="0" borderId="3" xfId="11" applyNumberFormat="1" applyFont="1" applyBorder="1" applyAlignment="1">
      <alignment vertical="top"/>
    </xf>
    <xf numFmtId="171" fontId="11" fillId="0" borderId="0" xfId="11" applyNumberFormat="1" applyFont="1" applyAlignment="1">
      <alignment vertical="top"/>
    </xf>
    <xf numFmtId="43" fontId="11" fillId="0" borderId="3" xfId="11" applyNumberFormat="1" applyFont="1" applyBorder="1" applyAlignment="1">
      <alignment horizontal="center" vertical="top"/>
    </xf>
    <xf numFmtId="0" fontId="12" fillId="0" borderId="0" xfId="11" applyFont="1" applyAlignment="1">
      <alignment horizontal="right" vertical="top" wrapText="1"/>
    </xf>
    <xf numFmtId="0" fontId="11" fillId="0" borderId="3" xfId="11" applyFont="1" applyBorder="1" applyAlignment="1">
      <alignment horizontal="left" vertical="center"/>
    </xf>
    <xf numFmtId="164" fontId="11" fillId="0" borderId="0" xfId="11" applyNumberFormat="1" applyFont="1" applyAlignment="1">
      <alignment horizontal="right" vertical="top"/>
    </xf>
    <xf numFmtId="176" fontId="11" fillId="0" borderId="0" xfId="11" applyNumberFormat="1" applyFont="1" applyAlignment="1">
      <alignment vertical="top"/>
    </xf>
    <xf numFmtId="176" fontId="12" fillId="0" borderId="0" xfId="11" applyNumberFormat="1" applyFont="1" applyAlignment="1">
      <alignment horizontal="center" vertical="top" wrapText="1"/>
    </xf>
    <xf numFmtId="169" fontId="11" fillId="0" borderId="6" xfId="11" applyNumberFormat="1" applyFont="1" applyBorder="1" applyAlignment="1">
      <alignment horizontal="center" vertical="top"/>
    </xf>
    <xf numFmtId="174" fontId="11" fillId="0" borderId="6" xfId="11" applyNumberFormat="1" applyFont="1" applyBorder="1"/>
    <xf numFmtId="185" fontId="11" fillId="0" borderId="3" xfId="11" applyNumberFormat="1" applyFont="1" applyBorder="1" applyAlignment="1">
      <alignment horizontal="center" vertical="center"/>
    </xf>
    <xf numFmtId="10" fontId="11" fillId="0" borderId="6" xfId="11" applyNumberFormat="1" applyFont="1" applyBorder="1"/>
    <xf numFmtId="10" fontId="11" fillId="0" borderId="6" xfId="11" applyNumberFormat="1" applyFont="1" applyBorder="1" applyAlignment="1">
      <alignment horizontal="center" vertical="top"/>
    </xf>
    <xf numFmtId="10" fontId="11" fillId="0" borderId="11" xfId="11" applyNumberFormat="1" applyFont="1" applyBorder="1" applyAlignment="1">
      <alignment horizontal="center" vertical="top"/>
    </xf>
    <xf numFmtId="164" fontId="12" fillId="0" borderId="0" xfId="11" applyNumberFormat="1" applyFont="1" applyAlignment="1">
      <alignment vertical="top" wrapText="1"/>
    </xf>
    <xf numFmtId="164" fontId="12" fillId="0" borderId="0" xfId="11" applyNumberFormat="1" applyFont="1" applyAlignment="1">
      <alignment horizontal="right" vertical="top" wrapText="1"/>
    </xf>
    <xf numFmtId="164" fontId="12" fillId="0" borderId="0" xfId="11" applyNumberFormat="1" applyFont="1" applyAlignment="1">
      <alignment horizontal="center" vertical="top" wrapText="1"/>
    </xf>
    <xf numFmtId="0" fontId="11" fillId="0" borderId="29" xfId="11" applyFont="1" applyBorder="1"/>
    <xf numFmtId="0" fontId="12" fillId="0" borderId="6" xfId="11" applyFont="1" applyBorder="1" applyAlignment="1">
      <alignment horizontal="left" vertical="top" wrapText="1"/>
    </xf>
    <xf numFmtId="0" fontId="12" fillId="0" borderId="6" xfId="11" applyFont="1" applyBorder="1" applyAlignment="1">
      <alignment horizontal="center" vertical="top" wrapText="1"/>
    </xf>
    <xf numFmtId="164" fontId="11" fillId="0" borderId="0" xfId="11" applyNumberFormat="1" applyFont="1" applyAlignment="1">
      <alignment horizontal="center" vertical="top"/>
    </xf>
    <xf numFmtId="164" fontId="11" fillId="0" borderId="11" xfId="11" applyNumberFormat="1" applyFont="1" applyBorder="1" applyAlignment="1">
      <alignment horizontal="center" vertical="top"/>
    </xf>
    <xf numFmtId="0" fontId="12" fillId="0" borderId="11" xfId="11" applyFont="1" applyBorder="1" applyAlignment="1">
      <alignment horizontal="left" vertical="top" wrapText="1"/>
    </xf>
    <xf numFmtId="0" fontId="12" fillId="0" borderId="11" xfId="11" applyFont="1" applyBorder="1" applyAlignment="1">
      <alignment horizontal="right" vertical="top" wrapText="1"/>
    </xf>
    <xf numFmtId="164" fontId="11" fillId="0" borderId="6" xfId="11" applyNumberFormat="1" applyFont="1" applyBorder="1" applyAlignment="1">
      <alignment horizontal="right" vertical="top" wrapText="1"/>
    </xf>
    <xf numFmtId="0" fontId="11" fillId="0" borderId="0" xfId="11" applyFont="1" applyAlignment="1">
      <alignment horizontal="left" vertical="top" wrapText="1"/>
    </xf>
    <xf numFmtId="164" fontId="11" fillId="0" borderId="0" xfId="11" applyNumberFormat="1" applyFont="1" applyAlignment="1">
      <alignment horizontal="right" vertical="top" wrapText="1"/>
    </xf>
    <xf numFmtId="2" fontId="12" fillId="0" borderId="15" xfId="11" applyNumberFormat="1" applyFont="1" applyBorder="1" applyAlignment="1">
      <alignment horizontal="right" vertical="center" wrapText="1"/>
    </xf>
    <xf numFmtId="2" fontId="11" fillId="0" borderId="0" xfId="11" applyNumberFormat="1" applyFont="1" applyAlignment="1">
      <alignment horizontal="right" vertical="top" wrapText="1"/>
    </xf>
    <xf numFmtId="0" fontId="11" fillId="0" borderId="0" xfId="11" applyFont="1" applyAlignment="1">
      <alignment horizontal="center" vertical="center" wrapText="1"/>
    </xf>
    <xf numFmtId="2" fontId="12" fillId="0" borderId="11" xfId="11" applyNumberFormat="1" applyFont="1" applyBorder="1" applyAlignment="1">
      <alignment horizontal="right" vertical="top"/>
    </xf>
    <xf numFmtId="0" fontId="39" fillId="0" borderId="0" xfId="11" applyFont="1" applyAlignment="1">
      <alignment vertical="top"/>
    </xf>
    <xf numFmtId="0" fontId="27" fillId="0" borderId="0" xfId="11" applyFont="1" applyAlignment="1">
      <alignment vertical="top"/>
    </xf>
    <xf numFmtId="0" fontId="39" fillId="0" borderId="0" xfId="11" applyFont="1" applyAlignment="1">
      <alignment horizontal="center" vertical="center"/>
    </xf>
    <xf numFmtId="2" fontId="39" fillId="0" borderId="0" xfId="11" applyNumberFormat="1" applyFont="1" applyAlignment="1">
      <alignment horizontal="right" vertical="top"/>
    </xf>
    <xf numFmtId="0" fontId="27" fillId="0" borderId="0" xfId="0" applyFont="1" applyAlignment="1">
      <alignment horizontal="left" vertical="center"/>
    </xf>
    <xf numFmtId="2" fontId="11" fillId="0" borderId="0" xfId="11" applyNumberFormat="1" applyFont="1" applyAlignment="1">
      <alignment horizontal="right" vertical="center"/>
    </xf>
    <xf numFmtId="9" fontId="11" fillId="0" borderId="11" xfId="11" applyNumberFormat="1" applyFont="1" applyBorder="1" applyAlignment="1">
      <alignment horizontal="center" vertical="center"/>
    </xf>
    <xf numFmtId="2" fontId="12" fillId="0" borderId="30" xfId="11" applyNumberFormat="1" applyFont="1" applyBorder="1" applyAlignment="1">
      <alignment horizontal="right" vertical="center"/>
    </xf>
    <xf numFmtId="10" fontId="11" fillId="0" borderId="3" xfId="11" applyNumberFormat="1" applyFont="1" applyBorder="1" applyAlignment="1">
      <alignment horizontal="center" vertical="top"/>
    </xf>
    <xf numFmtId="2" fontId="12" fillId="0" borderId="0" xfId="11" applyNumberFormat="1" applyFont="1" applyAlignment="1">
      <alignment horizontal="center" vertical="center"/>
    </xf>
    <xf numFmtId="174" fontId="6" fillId="0" borderId="0" xfId="11" applyNumberFormat="1"/>
    <xf numFmtId="44" fontId="6" fillId="0" borderId="0" xfId="11" applyNumberFormat="1"/>
    <xf numFmtId="165" fontId="17" fillId="0" borderId="5" xfId="15" applyFont="1" applyFill="1" applyBorder="1" applyAlignment="1">
      <alignment horizontal="center"/>
    </xf>
    <xf numFmtId="0" fontId="0" fillId="0" borderId="0" xfId="0" applyAlignment="1">
      <alignment horizontal="center"/>
    </xf>
    <xf numFmtId="0" fontId="12" fillId="2" borderId="11" xfId="11" applyFont="1" applyFill="1" applyBorder="1"/>
    <xf numFmtId="0" fontId="12" fillId="2" borderId="11" xfId="11" applyFont="1" applyFill="1" applyBorder="1" applyAlignment="1">
      <alignment horizontal="center" vertical="center"/>
    </xf>
    <xf numFmtId="0" fontId="11" fillId="2" borderId="11" xfId="11" applyFont="1" applyFill="1" applyBorder="1"/>
    <xf numFmtId="175" fontId="12" fillId="2" borderId="11" xfId="11" applyNumberFormat="1" applyFont="1" applyFill="1" applyBorder="1"/>
    <xf numFmtId="0" fontId="42" fillId="6" borderId="1" xfId="0" applyFont="1" applyFill="1" applyBorder="1" applyAlignment="1">
      <alignment horizontal="center" vertical="center"/>
    </xf>
    <xf numFmtId="0" fontId="44" fillId="6" borderId="1" xfId="0" applyFont="1" applyFill="1" applyBorder="1" applyAlignment="1">
      <alignment horizontal="right" vertical="center" wrapText="1"/>
    </xf>
    <xf numFmtId="4" fontId="42" fillId="6" borderId="1" xfId="0" applyNumberFormat="1" applyFont="1" applyFill="1" applyBorder="1" applyAlignment="1">
      <alignment horizontal="right" vertical="center"/>
    </xf>
    <xf numFmtId="0" fontId="44" fillId="6" borderId="1" xfId="0" applyFont="1" applyFill="1" applyBorder="1" applyAlignment="1">
      <alignment horizontal="right" vertical="center"/>
    </xf>
    <xf numFmtId="4" fontId="42" fillId="6" borderId="4" xfId="0" applyNumberFormat="1" applyFont="1" applyFill="1" applyBorder="1" applyAlignment="1">
      <alignment horizontal="right" vertical="center"/>
    </xf>
    <xf numFmtId="1" fontId="11" fillId="2" borderId="11" xfId="11" applyNumberFormat="1" applyFont="1" applyFill="1" applyBorder="1" applyAlignment="1">
      <alignment horizontal="center" vertical="center"/>
    </xf>
    <xf numFmtId="0" fontId="11" fillId="2" borderId="11" xfId="11" applyFont="1" applyFill="1" applyBorder="1" applyAlignment="1">
      <alignment horizontal="center" vertical="center"/>
    </xf>
    <xf numFmtId="188" fontId="11" fillId="2" borderId="11" xfId="11" applyNumberFormat="1" applyFont="1" applyFill="1" applyBorder="1" applyAlignment="1">
      <alignment horizontal="center" vertical="center"/>
    </xf>
    <xf numFmtId="175" fontId="11" fillId="2" borderId="11" xfId="11" applyNumberFormat="1" applyFont="1" applyFill="1" applyBorder="1"/>
    <xf numFmtId="0" fontId="11" fillId="2" borderId="6" xfId="11" applyFont="1" applyFill="1" applyBorder="1"/>
    <xf numFmtId="1" fontId="11" fillId="2" borderId="6" xfId="11" applyNumberFormat="1" applyFont="1" applyFill="1" applyBorder="1" applyAlignment="1">
      <alignment horizontal="center" vertical="center"/>
    </xf>
    <xf numFmtId="0" fontId="11" fillId="2" borderId="6" xfId="11" applyFont="1" applyFill="1" applyBorder="1" applyAlignment="1">
      <alignment horizontal="center"/>
    </xf>
    <xf numFmtId="164" fontId="11" fillId="2" borderId="6" xfId="1" applyFont="1" applyFill="1" applyBorder="1" applyAlignment="1">
      <alignment horizontal="center" vertical="center"/>
    </xf>
    <xf numFmtId="164" fontId="11" fillId="2" borderId="0" xfId="1" applyFont="1" applyFill="1" applyBorder="1" applyAlignment="1">
      <alignment horizontal="center" vertical="center"/>
    </xf>
    <xf numFmtId="175" fontId="11" fillId="2" borderId="6" xfId="11" applyNumberFormat="1" applyFont="1" applyFill="1" applyBorder="1"/>
    <xf numFmtId="188" fontId="11" fillId="2" borderId="0" xfId="11" applyNumberFormat="1" applyFont="1" applyFill="1" applyAlignment="1">
      <alignment horizontal="center" vertical="center"/>
    </xf>
    <xf numFmtId="1" fontId="11" fillId="0" borderId="12" xfId="11" applyNumberFormat="1" applyFont="1" applyBorder="1" applyAlignment="1">
      <alignment horizontal="center" vertical="center"/>
    </xf>
    <xf numFmtId="183" fontId="17" fillId="0" borderId="1" xfId="15" applyNumberFormat="1" applyFont="1" applyFill="1" applyBorder="1" applyAlignment="1">
      <alignment horizontal="center" vertical="center"/>
    </xf>
    <xf numFmtId="173" fontId="17" fillId="0" borderId="1" xfId="15" applyNumberFormat="1" applyFont="1" applyFill="1" applyBorder="1" applyAlignment="1">
      <alignment horizontal="center" vertical="center"/>
    </xf>
    <xf numFmtId="0" fontId="42" fillId="0" borderId="0" xfId="0" applyFont="1"/>
    <xf numFmtId="0" fontId="42" fillId="0" borderId="11" xfId="0" applyFont="1" applyBorder="1"/>
    <xf numFmtId="0" fontId="43" fillId="0" borderId="0" xfId="0" applyFont="1"/>
    <xf numFmtId="0" fontId="42" fillId="0" borderId="6" xfId="0" applyFont="1" applyBorder="1" applyAlignment="1">
      <alignment horizontal="left"/>
    </xf>
    <xf numFmtId="0" fontId="46" fillId="0" borderId="0" xfId="0" applyFont="1" applyAlignment="1">
      <alignment wrapText="1"/>
    </xf>
    <xf numFmtId="0" fontId="42" fillId="0" borderId="11" xfId="0" applyFont="1" applyBorder="1" applyAlignment="1">
      <alignment horizontal="center" vertical="center"/>
    </xf>
    <xf numFmtId="0" fontId="43" fillId="0" borderId="0" xfId="0" applyFont="1" applyAlignment="1">
      <alignment vertical="top"/>
    </xf>
    <xf numFmtId="0" fontId="42" fillId="0" borderId="11" xfId="0" applyFont="1" applyBorder="1" applyAlignment="1">
      <alignment wrapText="1"/>
    </xf>
    <xf numFmtId="189" fontId="46" fillId="0" borderId="0" xfId="0" applyNumberFormat="1" applyFont="1" applyAlignment="1">
      <alignment horizontal="left"/>
    </xf>
    <xf numFmtId="189" fontId="46" fillId="0" borderId="0" xfId="0" applyNumberFormat="1" applyFont="1"/>
    <xf numFmtId="189" fontId="42" fillId="0" borderId="11" xfId="0" applyNumberFormat="1" applyFont="1" applyBorder="1" applyAlignment="1">
      <alignment horizontal="left"/>
    </xf>
    <xf numFmtId="0" fontId="42" fillId="0" borderId="0" xfId="0" applyFont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27" fillId="0" borderId="11" xfId="11" applyFont="1" applyBorder="1"/>
    <xf numFmtId="164" fontId="2" fillId="0" borderId="11" xfId="0" applyNumberFormat="1" applyFont="1" applyBorder="1" applyAlignment="1">
      <alignment horizontal="center" vertical="center"/>
    </xf>
    <xf numFmtId="0" fontId="48" fillId="0" borderId="0" xfId="0" applyFont="1"/>
    <xf numFmtId="0" fontId="48" fillId="0" borderId="11" xfId="0" applyFont="1" applyBorder="1"/>
    <xf numFmtId="0" fontId="17" fillId="0" borderId="7" xfId="0" applyFont="1" applyBorder="1" applyAlignment="1">
      <alignment horizontal="left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47" fillId="0" borderId="0" xfId="0" applyFont="1" applyAlignment="1">
      <alignment horizontal="justify"/>
    </xf>
    <xf numFmtId="0" fontId="49" fillId="0" borderId="0" xfId="0" applyFont="1"/>
    <xf numFmtId="0" fontId="50" fillId="0" borderId="0" xfId="0" applyFont="1"/>
    <xf numFmtId="0" fontId="51" fillId="0" borderId="0" xfId="0" applyFont="1"/>
    <xf numFmtId="0" fontId="5" fillId="0" borderId="2" xfId="0" applyFont="1" applyBorder="1" applyAlignment="1">
      <alignment horizontal="center" vertical="center"/>
    </xf>
    <xf numFmtId="0" fontId="17" fillId="0" borderId="3" xfId="0" applyFont="1" applyBorder="1"/>
    <xf numFmtId="0" fontId="5" fillId="0" borderId="1" xfId="0" applyFont="1" applyBorder="1" applyAlignment="1">
      <alignment horizontal="center" vertical="center"/>
    </xf>
    <xf numFmtId="10" fontId="17" fillId="0" borderId="1" xfId="2" applyNumberFormat="1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10" fontId="5" fillId="0" borderId="1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32" fillId="2" borderId="2" xfId="0" applyFont="1" applyFill="1" applyBorder="1" applyAlignment="1">
      <alignment horizontal="right" vertical="center" wrapText="1"/>
    </xf>
    <xf numFmtId="0" fontId="32" fillId="2" borderId="3" xfId="0" applyFont="1" applyFill="1" applyBorder="1" applyAlignment="1">
      <alignment horizontal="right" vertical="center" wrapText="1"/>
    </xf>
    <xf numFmtId="0" fontId="32" fillId="2" borderId="4" xfId="0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164" fontId="5" fillId="2" borderId="25" xfId="0" applyNumberFormat="1" applyFont="1" applyFill="1" applyBorder="1" applyAlignment="1">
      <alignment horizontal="center" vertical="center" wrapText="1"/>
    </xf>
    <xf numFmtId="164" fontId="5" fillId="2" borderId="26" xfId="0" applyNumberFormat="1" applyFont="1" applyFill="1" applyBorder="1" applyAlignment="1">
      <alignment horizontal="center" vertical="center" wrapText="1"/>
    </xf>
    <xf numFmtId="0" fontId="4" fillId="2" borderId="0" xfId="34" applyFont="1" applyFill="1" applyAlignment="1">
      <alignment horizontal="left" vertical="center" wrapText="1"/>
    </xf>
    <xf numFmtId="10" fontId="5" fillId="2" borderId="27" xfId="2" applyNumberFormat="1" applyFont="1" applyFill="1" applyBorder="1" applyAlignment="1">
      <alignment horizontal="center" vertical="center" wrapText="1"/>
    </xf>
    <xf numFmtId="10" fontId="5" fillId="2" borderId="28" xfId="2" applyNumberFormat="1" applyFont="1" applyFill="1" applyBorder="1" applyAlignment="1">
      <alignment horizontal="center" vertical="center" wrapText="1"/>
    </xf>
    <xf numFmtId="164" fontId="29" fillId="0" borderId="23" xfId="1" applyFont="1" applyBorder="1" applyAlignment="1">
      <alignment horizontal="center" vertical="center"/>
    </xf>
    <xf numFmtId="164" fontId="29" fillId="0" borderId="24" xfId="1" applyFont="1" applyBorder="1" applyAlignment="1">
      <alignment horizontal="center" vertical="center"/>
    </xf>
    <xf numFmtId="10" fontId="29" fillId="0" borderId="25" xfId="2" applyNumberFormat="1" applyFont="1" applyBorder="1" applyAlignment="1">
      <alignment horizontal="center" vertical="center"/>
    </xf>
    <xf numFmtId="10" fontId="29" fillId="0" borderId="26" xfId="2" applyNumberFormat="1" applyFont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 wrapText="1"/>
    </xf>
    <xf numFmtId="164" fontId="5" fillId="2" borderId="7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43" fillId="4" borderId="2" xfId="0" applyFont="1" applyFill="1" applyBorder="1" applyAlignment="1">
      <alignment horizontal="right" vertical="center"/>
    </xf>
    <xf numFmtId="0" fontId="43" fillId="4" borderId="3" xfId="0" applyFont="1" applyFill="1" applyBorder="1" applyAlignment="1">
      <alignment horizontal="right" vertical="center"/>
    </xf>
    <xf numFmtId="0" fontId="43" fillId="4" borderId="6" xfId="0" applyFont="1" applyFill="1" applyBorder="1" applyAlignment="1">
      <alignment horizontal="center" vertical="center"/>
    </xf>
    <xf numFmtId="0" fontId="43" fillId="4" borderId="7" xfId="0" applyFont="1" applyFill="1" applyBorder="1" applyAlignment="1">
      <alignment horizontal="center" vertical="center"/>
    </xf>
    <xf numFmtId="0" fontId="11" fillId="0" borderId="0" xfId="11" applyFont="1" applyAlignment="1">
      <alignment horizontal="center"/>
    </xf>
    <xf numFmtId="0" fontId="11" fillId="0" borderId="6" xfId="11" applyFont="1" applyBorder="1" applyAlignment="1">
      <alignment horizontal="left" vertical="center"/>
    </xf>
    <xf numFmtId="0" fontId="11" fillId="0" borderId="0" xfId="11" applyFont="1" applyAlignment="1">
      <alignment horizontal="center" vertical="top"/>
    </xf>
    <xf numFmtId="0" fontId="12" fillId="5" borderId="0" xfId="11" applyFont="1" applyFill="1" applyAlignment="1">
      <alignment horizontal="center" vertical="center"/>
    </xf>
    <xf numFmtId="0" fontId="11" fillId="0" borderId="0" xfId="11" applyFont="1" applyAlignment="1">
      <alignment horizontal="center" vertical="top" wrapText="1"/>
    </xf>
    <xf numFmtId="0" fontId="12" fillId="0" borderId="3" xfId="11" applyFont="1" applyBorder="1" applyAlignment="1">
      <alignment horizontal="center" vertical="top"/>
    </xf>
    <xf numFmtId="0" fontId="12" fillId="0" borderId="4" xfId="11" applyFont="1" applyBorder="1" applyAlignment="1">
      <alignment horizontal="center" vertical="top"/>
    </xf>
    <xf numFmtId="0" fontId="12" fillId="0" borderId="16" xfId="11" applyFont="1" applyBorder="1" applyAlignment="1">
      <alignment horizontal="left" vertical="center"/>
    </xf>
    <xf numFmtId="0" fontId="12" fillId="0" borderId="6" xfId="11" applyFont="1" applyBorder="1" applyAlignment="1">
      <alignment horizontal="center" vertical="top"/>
    </xf>
    <xf numFmtId="0" fontId="12" fillId="0" borderId="7" xfId="11" applyFont="1" applyBorder="1" applyAlignment="1">
      <alignment horizontal="center" vertical="top"/>
    </xf>
    <xf numFmtId="0" fontId="12" fillId="0" borderId="0" xfId="11" applyFont="1" applyAlignment="1">
      <alignment horizontal="center" vertical="top"/>
    </xf>
    <xf numFmtId="0" fontId="11" fillId="0" borderId="0" xfId="11" applyFont="1" applyAlignment="1">
      <alignment horizontal="left" vertical="top"/>
    </xf>
    <xf numFmtId="0" fontId="12" fillId="5" borderId="0" xfId="11" applyFont="1" applyFill="1" applyAlignment="1">
      <alignment horizontal="center"/>
    </xf>
    <xf numFmtId="0" fontId="11" fillId="0" borderId="3" xfId="11" applyFont="1" applyBorder="1" applyAlignment="1">
      <alignment horizontal="center" vertical="center"/>
    </xf>
    <xf numFmtId="0" fontId="11" fillId="0" borderId="4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top"/>
    </xf>
    <xf numFmtId="0" fontId="12" fillId="0" borderId="0" xfId="11" applyFont="1" applyAlignment="1">
      <alignment horizontal="left" vertical="center"/>
    </xf>
    <xf numFmtId="0" fontId="12" fillId="5" borderId="0" xfId="11" applyFont="1" applyFill="1" applyAlignment="1">
      <alignment horizontal="center" vertical="center" wrapText="1"/>
    </xf>
    <xf numFmtId="0" fontId="11" fillId="0" borderId="0" xfId="11" applyFont="1" applyAlignment="1">
      <alignment vertical="top"/>
    </xf>
    <xf numFmtId="0" fontId="44" fillId="0" borderId="0" xfId="0" applyFont="1" applyAlignment="1">
      <alignment horizontal="center" vertical="justify" wrapText="1"/>
    </xf>
    <xf numFmtId="0" fontId="11" fillId="0" borderId="11" xfId="11" applyFont="1" applyBorder="1" applyAlignment="1">
      <alignment horizontal="center" vertical="center"/>
    </xf>
    <xf numFmtId="0" fontId="11" fillId="0" borderId="0" xfId="11" applyFont="1" applyAlignment="1">
      <alignment horizontal="left" vertical="center"/>
    </xf>
    <xf numFmtId="0" fontId="11" fillId="0" borderId="11" xfId="11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2" fontId="6" fillId="0" borderId="0" xfId="11" applyNumberFormat="1" applyAlignment="1">
      <alignment horizontal="center"/>
    </xf>
    <xf numFmtId="0" fontId="6" fillId="0" borderId="0" xfId="11" applyAlignment="1">
      <alignment horizont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7" fillId="0" borderId="3" xfId="0" applyFont="1" applyBorder="1"/>
    <xf numFmtId="0" fontId="17" fillId="0" borderId="4" xfId="0" applyFont="1" applyBorder="1"/>
    <xf numFmtId="0" fontId="5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67">
    <cellStyle name="Excel Built-in Comma" xfId="33" xr:uid="{00000000-0005-0000-0000-000000000000}"/>
    <cellStyle name="Moeda" xfId="1" builtinId="4"/>
    <cellStyle name="Moeda 10" xfId="37" xr:uid="{00000000-0005-0000-0000-000002000000}"/>
    <cellStyle name="Moeda 11" xfId="38" xr:uid="{00000000-0005-0000-0000-000003000000}"/>
    <cellStyle name="Moeda 2" xfId="13" xr:uid="{00000000-0005-0000-0000-000004000000}"/>
    <cellStyle name="Moeda 2 2" xfId="17" xr:uid="{00000000-0005-0000-0000-000005000000}"/>
    <cellStyle name="Moeda 2 3" xfId="18" xr:uid="{00000000-0005-0000-0000-000006000000}"/>
    <cellStyle name="Moeda 3" xfId="19" xr:uid="{00000000-0005-0000-0000-000007000000}"/>
    <cellStyle name="Moeda 3 2" xfId="20" xr:uid="{00000000-0005-0000-0000-000008000000}"/>
    <cellStyle name="Moeda 4" xfId="21" xr:uid="{00000000-0005-0000-0000-000009000000}"/>
    <cellStyle name="Moeda 5" xfId="22" xr:uid="{00000000-0005-0000-0000-00000A000000}"/>
    <cellStyle name="Moeda 6" xfId="23" xr:uid="{00000000-0005-0000-0000-00000B000000}"/>
    <cellStyle name="Moeda 6 2" xfId="39" xr:uid="{00000000-0005-0000-0000-00000C000000}"/>
    <cellStyle name="Moeda 6 3" xfId="40" xr:uid="{00000000-0005-0000-0000-00000D000000}"/>
    <cellStyle name="Moeda 6 3 2" xfId="41" xr:uid="{00000000-0005-0000-0000-00000E000000}"/>
    <cellStyle name="Moeda 7" xfId="24" xr:uid="{00000000-0005-0000-0000-00000F000000}"/>
    <cellStyle name="Moeda 8" xfId="25" xr:uid="{00000000-0005-0000-0000-000010000000}"/>
    <cellStyle name="Moeda 9" xfId="35" xr:uid="{00000000-0005-0000-0000-000011000000}"/>
    <cellStyle name="Normal" xfId="0" builtinId="0"/>
    <cellStyle name="Normal 10" xfId="42" xr:uid="{00000000-0005-0000-0000-000013000000}"/>
    <cellStyle name="Normal 11" xfId="43" xr:uid="{00000000-0005-0000-0000-000014000000}"/>
    <cellStyle name="Normal 12" xfId="44" xr:uid="{00000000-0005-0000-0000-000015000000}"/>
    <cellStyle name="Normal 13" xfId="45" xr:uid="{00000000-0005-0000-0000-000016000000}"/>
    <cellStyle name="Normal 14" xfId="46" xr:uid="{00000000-0005-0000-0000-000017000000}"/>
    <cellStyle name="Normal 15" xfId="47" xr:uid="{00000000-0005-0000-0000-000018000000}"/>
    <cellStyle name="Normal 2" xfId="3" xr:uid="{00000000-0005-0000-0000-000019000000}"/>
    <cellStyle name="Normal 2 2" xfId="26" xr:uid="{00000000-0005-0000-0000-00001A000000}"/>
    <cellStyle name="Normal 2 3" xfId="48" xr:uid="{00000000-0005-0000-0000-00001B000000}"/>
    <cellStyle name="Normal 2 4" xfId="49" xr:uid="{00000000-0005-0000-0000-00001C000000}"/>
    <cellStyle name="Normal 2 5" xfId="50" xr:uid="{00000000-0005-0000-0000-00001D000000}"/>
    <cellStyle name="Normal 21" xfId="32" xr:uid="{00000000-0005-0000-0000-00001E000000}"/>
    <cellStyle name="Normal 3" xfId="11" xr:uid="{00000000-0005-0000-0000-00001F000000}"/>
    <cellStyle name="Normal 3 2" xfId="51" xr:uid="{00000000-0005-0000-0000-000020000000}"/>
    <cellStyle name="Normal 3 3 2" xfId="30" xr:uid="{00000000-0005-0000-0000-000021000000}"/>
    <cellStyle name="Normal 4" xfId="34" xr:uid="{00000000-0005-0000-0000-000022000000}"/>
    <cellStyle name="Normal 4 2" xfId="52" xr:uid="{00000000-0005-0000-0000-000023000000}"/>
    <cellStyle name="Normal 5" xfId="53" xr:uid="{00000000-0005-0000-0000-000024000000}"/>
    <cellStyle name="Normal 6" xfId="54" xr:uid="{00000000-0005-0000-0000-000025000000}"/>
    <cellStyle name="Normal 7" xfId="55" xr:uid="{00000000-0005-0000-0000-000026000000}"/>
    <cellStyle name="Normal 8" xfId="56" xr:uid="{00000000-0005-0000-0000-000027000000}"/>
    <cellStyle name="Normal 8 2" xfId="57" xr:uid="{00000000-0005-0000-0000-000028000000}"/>
    <cellStyle name="Normal 9" xfId="58" xr:uid="{00000000-0005-0000-0000-000029000000}"/>
    <cellStyle name="Normal 9 2" xfId="59" xr:uid="{00000000-0005-0000-0000-00002A000000}"/>
    <cellStyle name="Normal 9 2 2" xfId="60" xr:uid="{00000000-0005-0000-0000-00002B000000}"/>
    <cellStyle name="Porcentagem" xfId="2" builtinId="5"/>
    <cellStyle name="Porcentagem 2" xfId="5" xr:uid="{00000000-0005-0000-0000-00002D000000}"/>
    <cellStyle name="Porcentagem 2 2" xfId="61" xr:uid="{00000000-0005-0000-0000-00002E000000}"/>
    <cellStyle name="Porcentagem 3" xfId="12" xr:uid="{00000000-0005-0000-0000-00002F000000}"/>
    <cellStyle name="Porcentagem 4" xfId="36" xr:uid="{00000000-0005-0000-0000-000030000000}"/>
    <cellStyle name="Separador de milhares [0] 2" xfId="62" xr:uid="{00000000-0005-0000-0000-000031000000}"/>
    <cellStyle name="Separador de milhares 10" xfId="27" xr:uid="{00000000-0005-0000-0000-000032000000}"/>
    <cellStyle name="Separador de milhares 11" xfId="28" xr:uid="{00000000-0005-0000-0000-000033000000}"/>
    <cellStyle name="Separador de milhares 2" xfId="4" xr:uid="{00000000-0005-0000-0000-000034000000}"/>
    <cellStyle name="Separador de milhares 2 2" xfId="29" xr:uid="{00000000-0005-0000-0000-000035000000}"/>
    <cellStyle name="Separador de milhares 3" xfId="6" xr:uid="{00000000-0005-0000-0000-000036000000}"/>
    <cellStyle name="Separador de milhares 4" xfId="7" xr:uid="{00000000-0005-0000-0000-000037000000}"/>
    <cellStyle name="Separador de milhares 5" xfId="8" xr:uid="{00000000-0005-0000-0000-000038000000}"/>
    <cellStyle name="Separador de milhares 6" xfId="9" xr:uid="{00000000-0005-0000-0000-000039000000}"/>
    <cellStyle name="Separador de milhares 7" xfId="10" xr:uid="{00000000-0005-0000-0000-00003A000000}"/>
    <cellStyle name="Separador de milhares 8" xfId="14" xr:uid="{00000000-0005-0000-0000-00003B000000}"/>
    <cellStyle name="Separador de milhares 9" xfId="16" xr:uid="{00000000-0005-0000-0000-00003C000000}"/>
    <cellStyle name="Vírgula" xfId="15" builtinId="3"/>
    <cellStyle name="Vírgula 2" xfId="63" xr:uid="{00000000-0005-0000-0000-00003E000000}"/>
    <cellStyle name="Vírgula 3" xfId="64" xr:uid="{00000000-0005-0000-0000-00003F000000}"/>
    <cellStyle name="Vírgula 3 2" xfId="31" xr:uid="{00000000-0005-0000-0000-000040000000}"/>
    <cellStyle name="Vírgula 4" xfId="65" xr:uid="{00000000-0005-0000-0000-000041000000}"/>
    <cellStyle name="Vírgula 5" xfId="66" xr:uid="{00000000-0005-0000-0000-000042000000}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family val="1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3451502</xdr:colOff>
      <xdr:row>0</xdr:row>
      <xdr:rowOff>107156</xdr:rowOff>
    </xdr:from>
    <xdr:to>
      <xdr:col>2</xdr:col>
      <xdr:colOff>580964</xdr:colOff>
      <xdr:row>1</xdr:row>
      <xdr:rowOff>252676</xdr:rowOff>
    </xdr:to>
    <xdr:pic>
      <xdr:nvPicPr>
        <xdr:cNvPr id="7" name="Imagem 6" descr="C:\Users\Gerson\Downloads\logo ba dourado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06346" y="107156"/>
          <a:ext cx="1249024" cy="45508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115868</xdr:colOff>
      <xdr:row>49</xdr:row>
      <xdr:rowOff>11205</xdr:rowOff>
    </xdr:from>
    <xdr:to>
      <xdr:col>3</xdr:col>
      <xdr:colOff>2542642</xdr:colOff>
      <xdr:row>52</xdr:row>
      <xdr:rowOff>188594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BFCB46A-5DD7-C40F-5AF0-934EC03FD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986" y="10992970"/>
          <a:ext cx="7179973" cy="84974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92BE94-5AC1-498A-BA0F-FB710B44B7B1}" name="MAT" displayName="MAT" ref="B3:E44" totalsRowShown="0" headerRowDxfId="25" dataDxfId="23" headerRowBorderDxfId="24" tableBorderDxfId="22" totalsRowBorderDxfId="21">
  <autoFilter ref="B3:E44" xr:uid="{CC92BE94-5AC1-498A-BA0F-FB710B44B7B1}"/>
  <tableColumns count="4">
    <tableColumn id="1" xr3:uid="{24765426-9A8C-41AE-A312-3DB589168C55}" name="DESCRIÇÃO" dataDxfId="20"/>
    <tableColumn id="2" xr3:uid="{B59007C6-848C-401F-9801-6F0A847EC78E}" name="UN." dataDxfId="19"/>
    <tableColumn id="3" xr3:uid="{709EA4CC-70E9-42F3-A1FE-D037EF53132B}" name="VALOR" dataDxfId="18" dataCellStyle="Vírgula"/>
    <tableColumn id="5" xr3:uid="{D8F06B8B-C192-498D-8DBE-032A6DD61B9E}" name="REFERÊNCIA" dataDxfId="17" dataCellStyle="Vírgula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2DA9B9-CC59-48ED-8D11-29350CF397AF}" name="EPI" displayName="EPI" ref="B3:E19" totalsRowShown="0" headerRowDxfId="16" headerRowBorderDxfId="15" tableBorderDxfId="14" totalsRowBorderDxfId="13">
  <autoFilter ref="B3:E19" xr:uid="{D72DA9B9-CC59-48ED-8D11-29350CF397AF}"/>
  <tableColumns count="4">
    <tableColumn id="1" xr3:uid="{A2F91DC7-C4CF-47BC-9CE2-16384F38DA9F}" name="DESCRIÇÃO" dataDxfId="12"/>
    <tableColumn id="2" xr3:uid="{1B188E1B-60D8-4477-9215-422E7EE92CDB}" name="UN." dataDxfId="11"/>
    <tableColumn id="3" xr3:uid="{91FC1BDD-CC58-475D-A16E-31C58195A3B2}" name="VALOR" dataDxfId="10" dataCellStyle="Vírgula"/>
    <tableColumn id="5" xr3:uid="{BE8F99A8-8F03-438B-9C22-1524BD0061DE}" name="REFERÊNCIA" dataDxfId="9" dataCellStyle="Vírgula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37E3EE-1B3C-45AB-B848-AC080292FC69}" name="SAL" displayName="SAL" ref="B3:E22" totalsRowShown="0" headerRowDxfId="8" dataDxfId="6" headerRowBorderDxfId="7" tableBorderDxfId="5" totalsRowBorderDxfId="4">
  <autoFilter ref="B3:E22" xr:uid="{C137E3EE-1B3C-45AB-B848-AC080292FC69}"/>
  <tableColumns count="4">
    <tableColumn id="1" xr3:uid="{B97AF179-38C1-4B6D-B35A-6F38952C51C3}" name="DESCRIÇÃO" dataDxfId="3"/>
    <tableColumn id="2" xr3:uid="{DC023243-40E6-4746-9016-0AF5685E9AE6}" name="UN." dataDxfId="2"/>
    <tableColumn id="3" xr3:uid="{F39A057D-B216-43C8-9F44-F27862CA6D43}" name="VALOR" dataDxfId="1" dataCellStyle="Vírgula"/>
    <tableColumn id="5" xr3:uid="{D36EEF79-4556-4118-8348-F229F58A3B13}" name="REFERÊNCIA" dataDxfId="0" dataCellStyle="Vírgul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31"/>
  <sheetViews>
    <sheetView workbookViewId="0">
      <selection sqref="A1:F1"/>
    </sheetView>
  </sheetViews>
  <sheetFormatPr defaultColWidth="12.6640625" defaultRowHeight="24.9" customHeight="1"/>
  <cols>
    <col min="1" max="1" width="8.5546875" style="1" customWidth="1"/>
    <col min="2" max="2" width="54.109375" style="1" customWidth="1"/>
    <col min="3" max="3" width="13.44140625" style="1" customWidth="1"/>
    <col min="4" max="4" width="14.6640625" style="1" customWidth="1"/>
    <col min="5" max="5" width="16" style="1" customWidth="1"/>
    <col min="6" max="6" width="21.33203125" style="1" customWidth="1"/>
    <col min="7" max="7" width="3.44140625" style="1" customWidth="1"/>
    <col min="8" max="16384" width="12.6640625" style="1"/>
  </cols>
  <sheetData>
    <row r="1" spans="1:6" ht="24.9" customHeight="1">
      <c r="A1" s="617"/>
      <c r="B1" s="617"/>
      <c r="C1" s="617"/>
      <c r="D1" s="617"/>
      <c r="E1" s="617"/>
      <c r="F1" s="617"/>
    </row>
    <row r="2" spans="1:6" ht="24.9" customHeight="1">
      <c r="A2" s="617"/>
      <c r="B2" s="617"/>
      <c r="C2" s="617"/>
      <c r="D2" s="617"/>
      <c r="E2" s="617"/>
      <c r="F2" s="617"/>
    </row>
    <row r="3" spans="1:6" ht="24.9" customHeight="1">
      <c r="A3" s="618" t="s">
        <v>388</v>
      </c>
      <c r="B3" s="618"/>
      <c r="C3" s="618"/>
      <c r="D3" s="618"/>
      <c r="E3" s="618"/>
      <c r="F3" s="618"/>
    </row>
    <row r="4" spans="1:6" ht="24.9" customHeight="1">
      <c r="A4" s="618"/>
      <c r="B4" s="618"/>
      <c r="C4" s="618"/>
      <c r="D4" s="618"/>
      <c r="E4" s="618"/>
      <c r="F4" s="618"/>
    </row>
    <row r="5" spans="1:6" ht="24.9" customHeight="1">
      <c r="A5" s="73"/>
      <c r="B5" s="74"/>
      <c r="C5" s="74"/>
      <c r="D5" s="74"/>
      <c r="E5" s="74"/>
      <c r="F5" s="75"/>
    </row>
    <row r="6" spans="1:6" ht="24.9" customHeight="1">
      <c r="A6" s="72"/>
      <c r="B6" s="74"/>
      <c r="C6" s="74"/>
      <c r="D6" s="74"/>
      <c r="E6" s="76"/>
      <c r="F6" s="66" t="s">
        <v>356</v>
      </c>
    </row>
    <row r="7" spans="1:6" ht="38.25" customHeight="1">
      <c r="A7" s="77" t="s">
        <v>391</v>
      </c>
      <c r="B7" s="78" t="s">
        <v>389</v>
      </c>
      <c r="C7" s="79" t="s">
        <v>390</v>
      </c>
      <c r="D7" s="79" t="s">
        <v>0</v>
      </c>
      <c r="E7" s="79" t="s">
        <v>2</v>
      </c>
      <c r="F7" s="79" t="s">
        <v>3</v>
      </c>
    </row>
    <row r="8" spans="1:6" ht="30" customHeight="1">
      <c r="A8" s="80" t="s">
        <v>4</v>
      </c>
      <c r="B8" s="81" t="s">
        <v>1</v>
      </c>
      <c r="C8" s="82"/>
      <c r="D8" s="83"/>
      <c r="E8" s="84"/>
      <c r="F8" s="85">
        <f>ROUND(F9+F10,2)</f>
        <v>2025608.1</v>
      </c>
    </row>
    <row r="9" spans="1:6" ht="34.799999999999997">
      <c r="A9" s="86" t="s">
        <v>9</v>
      </c>
      <c r="B9" s="87" t="s">
        <v>5</v>
      </c>
      <c r="C9" s="82" t="s">
        <v>6</v>
      </c>
      <c r="D9" s="88">
        <v>14477.72</v>
      </c>
      <c r="E9" s="84">
        <v>88.73</v>
      </c>
      <c r="F9" s="89">
        <f>D9*E9</f>
        <v>1284608.0955999999</v>
      </c>
    </row>
    <row r="10" spans="1:6" ht="34.799999999999997">
      <c r="A10" s="86" t="s">
        <v>326</v>
      </c>
      <c r="B10" s="87" t="s">
        <v>327</v>
      </c>
      <c r="C10" s="82" t="s">
        <v>6</v>
      </c>
      <c r="D10" s="90">
        <v>15000</v>
      </c>
      <c r="E10" s="84">
        <v>49.4</v>
      </c>
      <c r="F10" s="89">
        <f>D10*E10</f>
        <v>741000</v>
      </c>
    </row>
    <row r="11" spans="1:6" ht="30" customHeight="1">
      <c r="A11" s="80" t="s">
        <v>7</v>
      </c>
      <c r="B11" s="91" t="s">
        <v>11</v>
      </c>
      <c r="C11" s="82"/>
      <c r="D11" s="90"/>
      <c r="E11" s="84"/>
      <c r="F11" s="92">
        <f>SUM(F12:F17)</f>
        <v>2539249.8299999996</v>
      </c>
    </row>
    <row r="12" spans="1:6" ht="30" customHeight="1">
      <c r="A12" s="86" t="s">
        <v>8</v>
      </c>
      <c r="B12" s="93" t="s">
        <v>328</v>
      </c>
      <c r="C12" s="82" t="s">
        <v>10</v>
      </c>
      <c r="D12" s="90">
        <v>3</v>
      </c>
      <c r="E12" s="84">
        <v>124040.87</v>
      </c>
      <c r="F12" s="89">
        <f t="shared" ref="F12:F17" si="0">D12*E12</f>
        <v>372122.61</v>
      </c>
    </row>
    <row r="13" spans="1:6" ht="30" customHeight="1">
      <c r="A13" s="86" t="s">
        <v>329</v>
      </c>
      <c r="B13" s="93" t="s">
        <v>16</v>
      </c>
      <c r="C13" s="82" t="s">
        <v>10</v>
      </c>
      <c r="D13" s="94">
        <v>6</v>
      </c>
      <c r="E13" s="84">
        <v>75757.63</v>
      </c>
      <c r="F13" s="89">
        <f t="shared" si="0"/>
        <v>454545.78</v>
      </c>
    </row>
    <row r="14" spans="1:6" ht="30" customHeight="1">
      <c r="A14" s="86" t="s">
        <v>330</v>
      </c>
      <c r="B14" s="93" t="s">
        <v>12</v>
      </c>
      <c r="C14" s="82" t="s">
        <v>10</v>
      </c>
      <c r="D14" s="90">
        <v>5</v>
      </c>
      <c r="E14" s="84">
        <v>49822.61</v>
      </c>
      <c r="F14" s="89">
        <f t="shared" si="0"/>
        <v>249113.05</v>
      </c>
    </row>
    <row r="15" spans="1:6" ht="34.799999999999997">
      <c r="A15" s="86" t="s">
        <v>331</v>
      </c>
      <c r="B15" s="95" t="s">
        <v>332</v>
      </c>
      <c r="C15" s="82" t="s">
        <v>10</v>
      </c>
      <c r="D15" s="90">
        <v>10</v>
      </c>
      <c r="E15" s="84">
        <v>85418.48</v>
      </c>
      <c r="F15" s="89">
        <f t="shared" si="0"/>
        <v>854184.79999999993</v>
      </c>
    </row>
    <row r="16" spans="1:6" ht="30" customHeight="1">
      <c r="A16" s="86" t="s">
        <v>333</v>
      </c>
      <c r="B16" s="95" t="s">
        <v>13</v>
      </c>
      <c r="C16" s="82" t="s">
        <v>10</v>
      </c>
      <c r="D16" s="90">
        <v>3</v>
      </c>
      <c r="E16" s="84">
        <v>104560.39</v>
      </c>
      <c r="F16" s="89">
        <f t="shared" si="0"/>
        <v>313681.17</v>
      </c>
    </row>
    <row r="17" spans="1:7" ht="30" customHeight="1">
      <c r="A17" s="86" t="s">
        <v>334</v>
      </c>
      <c r="B17" s="96" t="s">
        <v>14</v>
      </c>
      <c r="C17" s="82" t="s">
        <v>10</v>
      </c>
      <c r="D17" s="90">
        <v>2</v>
      </c>
      <c r="E17" s="97">
        <v>147801.21</v>
      </c>
      <c r="F17" s="89">
        <f t="shared" si="0"/>
        <v>295602.42</v>
      </c>
    </row>
    <row r="18" spans="1:7" ht="30" customHeight="1">
      <c r="A18" s="614" t="s">
        <v>15</v>
      </c>
      <c r="B18" s="615"/>
      <c r="C18" s="615"/>
      <c r="D18" s="615"/>
      <c r="E18" s="616"/>
      <c r="F18" s="85">
        <f>ROUND(F8+F11,2)</f>
        <v>4564857.93</v>
      </c>
    </row>
    <row r="19" spans="1:7" ht="30" customHeight="1">
      <c r="A19" s="614" t="s">
        <v>335</v>
      </c>
      <c r="B19" s="615"/>
      <c r="C19" s="615"/>
      <c r="D19" s="615"/>
      <c r="E19" s="616"/>
      <c r="F19" s="85">
        <f>F18*6</f>
        <v>27389147.579999998</v>
      </c>
    </row>
    <row r="20" spans="1:7" ht="30" customHeight="1">
      <c r="A20" s="98"/>
      <c r="B20" s="98"/>
      <c r="C20" s="98"/>
      <c r="D20" s="98"/>
      <c r="E20" s="98"/>
      <c r="F20" s="99"/>
    </row>
    <row r="21" spans="1:7" ht="30" customHeight="1">
      <c r="A21" s="14" t="s">
        <v>392</v>
      </c>
      <c r="B21" s="8"/>
      <c r="C21" s="23"/>
      <c r="D21" s="23"/>
      <c r="E21" s="23"/>
      <c r="F21" s="21"/>
      <c r="G21" s="21"/>
    </row>
    <row r="22" spans="1:7" ht="24.9" customHeight="1">
      <c r="A22" s="14"/>
      <c r="B22" s="8"/>
      <c r="C22" s="21"/>
      <c r="D22" s="22"/>
      <c r="E22" s="21"/>
      <c r="F22" s="21"/>
      <c r="G22" s="21"/>
    </row>
    <row r="23" spans="1:7" ht="24.9" customHeight="1">
      <c r="A23" s="14"/>
      <c r="B23" s="8"/>
      <c r="C23" s="21"/>
      <c r="D23" s="22"/>
      <c r="E23" s="21"/>
      <c r="F23" s="21"/>
      <c r="G23" s="21"/>
    </row>
    <row r="24" spans="1:7" ht="24.9" customHeight="1">
      <c r="A24" s="15"/>
      <c r="B24" s="8"/>
      <c r="C24" s="21"/>
      <c r="D24" s="21"/>
      <c r="E24" s="21"/>
      <c r="F24" s="21"/>
      <c r="G24" s="21"/>
    </row>
    <row r="25" spans="1:7" ht="24.9" customHeight="1">
      <c r="A25" s="39" t="s">
        <v>337</v>
      </c>
      <c r="B25" s="8"/>
      <c r="C25" s="21"/>
      <c r="D25" s="43" t="s">
        <v>337</v>
      </c>
      <c r="F25" s="21"/>
    </row>
    <row r="26" spans="1:7" ht="24.9" customHeight="1">
      <c r="A26" s="40" t="s">
        <v>343</v>
      </c>
      <c r="B26" s="8"/>
      <c r="C26" s="21"/>
      <c r="D26" s="45" t="s">
        <v>340</v>
      </c>
      <c r="F26" s="21"/>
    </row>
    <row r="27" spans="1:7" ht="24.9" customHeight="1">
      <c r="A27" s="38" t="s">
        <v>336</v>
      </c>
      <c r="B27" s="8"/>
      <c r="C27" s="21"/>
      <c r="D27" s="45" t="s">
        <v>341</v>
      </c>
      <c r="F27" s="21"/>
    </row>
    <row r="28" spans="1:7" ht="24.9" customHeight="1">
      <c r="A28" s="41" t="s">
        <v>338</v>
      </c>
      <c r="B28" s="8"/>
      <c r="C28" s="21"/>
      <c r="D28" s="45" t="s">
        <v>342</v>
      </c>
      <c r="F28" s="21"/>
    </row>
    <row r="29" spans="1:7" ht="24.9" customHeight="1">
      <c r="A29" s="41" t="s">
        <v>339</v>
      </c>
      <c r="B29" s="8"/>
      <c r="C29" s="21"/>
      <c r="D29" s="21"/>
      <c r="E29" s="21"/>
      <c r="F29" s="21"/>
      <c r="G29" s="21"/>
    </row>
    <row r="30" spans="1:7" ht="24.9" customHeight="1">
      <c r="A30" s="41" t="s">
        <v>251</v>
      </c>
      <c r="B30" s="8"/>
      <c r="C30" s="21"/>
      <c r="D30" s="21"/>
      <c r="E30" s="21"/>
      <c r="F30" s="21"/>
      <c r="G30" s="21"/>
    </row>
    <row r="31" spans="1:7" ht="24.9" customHeight="1">
      <c r="A31" s="13"/>
      <c r="B31" s="21"/>
      <c r="C31" s="21"/>
      <c r="D31" s="21"/>
      <c r="E31" s="21"/>
      <c r="F31" s="21"/>
      <c r="G31" s="21"/>
    </row>
  </sheetData>
  <mergeCells count="6">
    <mergeCell ref="A19:E19"/>
    <mergeCell ref="A1:F1"/>
    <mergeCell ref="A2:F2"/>
    <mergeCell ref="A4:F4"/>
    <mergeCell ref="A18:E18"/>
    <mergeCell ref="A3:F3"/>
  </mergeCells>
  <printOptions horizontalCentered="1"/>
  <pageMargins left="0.51181102362204722" right="0.39370078740157483" top="0.39370078740157483" bottom="0.39370078740157483" header="0.31496062992125984" footer="0.31496062992125984"/>
  <pageSetup paperSize="9" scale="55" orientation="portrait" r:id="rId1"/>
  <ignoredErrors>
    <ignoredError sqref="F11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L34"/>
  <sheetViews>
    <sheetView workbookViewId="0">
      <selection sqref="A1:F1"/>
    </sheetView>
  </sheetViews>
  <sheetFormatPr defaultColWidth="12.6640625" defaultRowHeight="24.9" customHeight="1"/>
  <cols>
    <col min="1" max="1" width="8.5546875" style="1" customWidth="1"/>
    <col min="2" max="2" width="63.33203125" style="1" customWidth="1"/>
    <col min="3" max="3" width="13.44140625" style="1" customWidth="1"/>
    <col min="4" max="4" width="14.6640625" style="1" customWidth="1"/>
    <col min="5" max="5" width="16" style="1" customWidth="1"/>
    <col min="6" max="6" width="23.44140625" style="1" customWidth="1"/>
    <col min="7" max="7" width="3.44140625" style="1" customWidth="1"/>
    <col min="8" max="8" width="11.6640625" style="1" customWidth="1"/>
    <col min="9" max="10" width="19.5546875" style="1" customWidth="1"/>
    <col min="11" max="16384" width="12.6640625" style="1"/>
  </cols>
  <sheetData>
    <row r="1" spans="1:12" ht="24.9" customHeight="1">
      <c r="A1" s="617"/>
      <c r="B1" s="617"/>
      <c r="C1" s="617"/>
      <c r="D1" s="617"/>
      <c r="E1" s="617"/>
      <c r="F1" s="617"/>
    </row>
    <row r="2" spans="1:12" ht="24.9" customHeight="1">
      <c r="A2" s="617"/>
      <c r="B2" s="617"/>
      <c r="C2" s="617"/>
      <c r="D2" s="617"/>
      <c r="E2" s="617"/>
      <c r="F2" s="617"/>
    </row>
    <row r="3" spans="1:12" ht="24.9" customHeight="1">
      <c r="A3" s="65"/>
      <c r="B3" s="65"/>
      <c r="C3" s="65"/>
      <c r="D3" s="65"/>
      <c r="E3" s="65"/>
      <c r="F3" s="65"/>
    </row>
    <row r="4" spans="1:12" ht="24.9" customHeight="1">
      <c r="A4" s="617" t="s">
        <v>388</v>
      </c>
      <c r="B4" s="617"/>
      <c r="C4" s="617"/>
      <c r="D4" s="617"/>
      <c r="E4" s="617"/>
      <c r="F4" s="617"/>
    </row>
    <row r="5" spans="1:12" ht="24.9" customHeight="1">
      <c r="A5" s="16"/>
      <c r="B5" s="17"/>
      <c r="C5" s="17"/>
      <c r="D5" s="17"/>
      <c r="E5" s="17"/>
      <c r="F5" s="65"/>
    </row>
    <row r="6" spans="1:12" ht="24.9" customHeight="1">
      <c r="A6" s="16"/>
      <c r="B6" s="17"/>
      <c r="C6" s="17"/>
      <c r="D6" s="17"/>
      <c r="E6" s="57"/>
      <c r="F6" s="66" t="s">
        <v>356</v>
      </c>
    </row>
    <row r="7" spans="1:12" ht="39.9" customHeight="1">
      <c r="A7" s="67" t="s">
        <v>391</v>
      </c>
      <c r="B7" s="68" t="s">
        <v>389</v>
      </c>
      <c r="C7" s="37" t="s">
        <v>390</v>
      </c>
      <c r="D7" s="37" t="s">
        <v>0</v>
      </c>
      <c r="E7" s="37" t="s">
        <v>2</v>
      </c>
      <c r="F7" s="37" t="s">
        <v>3</v>
      </c>
    </row>
    <row r="8" spans="1:12" ht="24.9" customHeight="1">
      <c r="A8" s="28" t="s">
        <v>4</v>
      </c>
      <c r="B8" s="29" t="s">
        <v>1</v>
      </c>
      <c r="C8" s="30"/>
      <c r="D8" s="31"/>
      <c r="E8" s="18"/>
      <c r="F8" s="20">
        <f>ROUND(F9+F10,2)</f>
        <v>2187552.35</v>
      </c>
      <c r="J8" s="19">
        <f>SUM(J9:J10)</f>
        <v>2405472.4475999996</v>
      </c>
    </row>
    <row r="9" spans="1:12" ht="24.9" customHeight="1">
      <c r="A9" s="32" t="s">
        <v>9</v>
      </c>
      <c r="B9" s="33" t="s">
        <v>5</v>
      </c>
      <c r="C9" s="30" t="s">
        <v>6</v>
      </c>
      <c r="D9" s="55">
        <v>14477.72</v>
      </c>
      <c r="E9" s="18">
        <v>97.74</v>
      </c>
      <c r="F9" s="58">
        <f>D9*E9</f>
        <v>1415052.3527999998</v>
      </c>
      <c r="H9" s="27">
        <v>14477.72</v>
      </c>
      <c r="I9" s="61">
        <v>90.33</v>
      </c>
      <c r="J9" s="18">
        <f>H9*I9</f>
        <v>1307772.4475999998</v>
      </c>
      <c r="L9" s="48">
        <f>I9/E9-1</f>
        <v>-7.581338244321667E-2</v>
      </c>
    </row>
    <row r="10" spans="1:12" ht="24.9" customHeight="1">
      <c r="A10" s="32" t="s">
        <v>326</v>
      </c>
      <c r="B10" s="33" t="s">
        <v>327</v>
      </c>
      <c r="C10" s="30" t="s">
        <v>6</v>
      </c>
      <c r="D10" s="26">
        <v>15000</v>
      </c>
      <c r="E10" s="18">
        <v>51.5</v>
      </c>
      <c r="F10" s="58">
        <f>D10*E10</f>
        <v>772500</v>
      </c>
      <c r="H10" s="27">
        <v>15000</v>
      </c>
      <c r="I10" s="61">
        <v>73.180000000000007</v>
      </c>
      <c r="J10" s="18">
        <f>H10*I10</f>
        <v>1097700</v>
      </c>
      <c r="L10" s="48">
        <f>I10/E10-1</f>
        <v>0.42097087378640796</v>
      </c>
    </row>
    <row r="11" spans="1:12" ht="24.9" customHeight="1">
      <c r="A11" s="28" t="s">
        <v>7</v>
      </c>
      <c r="B11" s="34" t="s">
        <v>11</v>
      </c>
      <c r="C11" s="30"/>
      <c r="D11" s="26"/>
      <c r="E11" s="18"/>
      <c r="F11" s="59">
        <f>SUM(F12:F17)</f>
        <v>2594039.33</v>
      </c>
      <c r="H11" s="27"/>
      <c r="I11" s="61"/>
      <c r="J11" s="19">
        <f>SUM(J12:J17)</f>
        <v>2936216.5700000003</v>
      </c>
    </row>
    <row r="12" spans="1:12" ht="24.9" customHeight="1">
      <c r="A12" s="32" t="s">
        <v>8</v>
      </c>
      <c r="B12" s="35" t="s">
        <v>328</v>
      </c>
      <c r="C12" s="30" t="s">
        <v>10</v>
      </c>
      <c r="D12" s="26">
        <v>3</v>
      </c>
      <c r="E12" s="18">
        <v>125977.31</v>
      </c>
      <c r="F12" s="58">
        <f t="shared" ref="F12:F17" si="0">D12*E12</f>
        <v>377931.93</v>
      </c>
      <c r="H12" s="27">
        <v>3</v>
      </c>
      <c r="I12" s="61">
        <v>140772.10999999999</v>
      </c>
      <c r="J12" s="18">
        <f t="shared" ref="J12:J17" si="1">H12*I12</f>
        <v>422316.32999999996</v>
      </c>
      <c r="L12" s="48">
        <f t="shared" ref="L12:L17" si="2">I12/E12-1</f>
        <v>0.11744019617500956</v>
      </c>
    </row>
    <row r="13" spans="1:12" ht="24.9" customHeight="1">
      <c r="A13" s="32" t="s">
        <v>329</v>
      </c>
      <c r="B13" s="35" t="s">
        <v>16</v>
      </c>
      <c r="C13" s="30" t="s">
        <v>10</v>
      </c>
      <c r="D13" s="27">
        <v>6</v>
      </c>
      <c r="E13" s="18">
        <v>76247.69</v>
      </c>
      <c r="F13" s="58">
        <f t="shared" si="0"/>
        <v>457486.14</v>
      </c>
      <c r="H13" s="27">
        <v>6</v>
      </c>
      <c r="I13" s="61">
        <v>83593.41</v>
      </c>
      <c r="J13" s="18">
        <f t="shared" si="1"/>
        <v>501560.46</v>
      </c>
      <c r="L13" s="48">
        <f t="shared" si="2"/>
        <v>9.6340230110577796E-2</v>
      </c>
    </row>
    <row r="14" spans="1:12" ht="24.9" customHeight="1">
      <c r="A14" s="32" t="s">
        <v>330</v>
      </c>
      <c r="B14" s="35" t="s">
        <v>12</v>
      </c>
      <c r="C14" s="30" t="s">
        <v>10</v>
      </c>
      <c r="D14" s="26">
        <v>5</v>
      </c>
      <c r="E14" s="18">
        <v>52925.21</v>
      </c>
      <c r="F14" s="58">
        <f t="shared" si="0"/>
        <v>264626.05</v>
      </c>
      <c r="H14" s="27">
        <v>5</v>
      </c>
      <c r="I14" s="61">
        <v>60079.48</v>
      </c>
      <c r="J14" s="18">
        <f t="shared" si="1"/>
        <v>300397.40000000002</v>
      </c>
      <c r="L14" s="48">
        <f t="shared" si="2"/>
        <v>0.13517697898600689</v>
      </c>
    </row>
    <row r="15" spans="1:12" ht="24.9" customHeight="1">
      <c r="A15" s="32" t="s">
        <v>331</v>
      </c>
      <c r="B15" s="36" t="s">
        <v>332</v>
      </c>
      <c r="C15" s="30" t="s">
        <v>10</v>
      </c>
      <c r="D15" s="26">
        <v>10</v>
      </c>
      <c r="E15" s="18">
        <v>87714.25</v>
      </c>
      <c r="F15" s="58">
        <f t="shared" si="0"/>
        <v>877142.5</v>
      </c>
      <c r="H15" s="27">
        <v>10</v>
      </c>
      <c r="I15" s="61">
        <v>98374.46</v>
      </c>
      <c r="J15" s="18">
        <f t="shared" si="1"/>
        <v>983744.60000000009</v>
      </c>
      <c r="L15" s="48">
        <f t="shared" si="2"/>
        <v>0.12153338824649373</v>
      </c>
    </row>
    <row r="16" spans="1:12" ht="24.9" customHeight="1">
      <c r="A16" s="32" t="s">
        <v>333</v>
      </c>
      <c r="B16" s="36" t="s">
        <v>13</v>
      </c>
      <c r="C16" s="30" t="s">
        <v>10</v>
      </c>
      <c r="D16" s="26">
        <v>3</v>
      </c>
      <c r="E16" s="18">
        <v>104891.59</v>
      </c>
      <c r="F16" s="58">
        <f t="shared" si="0"/>
        <v>314674.77</v>
      </c>
      <c r="H16" s="27">
        <v>3</v>
      </c>
      <c r="I16" s="61">
        <v>118661.5</v>
      </c>
      <c r="J16" s="18">
        <f t="shared" si="1"/>
        <v>355984.5</v>
      </c>
      <c r="L16" s="48">
        <f t="shared" si="2"/>
        <v>0.13127754093536015</v>
      </c>
    </row>
    <row r="17" spans="1:12" ht="24.9" customHeight="1">
      <c r="A17" s="32" t="s">
        <v>334</v>
      </c>
      <c r="B17" s="12" t="s">
        <v>14</v>
      </c>
      <c r="C17" s="30" t="s">
        <v>10</v>
      </c>
      <c r="D17" s="26">
        <v>2</v>
      </c>
      <c r="E17" s="63">
        <v>151088.97</v>
      </c>
      <c r="F17" s="58">
        <f t="shared" si="0"/>
        <v>302177.94</v>
      </c>
      <c r="H17" s="27">
        <v>2</v>
      </c>
      <c r="I17" s="62">
        <v>186106.64</v>
      </c>
      <c r="J17" s="18">
        <f t="shared" si="1"/>
        <v>372213.28</v>
      </c>
      <c r="L17" s="48">
        <f t="shared" si="2"/>
        <v>0.23176854008601699</v>
      </c>
    </row>
    <row r="18" spans="1:12" ht="24.9" customHeight="1">
      <c r="A18" s="619" t="s">
        <v>15</v>
      </c>
      <c r="B18" s="620"/>
      <c r="C18" s="620"/>
      <c r="D18" s="620"/>
      <c r="E18" s="621"/>
      <c r="F18" s="20">
        <f>ROUND(F8+F11,2)</f>
        <v>4781591.68</v>
      </c>
      <c r="H18" s="631">
        <f>F18*0.7</f>
        <v>3347114.1759999995</v>
      </c>
      <c r="I18" s="632"/>
      <c r="J18" s="20">
        <f>SUM(J8+J11)</f>
        <v>5341689.0175999999</v>
      </c>
    </row>
    <row r="19" spans="1:12" ht="24.9" customHeight="1">
      <c r="A19" s="619" t="s">
        <v>335</v>
      </c>
      <c r="B19" s="620"/>
      <c r="C19" s="620"/>
      <c r="D19" s="620"/>
      <c r="E19" s="621"/>
      <c r="F19" s="20">
        <f>F18*6</f>
        <v>28689550.079999998</v>
      </c>
      <c r="J19" s="48">
        <f>J18/F18-1</f>
        <v>0.11713617035572566</v>
      </c>
    </row>
    <row r="20" spans="1:12" ht="24.9" customHeight="1" thickBot="1">
      <c r="A20" s="24"/>
      <c r="B20" s="24"/>
      <c r="C20" s="24"/>
      <c r="D20" s="24"/>
      <c r="E20" s="24"/>
      <c r="F20" s="25"/>
      <c r="H20" s="48">
        <v>0.2079232286099344</v>
      </c>
      <c r="J20" s="3">
        <f>J18-F18</f>
        <v>560097.3376000002</v>
      </c>
    </row>
    <row r="21" spans="1:12" ht="24.9" customHeight="1">
      <c r="A21" s="24"/>
      <c r="B21" s="24"/>
      <c r="C21" s="24"/>
      <c r="D21" s="24"/>
      <c r="E21" s="24"/>
      <c r="F21" s="6"/>
      <c r="H21" s="627">
        <f>4387247.24</f>
        <v>4387247.24</v>
      </c>
      <c r="I21" s="628"/>
      <c r="J21" s="3">
        <f>J11-F11</f>
        <v>342177.24000000022</v>
      </c>
    </row>
    <row r="22" spans="1:12" ht="24.9" customHeight="1">
      <c r="A22" s="14" t="s">
        <v>355</v>
      </c>
      <c r="B22" s="17"/>
      <c r="C22" s="7"/>
      <c r="D22" s="17"/>
      <c r="E22" s="17"/>
      <c r="F22" s="6"/>
      <c r="H22" s="629">
        <f>H21/F18-1</f>
        <v>-8.2471374887451598E-2</v>
      </c>
      <c r="I22" s="630"/>
      <c r="J22" s="3">
        <f>J8-F8</f>
        <v>217920.09759999951</v>
      </c>
    </row>
    <row r="23" spans="1:12" ht="24.9" customHeight="1">
      <c r="A23" s="14"/>
      <c r="B23" s="17"/>
      <c r="C23" s="17"/>
      <c r="D23" s="17"/>
      <c r="E23" s="17"/>
      <c r="F23" s="6"/>
      <c r="H23" s="622"/>
      <c r="I23" s="623"/>
    </row>
    <row r="24" spans="1:12" ht="24.9" customHeight="1">
      <c r="A24" s="14"/>
      <c r="B24" s="17"/>
      <c r="C24" s="17"/>
      <c r="D24" s="17"/>
      <c r="E24" s="17"/>
      <c r="F24" s="6"/>
      <c r="H24" s="622">
        <f>F18-H21</f>
        <v>394344.43999999948</v>
      </c>
      <c r="I24" s="623"/>
    </row>
    <row r="25" spans="1:12" ht="24.9" customHeight="1" thickBot="1">
      <c r="A25" s="15"/>
      <c r="B25" s="17"/>
      <c r="C25" s="17"/>
      <c r="D25" s="17"/>
      <c r="E25" s="17"/>
      <c r="F25" s="17"/>
      <c r="H25" s="625"/>
      <c r="I25" s="626"/>
    </row>
    <row r="26" spans="1:12" ht="24.9" customHeight="1">
      <c r="A26" s="39" t="s">
        <v>337</v>
      </c>
      <c r="B26" s="17"/>
      <c r="C26" s="17"/>
      <c r="D26" s="39" t="s">
        <v>337</v>
      </c>
      <c r="E26" s="17"/>
      <c r="F26" s="17"/>
    </row>
    <row r="27" spans="1:12" ht="24.9" customHeight="1">
      <c r="A27" s="40" t="s">
        <v>343</v>
      </c>
      <c r="B27" s="17"/>
      <c r="C27" s="17"/>
      <c r="D27" s="45" t="s">
        <v>340</v>
      </c>
      <c r="E27" s="17"/>
      <c r="F27" s="17"/>
    </row>
    <row r="28" spans="1:12" ht="24.9" customHeight="1">
      <c r="A28" s="38" t="s">
        <v>336</v>
      </c>
      <c r="B28" s="17"/>
      <c r="C28" s="17"/>
      <c r="D28" s="45" t="s">
        <v>341</v>
      </c>
      <c r="E28" s="17"/>
      <c r="F28" s="17"/>
    </row>
    <row r="29" spans="1:12" ht="24.9" customHeight="1">
      <c r="A29" s="41" t="s">
        <v>338</v>
      </c>
      <c r="B29" s="17"/>
      <c r="C29" s="17"/>
      <c r="D29" s="45" t="s">
        <v>342</v>
      </c>
      <c r="E29" s="17"/>
      <c r="F29" s="17"/>
    </row>
    <row r="30" spans="1:12" ht="24.9" customHeight="1">
      <c r="A30" s="41" t="s">
        <v>339</v>
      </c>
      <c r="B30" s="6"/>
      <c r="C30" s="6"/>
      <c r="D30" s="6"/>
      <c r="E30" s="6"/>
      <c r="F30" s="42"/>
      <c r="I30" s="56"/>
    </row>
    <row r="31" spans="1:12" ht="24.9" customHeight="1">
      <c r="A31" s="41" t="s">
        <v>251</v>
      </c>
      <c r="B31" s="6"/>
      <c r="C31" s="6"/>
      <c r="D31" s="6"/>
      <c r="E31" s="6"/>
      <c r="F31" s="42"/>
      <c r="I31" s="56"/>
    </row>
    <row r="32" spans="1:12" ht="24.9" customHeight="1">
      <c r="A32" s="45"/>
      <c r="B32" s="47"/>
      <c r="C32" s="47"/>
      <c r="D32" s="46"/>
      <c r="E32" s="44"/>
      <c r="F32" s="46"/>
    </row>
    <row r="33" spans="1:6" ht="24.9" customHeight="1">
      <c r="A33" s="60"/>
      <c r="B33" s="624"/>
      <c r="C33" s="624"/>
      <c r="D33" s="624"/>
      <c r="F33" s="4"/>
    </row>
    <row r="34" spans="1:6" ht="24.9" customHeight="1">
      <c r="A34" s="2"/>
      <c r="F34" s="5"/>
    </row>
  </sheetData>
  <mergeCells count="12">
    <mergeCell ref="A1:F1"/>
    <mergeCell ref="A2:F2"/>
    <mergeCell ref="A4:F4"/>
    <mergeCell ref="A18:E18"/>
    <mergeCell ref="H18:I18"/>
    <mergeCell ref="A19:E19"/>
    <mergeCell ref="H23:I23"/>
    <mergeCell ref="H24:I24"/>
    <mergeCell ref="B33:D33"/>
    <mergeCell ref="H25:I25"/>
    <mergeCell ref="H21:I21"/>
    <mergeCell ref="H22:I22"/>
  </mergeCells>
  <printOptions horizontalCentered="1"/>
  <pageMargins left="0.51181102362204722" right="0.39370078740157483" top="0.39370078740157483" bottom="0.39370078740157483" header="0.31496062992125984" footer="0.31496062992125984"/>
  <pageSetup paperSize="9" scale="55" orientation="portrait" r:id="rId1"/>
  <ignoredErrors>
    <ignoredError sqref="F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34"/>
  <sheetViews>
    <sheetView workbookViewId="0">
      <selection sqref="A1:F1"/>
    </sheetView>
  </sheetViews>
  <sheetFormatPr defaultColWidth="12.6640625" defaultRowHeight="24.9" customHeight="1"/>
  <cols>
    <col min="1" max="1" width="8.5546875" style="1" customWidth="1"/>
    <col min="2" max="2" width="63.33203125" style="1" customWidth="1"/>
    <col min="3" max="3" width="13.44140625" style="1" customWidth="1"/>
    <col min="4" max="4" width="14.6640625" style="1" customWidth="1"/>
    <col min="5" max="5" width="16" style="1" customWidth="1"/>
    <col min="6" max="6" width="23.44140625" style="1" customWidth="1"/>
    <col min="7" max="7" width="3.44140625" style="1" customWidth="1"/>
    <col min="8" max="8" width="13.5546875" style="1" customWidth="1"/>
    <col min="9" max="9" width="21.88671875" style="1" customWidth="1"/>
    <col min="10" max="10" width="19.5546875" style="1" customWidth="1"/>
    <col min="11" max="16384" width="12.6640625" style="1"/>
  </cols>
  <sheetData>
    <row r="1" spans="1:12" ht="24.9" customHeight="1">
      <c r="A1" s="617"/>
      <c r="B1" s="617"/>
      <c r="C1" s="617"/>
      <c r="D1" s="617"/>
      <c r="E1" s="617"/>
      <c r="F1" s="617"/>
    </row>
    <row r="2" spans="1:12" ht="24.9" customHeight="1">
      <c r="A2" s="617"/>
      <c r="B2" s="617"/>
      <c r="C2" s="617"/>
      <c r="D2" s="617"/>
      <c r="E2" s="617"/>
      <c r="F2" s="617"/>
    </row>
    <row r="3" spans="1:12" ht="24.9" customHeight="1">
      <c r="A3" s="65"/>
      <c r="B3" s="65"/>
      <c r="C3" s="65"/>
      <c r="D3" s="65"/>
      <c r="E3" s="65"/>
      <c r="F3" s="65"/>
    </row>
    <row r="4" spans="1:12" ht="24.9" customHeight="1">
      <c r="A4" s="617" t="s">
        <v>388</v>
      </c>
      <c r="B4" s="617"/>
      <c r="C4" s="617"/>
      <c r="D4" s="617"/>
      <c r="E4" s="617"/>
      <c r="F4" s="617"/>
    </row>
    <row r="5" spans="1:12" ht="24.9" customHeight="1">
      <c r="A5" s="16"/>
      <c r="B5" s="17"/>
      <c r="C5" s="17"/>
      <c r="D5" s="17"/>
      <c r="E5" s="17"/>
      <c r="F5" s="65"/>
    </row>
    <row r="6" spans="1:12" ht="24.9" customHeight="1">
      <c r="A6" s="16"/>
      <c r="B6" s="17"/>
      <c r="C6" s="17"/>
      <c r="D6" s="17"/>
      <c r="E6" s="57"/>
      <c r="F6" s="66" t="s">
        <v>356</v>
      </c>
      <c r="H6" s="1">
        <f>82/97</f>
        <v>0.84536082474226804</v>
      </c>
    </row>
    <row r="7" spans="1:12" ht="39.9" customHeight="1">
      <c r="A7" s="67" t="s">
        <v>391</v>
      </c>
      <c r="B7" s="68" t="s">
        <v>389</v>
      </c>
      <c r="C7" s="37" t="s">
        <v>390</v>
      </c>
      <c r="D7" s="37" t="s">
        <v>0</v>
      </c>
      <c r="E7" s="37" t="s">
        <v>2</v>
      </c>
      <c r="F7" s="37" t="s">
        <v>3</v>
      </c>
    </row>
    <row r="8" spans="1:12" ht="24.9" customHeight="1">
      <c r="A8" s="28" t="s">
        <v>4</v>
      </c>
      <c r="B8" s="29" t="s">
        <v>1</v>
      </c>
      <c r="C8" s="30"/>
      <c r="D8" s="31"/>
      <c r="E8" s="18"/>
      <c r="F8" s="20">
        <f>ROUND(F9+F10,2)</f>
        <v>6207602.0499999998</v>
      </c>
      <c r="J8" s="19">
        <f>SUM(J9:J10)</f>
        <v>2071407.6184</v>
      </c>
    </row>
    <row r="9" spans="1:12" ht="24.9" customHeight="1">
      <c r="A9" s="32" t="s">
        <v>9</v>
      </c>
      <c r="B9" s="33" t="s">
        <v>5</v>
      </c>
      <c r="C9" s="30" t="s">
        <v>6</v>
      </c>
      <c r="D9" s="55">
        <v>14477.72</v>
      </c>
      <c r="E9" s="18">
        <f>'Coleta Domiciliar'!I486</f>
        <v>295.24</v>
      </c>
      <c r="F9" s="58">
        <f>D9*E9</f>
        <v>4274402.0527999997</v>
      </c>
      <c r="H9" s="27">
        <v>14477.72</v>
      </c>
      <c r="I9" s="69">
        <v>91.22</v>
      </c>
      <c r="J9" s="18">
        <f>H9*I9</f>
        <v>1320657.6184</v>
      </c>
      <c r="L9" s="48">
        <f>I9/E9-1</f>
        <v>-0.69103102560628638</v>
      </c>
    </row>
    <row r="10" spans="1:12" ht="24.9" customHeight="1">
      <c r="A10" s="32" t="s">
        <v>326</v>
      </c>
      <c r="B10" s="33" t="s">
        <v>327</v>
      </c>
      <c r="C10" s="30" t="s">
        <v>6</v>
      </c>
      <c r="D10" s="26">
        <v>15000</v>
      </c>
      <c r="E10" s="18">
        <f>Entulho!I529</f>
        <v>128.88</v>
      </c>
      <c r="F10" s="58">
        <f>D10*E10</f>
        <v>1933200</v>
      </c>
      <c r="H10" s="27">
        <v>15000</v>
      </c>
      <c r="I10" s="69">
        <v>50.05</v>
      </c>
      <c r="J10" s="18">
        <f>H10*I10</f>
        <v>750750</v>
      </c>
      <c r="L10" s="48">
        <f>I10/E10-1</f>
        <v>-0.61165425201738044</v>
      </c>
    </row>
    <row r="11" spans="1:12" ht="24.9" customHeight="1">
      <c r="A11" s="28" t="s">
        <v>7</v>
      </c>
      <c r="B11" s="34" t="s">
        <v>11</v>
      </c>
      <c r="C11" s="30"/>
      <c r="D11" s="26"/>
      <c r="E11" s="18"/>
      <c r="F11" s="59" t="e">
        <f>SUM(F12:F17)</f>
        <v>#REF!</v>
      </c>
      <c r="H11" s="27"/>
      <c r="I11" s="69"/>
      <c r="J11" s="19">
        <f>SUM(J12:J17)</f>
        <v>2587766.79</v>
      </c>
    </row>
    <row r="12" spans="1:12" ht="24.9" customHeight="1">
      <c r="A12" s="32" t="s">
        <v>8</v>
      </c>
      <c r="B12" s="35" t="s">
        <v>328</v>
      </c>
      <c r="C12" s="30" t="s">
        <v>10</v>
      </c>
      <c r="D12" s="26">
        <v>3</v>
      </c>
      <c r="E12" s="18">
        <f>'Varrição Manual'!I381</f>
        <v>271.13</v>
      </c>
      <c r="F12" s="58">
        <f t="shared" ref="F12:F17" si="0">D12*E12</f>
        <v>813.39</v>
      </c>
      <c r="H12" s="27">
        <v>3</v>
      </c>
      <c r="I12" s="69">
        <v>125977.31</v>
      </c>
      <c r="J12" s="18">
        <f t="shared" ref="J12:J17" si="1">H12*I12</f>
        <v>377931.93</v>
      </c>
      <c r="L12" s="48">
        <f t="shared" ref="L12:L17" si="2">I12/E12-1</f>
        <v>463.63803341570463</v>
      </c>
    </row>
    <row r="13" spans="1:12" ht="24.9" customHeight="1">
      <c r="A13" s="32" t="s">
        <v>329</v>
      </c>
      <c r="B13" s="35" t="s">
        <v>16</v>
      </c>
      <c r="C13" s="30" t="s">
        <v>10</v>
      </c>
      <c r="D13" s="27">
        <v>6</v>
      </c>
      <c r="E13" s="18" t="e">
        <f>#REF!</f>
        <v>#REF!</v>
      </c>
      <c r="F13" s="58" t="e">
        <f t="shared" si="0"/>
        <v>#REF!</v>
      </c>
      <c r="H13" s="27">
        <v>6</v>
      </c>
      <c r="I13" s="69">
        <v>76247.69</v>
      </c>
      <c r="J13" s="18">
        <f t="shared" si="1"/>
        <v>457486.14</v>
      </c>
      <c r="L13" s="48" t="e">
        <f t="shared" si="2"/>
        <v>#REF!</v>
      </c>
    </row>
    <row r="14" spans="1:12" ht="24.9" customHeight="1">
      <c r="A14" s="32" t="s">
        <v>330</v>
      </c>
      <c r="B14" s="35" t="s">
        <v>12</v>
      </c>
      <c r="C14" s="30" t="s">
        <v>10</v>
      </c>
      <c r="D14" s="26">
        <v>5</v>
      </c>
      <c r="E14" s="18" t="e">
        <f>#REF!</f>
        <v>#REF!</v>
      </c>
      <c r="F14" s="58" t="e">
        <f t="shared" si="0"/>
        <v>#REF!</v>
      </c>
      <c r="H14" s="27">
        <v>5</v>
      </c>
      <c r="I14" s="69">
        <v>52925.21</v>
      </c>
      <c r="J14" s="18">
        <f t="shared" si="1"/>
        <v>264626.05</v>
      </c>
      <c r="L14" s="48" t="e">
        <f t="shared" si="2"/>
        <v>#REF!</v>
      </c>
    </row>
    <row r="15" spans="1:12" ht="24.9" customHeight="1">
      <c r="A15" s="32" t="s">
        <v>331</v>
      </c>
      <c r="B15" s="36" t="s">
        <v>332</v>
      </c>
      <c r="C15" s="30" t="s">
        <v>10</v>
      </c>
      <c r="D15" s="26">
        <v>10</v>
      </c>
      <c r="E15" s="18" t="e">
        <f>#REF!</f>
        <v>#REF!</v>
      </c>
      <c r="F15" s="58" t="e">
        <f t="shared" si="0"/>
        <v>#REF!</v>
      </c>
      <c r="H15" s="27">
        <v>10</v>
      </c>
      <c r="I15" s="69">
        <v>87714.25</v>
      </c>
      <c r="J15" s="18">
        <f t="shared" si="1"/>
        <v>877142.5</v>
      </c>
      <c r="L15" s="48" t="e">
        <f t="shared" si="2"/>
        <v>#REF!</v>
      </c>
    </row>
    <row r="16" spans="1:12" ht="24.9" customHeight="1">
      <c r="A16" s="32" t="s">
        <v>333</v>
      </c>
      <c r="B16" s="36" t="s">
        <v>13</v>
      </c>
      <c r="C16" s="30" t="s">
        <v>10</v>
      </c>
      <c r="D16" s="26">
        <v>3</v>
      </c>
      <c r="E16" s="18" t="e">
        <f>#REF!</f>
        <v>#REF!</v>
      </c>
      <c r="F16" s="58" t="e">
        <f t="shared" si="0"/>
        <v>#REF!</v>
      </c>
      <c r="H16" s="27">
        <v>3</v>
      </c>
      <c r="I16" s="69">
        <v>104891.59</v>
      </c>
      <c r="J16" s="18">
        <f t="shared" si="1"/>
        <v>314674.77</v>
      </c>
      <c r="L16" s="48" t="e">
        <f t="shared" si="2"/>
        <v>#REF!</v>
      </c>
    </row>
    <row r="17" spans="1:12" ht="24.9" customHeight="1">
      <c r="A17" s="32" t="s">
        <v>334</v>
      </c>
      <c r="B17" s="12" t="s">
        <v>14</v>
      </c>
      <c r="C17" s="30" t="s">
        <v>10</v>
      </c>
      <c r="D17" s="26">
        <v>2</v>
      </c>
      <c r="E17" s="63" t="e">
        <f>#REF!</f>
        <v>#REF!</v>
      </c>
      <c r="F17" s="58" t="e">
        <f t="shared" si="0"/>
        <v>#REF!</v>
      </c>
      <c r="H17" s="27">
        <v>2</v>
      </c>
      <c r="I17" s="70">
        <v>147952.70000000001</v>
      </c>
      <c r="J17" s="18">
        <f t="shared" si="1"/>
        <v>295905.40000000002</v>
      </c>
      <c r="L17" s="48" t="e">
        <f t="shared" si="2"/>
        <v>#REF!</v>
      </c>
    </row>
    <row r="18" spans="1:12" ht="24.9" customHeight="1">
      <c r="A18" s="619" t="s">
        <v>15</v>
      </c>
      <c r="B18" s="620"/>
      <c r="C18" s="620"/>
      <c r="D18" s="620"/>
      <c r="E18" s="621"/>
      <c r="F18" s="20" t="e">
        <f>ROUND(F8+F11,2)</f>
        <v>#REF!</v>
      </c>
      <c r="H18" s="631" t="e">
        <f>F18*0.7</f>
        <v>#REF!</v>
      </c>
      <c r="I18" s="632"/>
      <c r="J18" s="20">
        <f>SUM(J8+J11)</f>
        <v>4659174.4084000001</v>
      </c>
    </row>
    <row r="19" spans="1:12" ht="24.9" customHeight="1">
      <c r="A19" s="619" t="s">
        <v>335</v>
      </c>
      <c r="B19" s="620"/>
      <c r="C19" s="620"/>
      <c r="D19" s="620"/>
      <c r="E19" s="621"/>
      <c r="F19" s="20" t="e">
        <f>F18*6</f>
        <v>#REF!</v>
      </c>
      <c r="I19" s="71">
        <v>27955104.129999999</v>
      </c>
      <c r="J19" s="48" t="e">
        <f>J18/F18-1</f>
        <v>#REF!</v>
      </c>
    </row>
    <row r="20" spans="1:12" ht="24.9" customHeight="1">
      <c r="A20" s="24"/>
      <c r="B20" s="24"/>
      <c r="C20" s="24"/>
      <c r="D20" s="24"/>
      <c r="E20" s="24"/>
      <c r="F20" s="25"/>
      <c r="H20" s="48">
        <v>0.26526376109769356</v>
      </c>
      <c r="I20" s="64" t="e">
        <f>I19-F19</f>
        <v>#REF!</v>
      </c>
      <c r="J20" s="3" t="e">
        <f>J18-F18</f>
        <v>#REF!</v>
      </c>
    </row>
    <row r="21" spans="1:12" ht="24.9" customHeight="1">
      <c r="A21" s="24"/>
      <c r="B21" s="24"/>
      <c r="C21" s="24"/>
      <c r="D21" s="24"/>
      <c r="E21" s="24"/>
      <c r="F21" s="6"/>
      <c r="I21" s="64">
        <f>I19/6</f>
        <v>4659184.0216666665</v>
      </c>
      <c r="J21" s="3" t="e">
        <f>J11-F11</f>
        <v>#REF!</v>
      </c>
    </row>
    <row r="22" spans="1:12" ht="24.9" customHeight="1">
      <c r="A22" s="14" t="s">
        <v>392</v>
      </c>
      <c r="B22" s="17"/>
      <c r="C22" s="7"/>
      <c r="D22" s="17"/>
      <c r="E22" s="17"/>
      <c r="F22" s="6"/>
      <c r="I22" s="64" t="e">
        <f>I21-F18</f>
        <v>#REF!</v>
      </c>
      <c r="J22" s="3">
        <f>J8-F8</f>
        <v>-4136194.4315999998</v>
      </c>
    </row>
    <row r="23" spans="1:12" ht="24.9" customHeight="1">
      <c r="A23" s="14"/>
      <c r="B23" s="17"/>
      <c r="C23" s="17"/>
      <c r="D23" s="17"/>
      <c r="E23" s="17"/>
      <c r="F23" s="6"/>
      <c r="H23" s="631"/>
      <c r="I23" s="632"/>
    </row>
    <row r="24" spans="1:12" ht="24.9" customHeight="1">
      <c r="A24" s="14"/>
      <c r="B24" s="17"/>
      <c r="C24" s="17"/>
      <c r="D24" s="17"/>
      <c r="E24" s="17"/>
      <c r="F24" s="6"/>
      <c r="H24" s="631"/>
      <c r="I24" s="632"/>
    </row>
    <row r="25" spans="1:12" ht="24.9" customHeight="1">
      <c r="A25" s="15"/>
      <c r="B25" s="17"/>
      <c r="C25" s="17"/>
      <c r="D25" s="17"/>
      <c r="E25" s="17"/>
      <c r="F25" s="17"/>
    </row>
    <row r="26" spans="1:12" ht="24.9" customHeight="1">
      <c r="A26" s="39" t="s">
        <v>337</v>
      </c>
      <c r="B26" s="17"/>
      <c r="C26" s="17"/>
      <c r="D26" s="39" t="s">
        <v>337</v>
      </c>
      <c r="E26" s="17"/>
      <c r="F26" s="17"/>
    </row>
    <row r="27" spans="1:12" ht="24.9" customHeight="1">
      <c r="A27" s="40" t="s">
        <v>343</v>
      </c>
      <c r="B27" s="17"/>
      <c r="C27" s="17"/>
      <c r="D27" s="45" t="s">
        <v>340</v>
      </c>
      <c r="E27" s="17"/>
      <c r="F27" s="17"/>
    </row>
    <row r="28" spans="1:12" ht="24.9" customHeight="1">
      <c r="A28" s="38" t="s">
        <v>336</v>
      </c>
      <c r="B28" s="17"/>
      <c r="C28" s="17"/>
      <c r="D28" s="45" t="s">
        <v>341</v>
      </c>
      <c r="E28" s="17"/>
      <c r="F28" s="17"/>
    </row>
    <row r="29" spans="1:12" ht="24.9" customHeight="1">
      <c r="A29" s="41" t="s">
        <v>338</v>
      </c>
      <c r="B29" s="17"/>
      <c r="C29" s="17"/>
      <c r="D29" s="45" t="s">
        <v>342</v>
      </c>
      <c r="E29" s="17"/>
      <c r="F29" s="17"/>
    </row>
    <row r="30" spans="1:12" ht="24.9" customHeight="1">
      <c r="A30" s="41" t="s">
        <v>339</v>
      </c>
      <c r="B30" s="6"/>
      <c r="C30" s="6"/>
      <c r="D30" s="6"/>
      <c r="E30" s="6"/>
      <c r="F30" s="42"/>
      <c r="I30" s="56"/>
    </row>
    <row r="31" spans="1:12" ht="24.9" customHeight="1">
      <c r="A31" s="41" t="s">
        <v>251</v>
      </c>
      <c r="B31" s="6"/>
      <c r="C31" s="6"/>
      <c r="D31" s="6"/>
      <c r="E31" s="6"/>
      <c r="F31" s="42"/>
      <c r="I31" s="56"/>
    </row>
    <row r="32" spans="1:12" ht="24.9" customHeight="1">
      <c r="A32" s="45"/>
      <c r="B32" s="47"/>
      <c r="C32" s="47"/>
      <c r="D32" s="46"/>
      <c r="E32" s="44"/>
      <c r="F32" s="46"/>
    </row>
    <row r="33" spans="1:6" ht="24.9" customHeight="1">
      <c r="A33" s="60"/>
      <c r="B33" s="624"/>
      <c r="C33" s="624"/>
      <c r="D33" s="624"/>
      <c r="F33" s="4"/>
    </row>
    <row r="34" spans="1:6" ht="24.9" customHeight="1">
      <c r="A34" s="2"/>
      <c r="F34" s="5"/>
    </row>
  </sheetData>
  <mergeCells count="9">
    <mergeCell ref="H23:I23"/>
    <mergeCell ref="H24:I24"/>
    <mergeCell ref="B33:D33"/>
    <mergeCell ref="A1:F1"/>
    <mergeCell ref="A2:F2"/>
    <mergeCell ref="A4:F4"/>
    <mergeCell ref="A18:E18"/>
    <mergeCell ref="H18:I18"/>
    <mergeCell ref="A19:E19"/>
  </mergeCells>
  <printOptions horizontalCentered="1"/>
  <pageMargins left="0.51181102362204722" right="0.39370078740157483" top="0.39370078740157483" bottom="0.39370078740157483" header="0.31496062992125984" footer="0.31496062992125984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H21"/>
  <sheetViews>
    <sheetView showGridLines="0" view="pageBreakPreview" zoomScale="85" zoomScaleNormal="100" zoomScaleSheetLayoutView="85" workbookViewId="0">
      <selection activeCell="F11" sqref="F11"/>
    </sheetView>
  </sheetViews>
  <sheetFormatPr defaultColWidth="25.6640625" defaultRowHeight="24.9" customHeight="1"/>
  <cols>
    <col min="1" max="1" width="6.6640625" style="109" customWidth="1"/>
    <col min="2" max="2" width="61.44140625" style="109" bestFit="1" customWidth="1"/>
    <col min="3" max="3" width="10.44140625" style="109" customWidth="1"/>
    <col min="4" max="4" width="11.44140625" style="109" customWidth="1"/>
    <col min="5" max="5" width="14.6640625" style="109" customWidth="1"/>
    <col min="6" max="6" width="16.5546875" style="109" customWidth="1"/>
    <col min="7" max="7" width="14.5546875" style="109" customWidth="1"/>
    <col min="8" max="8" width="18.44140625" style="109" customWidth="1"/>
    <col min="9" max="16384" width="25.6640625" style="109"/>
  </cols>
  <sheetData>
    <row r="1" spans="1:8" ht="27.9" customHeight="1">
      <c r="A1" s="633" t="s">
        <v>548</v>
      </c>
      <c r="B1" s="633"/>
      <c r="C1" s="633"/>
      <c r="D1" s="633"/>
      <c r="E1" s="633"/>
      <c r="F1" s="633"/>
      <c r="G1" s="633"/>
      <c r="H1" s="633"/>
    </row>
    <row r="2" spans="1:8" ht="27.9" customHeight="1">
      <c r="A2" s="634"/>
      <c r="B2" s="634"/>
      <c r="C2" s="634"/>
      <c r="D2" s="634"/>
      <c r="E2" s="634"/>
      <c r="F2" s="634"/>
      <c r="G2" s="634"/>
      <c r="H2" s="634"/>
    </row>
    <row r="3" spans="1:8" ht="30" customHeight="1">
      <c r="A3" s="110" t="s">
        <v>252</v>
      </c>
      <c r="B3" s="110" t="s">
        <v>397</v>
      </c>
      <c r="C3" s="110" t="s">
        <v>398</v>
      </c>
      <c r="D3" s="111" t="s">
        <v>454</v>
      </c>
      <c r="E3" s="111" t="s">
        <v>455</v>
      </c>
      <c r="F3" s="111" t="s">
        <v>401</v>
      </c>
      <c r="G3" s="112" t="s">
        <v>650</v>
      </c>
      <c r="H3" s="112" t="s">
        <v>651</v>
      </c>
    </row>
    <row r="4" spans="1:8" ht="24.9" customHeight="1">
      <c r="A4" s="113" t="s">
        <v>450</v>
      </c>
      <c r="B4" s="118" t="s">
        <v>628</v>
      </c>
      <c r="C4" s="113" t="s">
        <v>399</v>
      </c>
      <c r="D4" s="120">
        <v>7000</v>
      </c>
      <c r="E4" s="114">
        <v>295.24</v>
      </c>
      <c r="F4" s="115">
        <v>2066680</v>
      </c>
      <c r="G4" s="115">
        <v>84000</v>
      </c>
      <c r="H4" s="115">
        <v>24800160</v>
      </c>
    </row>
    <row r="5" spans="1:8" ht="24.9" customHeight="1">
      <c r="A5" s="113" t="s">
        <v>451</v>
      </c>
      <c r="B5" s="117" t="s">
        <v>406</v>
      </c>
      <c r="C5" s="113" t="s">
        <v>712</v>
      </c>
      <c r="D5" s="120">
        <v>17000</v>
      </c>
      <c r="E5" s="115">
        <v>128.88</v>
      </c>
      <c r="F5" s="115">
        <v>2190960</v>
      </c>
      <c r="G5" s="115">
        <v>204000</v>
      </c>
      <c r="H5" s="115">
        <v>26291520</v>
      </c>
    </row>
    <row r="6" spans="1:8" ht="24.9" customHeight="1">
      <c r="A6" s="113" t="s">
        <v>452</v>
      </c>
      <c r="B6" s="118" t="s">
        <v>692</v>
      </c>
      <c r="C6" s="113" t="s">
        <v>400</v>
      </c>
      <c r="D6" s="120">
        <v>1</v>
      </c>
      <c r="E6" s="115">
        <v>194693.65</v>
      </c>
      <c r="F6" s="115">
        <v>194693.65</v>
      </c>
      <c r="G6" s="115">
        <v>12</v>
      </c>
      <c r="H6" s="115">
        <v>2336323.7999999998</v>
      </c>
    </row>
    <row r="7" spans="1:8" ht="24.9" customHeight="1">
      <c r="A7" s="113" t="s">
        <v>707</v>
      </c>
      <c r="B7" s="117" t="s">
        <v>242</v>
      </c>
      <c r="C7" s="113" t="s">
        <v>453</v>
      </c>
      <c r="D7" s="120">
        <v>3500</v>
      </c>
      <c r="E7" s="114">
        <v>271.13</v>
      </c>
      <c r="F7" s="115">
        <v>948955</v>
      </c>
      <c r="G7" s="115">
        <v>42000</v>
      </c>
      <c r="H7" s="115">
        <v>11387460</v>
      </c>
    </row>
    <row r="8" spans="1:8" ht="24.9" customHeight="1">
      <c r="A8" s="561"/>
      <c r="B8" s="562" t="s">
        <v>694</v>
      </c>
      <c r="C8" s="561"/>
      <c r="D8" s="563"/>
      <c r="E8" s="563"/>
      <c r="F8" s="563">
        <v>5401288.6500000004</v>
      </c>
      <c r="G8" s="563"/>
      <c r="H8" s="563">
        <v>64815463.799999997</v>
      </c>
    </row>
    <row r="9" spans="1:8" ht="24.9" customHeight="1">
      <c r="A9" s="113" t="s">
        <v>695</v>
      </c>
      <c r="B9" s="117" t="s">
        <v>631</v>
      </c>
      <c r="C9" s="119" t="s">
        <v>400</v>
      </c>
      <c r="D9" s="120">
        <v>2</v>
      </c>
      <c r="E9" s="114">
        <v>87687.08</v>
      </c>
      <c r="F9" s="115">
        <v>175374.16</v>
      </c>
      <c r="G9" s="115">
        <v>24</v>
      </c>
      <c r="H9" s="115">
        <v>2104489.92</v>
      </c>
    </row>
    <row r="10" spans="1:8" ht="24.9" customHeight="1">
      <c r="A10" s="113" t="s">
        <v>706</v>
      </c>
      <c r="B10" s="117" t="s">
        <v>643</v>
      </c>
      <c r="C10" s="119" t="s">
        <v>400</v>
      </c>
      <c r="D10" s="120">
        <v>10</v>
      </c>
      <c r="E10" s="114">
        <v>260802.85</v>
      </c>
      <c r="F10" s="115">
        <v>2608028.5</v>
      </c>
      <c r="G10" s="115">
        <v>120</v>
      </c>
      <c r="H10" s="115">
        <v>31296342</v>
      </c>
    </row>
    <row r="11" spans="1:8" ht="24.9" customHeight="1">
      <c r="A11" s="113" t="s">
        <v>696</v>
      </c>
      <c r="B11" s="117" t="s">
        <v>708</v>
      </c>
      <c r="C11" s="119" t="s">
        <v>400</v>
      </c>
      <c r="D11" s="120">
        <v>1</v>
      </c>
      <c r="E11" s="114">
        <v>247519.72</v>
      </c>
      <c r="F11" s="115">
        <v>247519.72</v>
      </c>
      <c r="G11" s="115">
        <v>12</v>
      </c>
      <c r="H11" s="115">
        <v>2970236.64</v>
      </c>
    </row>
    <row r="12" spans="1:8" ht="24.9" customHeight="1">
      <c r="A12" s="561"/>
      <c r="B12" s="564" t="s">
        <v>694</v>
      </c>
      <c r="C12" s="561"/>
      <c r="D12" s="563"/>
      <c r="E12" s="563"/>
      <c r="F12" s="563">
        <v>3030922.3800000004</v>
      </c>
      <c r="G12" s="565"/>
      <c r="H12" s="563">
        <v>36371068.560000002</v>
      </c>
    </row>
    <row r="13" spans="1:8" ht="24.9" customHeight="1">
      <c r="A13" s="635" t="s">
        <v>456</v>
      </c>
      <c r="B13" s="636"/>
      <c r="C13" s="636"/>
      <c r="D13" s="636"/>
      <c r="E13" s="636"/>
      <c r="F13" s="125">
        <v>8432211.0300000012</v>
      </c>
      <c r="G13" s="126"/>
      <c r="H13" s="125"/>
    </row>
    <row r="14" spans="1:8" ht="24.9" customHeight="1">
      <c r="A14" s="479"/>
      <c r="B14" s="480"/>
      <c r="C14" s="480"/>
      <c r="D14" s="480"/>
      <c r="E14" s="480"/>
      <c r="F14" s="637" t="s">
        <v>630</v>
      </c>
      <c r="G14" s="638"/>
      <c r="H14" s="125">
        <v>101186532.36</v>
      </c>
    </row>
    <row r="17" spans="2:8" ht="24.9" customHeight="1">
      <c r="B17" s="584" t="s">
        <v>724</v>
      </c>
      <c r="C17" s="584"/>
      <c r="D17" s="580"/>
      <c r="E17" s="581"/>
      <c r="F17" s="585"/>
      <c r="G17" s="585"/>
      <c r="H17" s="180"/>
    </row>
    <row r="18" spans="2:8" ht="13.2">
      <c r="B18" s="582" t="s">
        <v>717</v>
      </c>
      <c r="C18" s="580"/>
      <c r="D18" s="583" t="s">
        <v>718</v>
      </c>
      <c r="E18" s="583"/>
    </row>
    <row r="19" spans="2:8" ht="13.2">
      <c r="B19" s="580"/>
      <c r="C19" s="580"/>
      <c r="D19" s="582" t="s">
        <v>719</v>
      </c>
      <c r="E19" s="450" t="s">
        <v>722</v>
      </c>
    </row>
    <row r="20" spans="2:8" ht="13.2">
      <c r="B20" s="588">
        <v>46085</v>
      </c>
      <c r="C20" s="589"/>
      <c r="D20" s="582" t="s">
        <v>720</v>
      </c>
      <c r="E20" s="450" t="s">
        <v>723</v>
      </c>
    </row>
    <row r="21" spans="2:8" ht="13.2">
      <c r="B21" s="582" t="s">
        <v>721</v>
      </c>
      <c r="C21" s="580"/>
      <c r="D21" s="582"/>
      <c r="E21" s="450"/>
    </row>
  </sheetData>
  <mergeCells count="4">
    <mergeCell ref="A1:H1"/>
    <mergeCell ref="A2:H2"/>
    <mergeCell ref="A13:E13"/>
    <mergeCell ref="F14:G14"/>
  </mergeCells>
  <phoneticPr fontId="45" type="noConversion"/>
  <pageMargins left="0.23622047244094491" right="0.23622047244094491" top="0.74803149606299213" bottom="0.74803149606299213" header="0.31496062992125984" footer="0.31496062992125984"/>
  <pageSetup paperSize="9" scale="93" orientation="landscape" r:id="rId1"/>
  <headerFooter>
    <oddHeader>&amp;L&amp;G&amp;C
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  <pageSetUpPr fitToPage="1"/>
  </sheetPr>
  <dimension ref="A1:J764"/>
  <sheetViews>
    <sheetView showGridLines="0" view="pageBreakPreview" topLeftCell="A80" zoomScale="85" zoomScaleNormal="55" zoomScaleSheetLayoutView="85" workbookViewId="0">
      <selection activeCell="F96" sqref="F96"/>
    </sheetView>
  </sheetViews>
  <sheetFormatPr defaultColWidth="9.109375" defaultRowHeight="14.4"/>
  <cols>
    <col min="1" max="1" width="6.6640625" style="193" customWidth="1"/>
    <col min="2" max="2" width="43.33203125" style="193" customWidth="1"/>
    <col min="3" max="3" width="20.44140625" style="193" customWidth="1"/>
    <col min="4" max="4" width="16.44140625" style="193" customWidth="1"/>
    <col min="5" max="5" width="24" style="193" bestFit="1" customWidth="1"/>
    <col min="6" max="6" width="22.44140625" style="193" customWidth="1"/>
    <col min="7" max="7" width="24.33203125" style="193" customWidth="1"/>
    <col min="8" max="8" width="26" style="193" customWidth="1"/>
    <col min="9" max="9" width="22.33203125" style="193" bestFit="1" customWidth="1"/>
    <col min="10" max="16384" width="9.109375" style="193"/>
  </cols>
  <sheetData>
    <row r="1" spans="1:9" ht="18" customHeight="1">
      <c r="A1" s="642" t="s">
        <v>405</v>
      </c>
      <c r="B1" s="642"/>
      <c r="C1" s="642"/>
      <c r="D1" s="642"/>
      <c r="E1" s="642"/>
      <c r="F1" s="642"/>
      <c r="G1" s="642"/>
      <c r="H1" s="642"/>
      <c r="I1" s="642"/>
    </row>
    <row r="2" spans="1:9" ht="18" customHeight="1">
      <c r="A2" s="642" t="s">
        <v>628</v>
      </c>
      <c r="B2" s="642"/>
      <c r="C2" s="642"/>
      <c r="D2" s="642"/>
      <c r="E2" s="642"/>
      <c r="F2" s="642"/>
      <c r="G2" s="642"/>
      <c r="H2" s="642"/>
      <c r="I2" s="642"/>
    </row>
    <row r="3" spans="1:9" ht="18" customHeight="1">
      <c r="A3" s="192"/>
      <c r="B3" s="195"/>
      <c r="C3" s="195"/>
      <c r="D3" s="192"/>
      <c r="E3" s="192"/>
      <c r="F3" s="192"/>
      <c r="G3" s="192"/>
      <c r="H3" s="192"/>
      <c r="I3" s="192"/>
    </row>
    <row r="4" spans="1:9" ht="18" customHeight="1">
      <c r="A4" s="192"/>
      <c r="B4" s="196" t="s">
        <v>17</v>
      </c>
      <c r="C4" s="197"/>
      <c r="D4" s="483"/>
      <c r="E4" s="192"/>
      <c r="F4" s="192"/>
      <c r="G4" s="192"/>
      <c r="H4" s="192"/>
      <c r="I4" s="192"/>
    </row>
    <row r="5" spans="1:9" ht="18" customHeight="1">
      <c r="A5" s="192"/>
      <c r="B5" s="198" t="s">
        <v>201</v>
      </c>
      <c r="C5" s="199">
        <v>365</v>
      </c>
      <c r="D5" s="200" t="s">
        <v>18</v>
      </c>
      <c r="E5" s="192"/>
      <c r="F5" s="192"/>
      <c r="G5" s="192"/>
      <c r="H5" s="484"/>
      <c r="I5" s="201"/>
    </row>
    <row r="6" spans="1:9" ht="18" customHeight="1">
      <c r="A6" s="192"/>
      <c r="B6" s="198" t="s">
        <v>19</v>
      </c>
      <c r="C6" s="202">
        <v>52.142857142857146</v>
      </c>
      <c r="D6" s="203" t="s">
        <v>18</v>
      </c>
      <c r="E6" s="192"/>
      <c r="F6" s="192"/>
      <c r="G6" s="192"/>
      <c r="H6" s="129"/>
      <c r="I6" s="198"/>
    </row>
    <row r="7" spans="1:9" ht="18" customHeight="1">
      <c r="A7" s="192"/>
      <c r="B7" s="198" t="s">
        <v>20</v>
      </c>
      <c r="C7" s="202">
        <v>312.85714285714283</v>
      </c>
      <c r="D7" s="203" t="s">
        <v>18</v>
      </c>
      <c r="E7" s="192"/>
      <c r="F7" s="192"/>
      <c r="G7" s="192"/>
      <c r="H7" s="204"/>
      <c r="I7" s="198"/>
    </row>
    <row r="8" spans="1:9" ht="18" customHeight="1">
      <c r="A8" s="192"/>
      <c r="B8" s="198" t="s">
        <v>21</v>
      </c>
      <c r="C8" s="485">
        <v>26.071428571428569</v>
      </c>
      <c r="D8" s="203" t="s">
        <v>18</v>
      </c>
      <c r="E8" s="192"/>
      <c r="F8" s="192"/>
      <c r="G8" s="192"/>
      <c r="H8" s="204"/>
      <c r="I8" s="198"/>
    </row>
    <row r="9" spans="1:9" ht="18" customHeight="1">
      <c r="A9" s="192"/>
      <c r="B9" s="198" t="s">
        <v>22</v>
      </c>
      <c r="C9" s="202">
        <v>12</v>
      </c>
      <c r="D9" s="203" t="s">
        <v>18</v>
      </c>
      <c r="E9" s="192"/>
      <c r="F9" s="192"/>
      <c r="G9" s="192"/>
      <c r="H9" s="198"/>
      <c r="I9" s="198"/>
    </row>
    <row r="10" spans="1:9" ht="18" customHeight="1">
      <c r="A10" s="192"/>
      <c r="B10" s="198" t="s">
        <v>23</v>
      </c>
      <c r="C10" s="202">
        <v>300.85714285714283</v>
      </c>
      <c r="D10" s="203" t="s">
        <v>18</v>
      </c>
      <c r="E10" s="192"/>
      <c r="F10" s="192"/>
      <c r="G10" s="192"/>
      <c r="H10" s="198"/>
      <c r="I10" s="198"/>
    </row>
    <row r="11" spans="1:9" ht="18" customHeight="1">
      <c r="A11" s="192"/>
      <c r="B11" s="198" t="s">
        <v>24</v>
      </c>
      <c r="C11" s="202">
        <v>25.071428571428569</v>
      </c>
      <c r="D11" s="203" t="s">
        <v>18</v>
      </c>
      <c r="E11" s="192"/>
      <c r="F11" s="192"/>
      <c r="G11" s="192"/>
      <c r="H11" s="198"/>
      <c r="I11" s="198"/>
    </row>
    <row r="12" spans="1:9" ht="18" customHeight="1">
      <c r="A12" s="192"/>
      <c r="B12" s="198"/>
      <c r="C12" s="205"/>
      <c r="D12" s="203"/>
      <c r="E12" s="192"/>
      <c r="F12" s="192"/>
      <c r="G12" s="192"/>
      <c r="H12" s="198"/>
      <c r="I12" s="198"/>
    </row>
    <row r="13" spans="1:9" ht="18" customHeight="1">
      <c r="A13" s="192"/>
      <c r="B13" s="198" t="s">
        <v>25</v>
      </c>
      <c r="C13" s="486">
        <v>7000</v>
      </c>
      <c r="D13" s="200" t="s">
        <v>6</v>
      </c>
      <c r="E13" s="192"/>
      <c r="F13" s="192"/>
      <c r="G13" s="192"/>
      <c r="H13" s="201"/>
      <c r="I13" s="201"/>
    </row>
    <row r="14" spans="1:9" ht="18" customHeight="1">
      <c r="A14" s="192"/>
      <c r="B14" s="198" t="s">
        <v>26</v>
      </c>
      <c r="C14" s="202">
        <v>25.071428571428569</v>
      </c>
      <c r="D14" s="203" t="s">
        <v>18</v>
      </c>
      <c r="E14" s="192"/>
      <c r="F14" s="192"/>
      <c r="G14" s="192"/>
      <c r="H14" s="198"/>
      <c r="I14" s="198"/>
    </row>
    <row r="15" spans="1:9" ht="18" customHeight="1">
      <c r="A15" s="192"/>
      <c r="B15" s="198" t="s">
        <v>27</v>
      </c>
      <c r="C15" s="202">
        <v>279.20227920227921</v>
      </c>
      <c r="D15" s="203" t="s">
        <v>468</v>
      </c>
      <c r="E15" s="192"/>
      <c r="F15" s="192"/>
      <c r="G15" s="192"/>
      <c r="H15" s="198"/>
      <c r="I15" s="198"/>
    </row>
    <row r="16" spans="1:9" ht="18" customHeight="1">
      <c r="A16" s="192"/>
      <c r="B16" s="198"/>
      <c r="C16" s="202"/>
      <c r="D16" s="203"/>
      <c r="E16" s="192"/>
      <c r="F16" s="192"/>
      <c r="G16" s="192"/>
      <c r="H16" s="198"/>
      <c r="I16" s="198"/>
    </row>
    <row r="17" spans="1:9" ht="18" customHeight="1">
      <c r="A17" s="192"/>
      <c r="B17" s="206" t="s">
        <v>323</v>
      </c>
      <c r="C17" s="205"/>
      <c r="D17" s="203"/>
      <c r="E17" s="192"/>
      <c r="F17" s="192"/>
      <c r="G17" s="192"/>
      <c r="H17" s="198"/>
      <c r="I17" s="198"/>
    </row>
    <row r="18" spans="1:9" ht="18" customHeight="1">
      <c r="A18" s="192"/>
      <c r="B18" s="198" t="s">
        <v>27</v>
      </c>
      <c r="C18" s="202">
        <v>279.20227920227921</v>
      </c>
      <c r="D18" s="203" t="s">
        <v>6</v>
      </c>
      <c r="E18" s="207"/>
      <c r="F18" s="192"/>
      <c r="G18" s="643"/>
      <c r="H18" s="643"/>
      <c r="I18" s="484"/>
    </row>
    <row r="19" spans="1:9" ht="18" customHeight="1">
      <c r="A19" s="192"/>
      <c r="B19" s="198" t="s">
        <v>29</v>
      </c>
      <c r="C19" s="487">
        <v>0.5</v>
      </c>
      <c r="D19" s="203" t="s">
        <v>30</v>
      </c>
      <c r="E19" s="208">
        <v>139.60113960113961</v>
      </c>
      <c r="F19" s="205" t="s">
        <v>6</v>
      </c>
      <c r="G19" s="205"/>
      <c r="H19" s="202"/>
      <c r="I19" s="192"/>
    </row>
    <row r="20" spans="1:9" ht="18" customHeight="1">
      <c r="A20" s="192"/>
      <c r="B20" s="198" t="s">
        <v>31</v>
      </c>
      <c r="C20" s="487">
        <v>0.5</v>
      </c>
      <c r="D20" s="203" t="s">
        <v>30</v>
      </c>
      <c r="E20" s="208">
        <v>139.60113960113961</v>
      </c>
      <c r="F20" s="205" t="s">
        <v>6</v>
      </c>
      <c r="G20" s="205"/>
      <c r="H20" s="202"/>
      <c r="I20" s="192"/>
    </row>
    <row r="21" spans="1:9" ht="18" customHeight="1">
      <c r="A21" s="192"/>
      <c r="B21" s="198"/>
      <c r="C21" s="205"/>
      <c r="D21" s="203"/>
      <c r="E21" s="192"/>
      <c r="F21" s="192"/>
      <c r="G21" s="205"/>
      <c r="H21" s="202"/>
      <c r="I21" s="192"/>
    </row>
    <row r="22" spans="1:9" ht="18" customHeight="1">
      <c r="A22" s="192"/>
      <c r="B22" s="198" t="s">
        <v>32</v>
      </c>
      <c r="C22" s="202">
        <v>13</v>
      </c>
      <c r="D22" s="203" t="s">
        <v>6</v>
      </c>
      <c r="E22" s="192"/>
      <c r="F22" s="192"/>
      <c r="G22" s="205"/>
      <c r="H22" s="202"/>
      <c r="I22" s="192"/>
    </row>
    <row r="23" spans="1:9" ht="18" customHeight="1">
      <c r="A23" s="192"/>
      <c r="B23" s="198" t="s">
        <v>490</v>
      </c>
      <c r="C23" s="202">
        <v>1</v>
      </c>
      <c r="D23" s="203" t="s">
        <v>33</v>
      </c>
      <c r="E23" s="192"/>
      <c r="F23" s="192"/>
      <c r="G23" s="205"/>
      <c r="H23" s="202"/>
      <c r="I23" s="192"/>
    </row>
    <row r="24" spans="1:9" ht="18" customHeight="1">
      <c r="A24" s="192"/>
      <c r="B24" s="198" t="s">
        <v>491</v>
      </c>
      <c r="C24" s="202">
        <v>13</v>
      </c>
      <c r="D24" s="203" t="s">
        <v>34</v>
      </c>
      <c r="E24" s="192"/>
      <c r="F24" s="192"/>
      <c r="G24" s="205"/>
      <c r="H24" s="202"/>
      <c r="I24" s="192"/>
    </row>
    <row r="25" spans="1:9" ht="18" customHeight="1">
      <c r="A25" s="192"/>
      <c r="B25" s="209"/>
      <c r="C25" s="205"/>
      <c r="D25" s="203"/>
      <c r="E25" s="192"/>
      <c r="F25" s="192"/>
      <c r="G25" s="209"/>
      <c r="H25" s="209"/>
      <c r="I25" s="192"/>
    </row>
    <row r="26" spans="1:9" ht="18" customHeight="1">
      <c r="A26" s="192"/>
      <c r="B26" s="198" t="s">
        <v>35</v>
      </c>
      <c r="C26" s="202">
        <v>10.738549200087663</v>
      </c>
      <c r="D26" s="203" t="s">
        <v>36</v>
      </c>
      <c r="E26" s="198" t="s">
        <v>404</v>
      </c>
      <c r="F26" s="202">
        <v>11</v>
      </c>
      <c r="G26" s="210"/>
      <c r="H26" s="205"/>
      <c r="I26" s="192"/>
    </row>
    <row r="27" spans="1:9" ht="18" customHeight="1">
      <c r="A27" s="192"/>
      <c r="B27" s="198" t="s">
        <v>38</v>
      </c>
      <c r="C27" s="202">
        <v>10.738549200087663</v>
      </c>
      <c r="D27" s="203" t="s">
        <v>36</v>
      </c>
      <c r="E27" s="198" t="s">
        <v>404</v>
      </c>
      <c r="F27" s="202">
        <v>11</v>
      </c>
      <c r="G27" s="210"/>
      <c r="H27" s="205"/>
      <c r="I27" s="192"/>
    </row>
    <row r="28" spans="1:9" ht="18" customHeight="1">
      <c r="A28" s="192"/>
      <c r="B28" s="198" t="s">
        <v>40</v>
      </c>
      <c r="C28" s="202">
        <v>0</v>
      </c>
      <c r="D28" s="203" t="s">
        <v>36</v>
      </c>
      <c r="E28" s="210"/>
      <c r="F28" s="210"/>
      <c r="G28" s="210"/>
      <c r="H28" s="205"/>
      <c r="I28" s="198"/>
    </row>
    <row r="29" spans="1:9" ht="18" customHeight="1">
      <c r="A29" s="192"/>
      <c r="B29" s="198" t="s">
        <v>42</v>
      </c>
      <c r="C29" s="211">
        <v>22</v>
      </c>
      <c r="D29" s="203"/>
      <c r="E29" s="209"/>
      <c r="F29" s="209"/>
      <c r="G29" s="209"/>
      <c r="H29" s="198"/>
      <c r="I29" s="198"/>
    </row>
    <row r="30" spans="1:9" ht="18" customHeight="1">
      <c r="A30" s="192"/>
      <c r="B30" s="198"/>
      <c r="C30" s="202"/>
      <c r="D30" s="203"/>
      <c r="E30" s="209"/>
      <c r="F30" s="209"/>
      <c r="G30" s="209"/>
      <c r="H30" s="649"/>
      <c r="I30" s="649"/>
    </row>
    <row r="31" spans="1:9" ht="18" customHeight="1">
      <c r="A31" s="192"/>
      <c r="B31" s="213" t="s">
        <v>402</v>
      </c>
      <c r="C31" s="198"/>
      <c r="D31" s="212" t="s">
        <v>403</v>
      </c>
      <c r="E31" s="205"/>
      <c r="F31" s="206" t="s">
        <v>505</v>
      </c>
      <c r="G31" s="192"/>
      <c r="H31" s="212" t="s">
        <v>403</v>
      </c>
      <c r="I31" s="212"/>
    </row>
    <row r="32" spans="1:9" ht="18" customHeight="1">
      <c r="A32" s="192"/>
      <c r="B32" s="206"/>
      <c r="C32" s="198"/>
      <c r="D32" s="194"/>
      <c r="E32" s="198"/>
      <c r="F32" s="197"/>
      <c r="G32" s="198"/>
      <c r="H32" s="214"/>
      <c r="I32" s="198"/>
    </row>
    <row r="33" spans="1:9" ht="18" customHeight="1">
      <c r="A33" s="192"/>
      <c r="B33" s="488" t="s">
        <v>542</v>
      </c>
      <c r="C33" s="198"/>
      <c r="D33" s="202">
        <v>1</v>
      </c>
      <c r="E33" s="198"/>
      <c r="F33" s="488" t="s">
        <v>561</v>
      </c>
      <c r="G33" s="198"/>
      <c r="H33" s="489">
        <v>1</v>
      </c>
      <c r="I33" s="198"/>
    </row>
    <row r="34" spans="1:9" ht="18" customHeight="1">
      <c r="A34" s="192"/>
      <c r="B34" s="215" t="s">
        <v>54</v>
      </c>
      <c r="C34" s="198"/>
      <c r="D34" s="202">
        <v>1</v>
      </c>
      <c r="E34" s="198"/>
      <c r="F34" s="215" t="s">
        <v>54</v>
      </c>
      <c r="G34" s="216"/>
      <c r="H34" s="489">
        <v>1</v>
      </c>
      <c r="I34" s="198"/>
    </row>
    <row r="35" spans="1:9" ht="18" customHeight="1">
      <c r="A35" s="192"/>
      <c r="B35" s="215" t="s">
        <v>55</v>
      </c>
      <c r="C35" s="198"/>
      <c r="D35" s="202">
        <v>3</v>
      </c>
      <c r="E35" s="198"/>
      <c r="F35" s="215" t="s">
        <v>55</v>
      </c>
      <c r="G35" s="198"/>
      <c r="H35" s="489">
        <v>3</v>
      </c>
      <c r="I35" s="198"/>
    </row>
    <row r="36" spans="1:9" ht="18" customHeight="1">
      <c r="A36" s="192"/>
      <c r="B36" s="215"/>
      <c r="C36" s="198"/>
      <c r="D36" s="202"/>
      <c r="E36" s="198"/>
      <c r="F36" s="488"/>
      <c r="G36" s="216"/>
      <c r="H36" s="216"/>
      <c r="I36" s="198"/>
    </row>
    <row r="37" spans="1:9" ht="18" customHeight="1">
      <c r="A37" s="192"/>
      <c r="B37" s="213" t="s">
        <v>402</v>
      </c>
      <c r="C37" s="198"/>
      <c r="D37" s="212" t="s">
        <v>403</v>
      </c>
      <c r="E37" s="198"/>
      <c r="F37" s="488"/>
      <c r="G37" s="216"/>
      <c r="H37" s="216"/>
      <c r="I37" s="198"/>
    </row>
    <row r="38" spans="1:9" ht="18" customHeight="1">
      <c r="A38" s="192"/>
      <c r="B38" s="488" t="s">
        <v>542</v>
      </c>
      <c r="C38" s="198"/>
      <c r="D38" s="217">
        <v>11</v>
      </c>
      <c r="E38" s="198"/>
      <c r="F38" s="488"/>
      <c r="G38" s="216"/>
      <c r="H38" s="216"/>
      <c r="I38" s="198"/>
    </row>
    <row r="39" spans="1:9" ht="18" customHeight="1">
      <c r="A39" s="192"/>
      <c r="B39" s="488" t="s">
        <v>561</v>
      </c>
      <c r="C39" s="198"/>
      <c r="D39" s="217">
        <v>1</v>
      </c>
      <c r="E39" s="198"/>
      <c r="F39" s="488"/>
      <c r="G39" s="216"/>
      <c r="H39" s="216"/>
      <c r="I39" s="198"/>
    </row>
    <row r="40" spans="1:9" ht="18" customHeight="1">
      <c r="A40" s="192"/>
      <c r="B40" s="488" t="s">
        <v>543</v>
      </c>
      <c r="C40" s="198"/>
      <c r="D40" s="217">
        <v>2</v>
      </c>
      <c r="E40" s="198"/>
      <c r="F40" s="488"/>
      <c r="G40" s="216"/>
      <c r="H40" s="216"/>
      <c r="I40" s="198"/>
    </row>
    <row r="41" spans="1:9" ht="18" customHeight="1">
      <c r="A41" s="192"/>
      <c r="B41" s="215" t="s">
        <v>674</v>
      </c>
      <c r="C41" s="198"/>
      <c r="D41" s="217">
        <v>12</v>
      </c>
      <c r="E41" s="198"/>
      <c r="F41" s="488"/>
      <c r="G41" s="216"/>
      <c r="H41" s="216"/>
      <c r="I41" s="198"/>
    </row>
    <row r="42" spans="1:9" ht="18" customHeight="1">
      <c r="A42" s="192"/>
      <c r="B42" s="215" t="s">
        <v>55</v>
      </c>
      <c r="C42" s="198"/>
      <c r="D42" s="217">
        <v>36</v>
      </c>
      <c r="E42" s="198"/>
      <c r="F42" s="488"/>
      <c r="G42" s="216"/>
      <c r="H42" s="216"/>
      <c r="I42" s="198"/>
    </row>
    <row r="43" spans="1:9" ht="18" customHeight="1">
      <c r="A43" s="192"/>
      <c r="B43" s="215" t="s">
        <v>74</v>
      </c>
      <c r="C43" s="198"/>
      <c r="D43" s="217">
        <v>2</v>
      </c>
      <c r="E43" s="198"/>
      <c r="F43" s="488"/>
      <c r="G43" s="216"/>
      <c r="H43" s="216"/>
      <c r="I43" s="198"/>
    </row>
    <row r="44" spans="1:9" ht="18" customHeight="1">
      <c r="A44" s="192"/>
      <c r="B44" s="215" t="s">
        <v>562</v>
      </c>
      <c r="C44" s="198"/>
      <c r="D44" s="217">
        <v>1</v>
      </c>
      <c r="E44" s="198"/>
      <c r="F44" s="488"/>
      <c r="G44" s="216"/>
      <c r="H44" s="216"/>
      <c r="I44" s="198"/>
    </row>
    <row r="45" spans="1:9" ht="18" customHeight="1">
      <c r="A45" s="192"/>
      <c r="B45" s="198"/>
      <c r="C45" s="202"/>
      <c r="D45" s="203"/>
      <c r="E45" s="209"/>
      <c r="F45" s="209"/>
      <c r="G45" s="198"/>
      <c r="H45" s="198"/>
      <c r="I45" s="198"/>
    </row>
    <row r="46" spans="1:9" ht="18" customHeight="1">
      <c r="A46" s="192"/>
      <c r="B46" s="206" t="s">
        <v>43</v>
      </c>
      <c r="C46" s="206"/>
      <c r="D46" s="206"/>
      <c r="E46" s="206"/>
      <c r="F46" s="198"/>
      <c r="G46" s="198"/>
      <c r="H46" s="192"/>
      <c r="I46" s="192"/>
    </row>
    <row r="47" spans="1:9" ht="18" customHeight="1">
      <c r="A47" s="192"/>
      <c r="B47" s="218" t="s">
        <v>44</v>
      </c>
      <c r="C47" s="219"/>
      <c r="D47" s="220" t="s">
        <v>0</v>
      </c>
      <c r="E47" s="220" t="s">
        <v>45</v>
      </c>
      <c r="F47" s="221" t="s">
        <v>46</v>
      </c>
      <c r="G47" s="221" t="s">
        <v>47</v>
      </c>
      <c r="H47" s="221" t="s">
        <v>48</v>
      </c>
      <c r="I47" s="222" t="s">
        <v>45</v>
      </c>
    </row>
    <row r="48" spans="1:9" ht="18" customHeight="1">
      <c r="A48" s="192"/>
      <c r="B48" s="490" t="s">
        <v>49</v>
      </c>
      <c r="C48" s="223"/>
      <c r="D48" s="224">
        <v>11</v>
      </c>
      <c r="E48" s="130">
        <v>0.1</v>
      </c>
      <c r="F48" s="211">
        <v>80</v>
      </c>
      <c r="G48" s="225">
        <v>22942.857142857138</v>
      </c>
      <c r="H48" s="226">
        <v>11</v>
      </c>
      <c r="I48" s="388">
        <v>1</v>
      </c>
    </row>
    <row r="49" spans="1:9" ht="18" customHeight="1">
      <c r="A49" s="192"/>
      <c r="B49" s="490" t="s">
        <v>50</v>
      </c>
      <c r="C49" s="223"/>
      <c r="D49" s="224">
        <v>11</v>
      </c>
      <c r="E49" s="130">
        <v>0.1</v>
      </c>
      <c r="F49" s="211">
        <v>80</v>
      </c>
      <c r="G49" s="225">
        <v>22942.857142857138</v>
      </c>
      <c r="H49" s="226">
        <v>11</v>
      </c>
      <c r="I49" s="388">
        <v>1</v>
      </c>
    </row>
    <row r="50" spans="1:9" ht="18" customHeight="1">
      <c r="A50" s="192"/>
      <c r="B50" s="490" t="s">
        <v>51</v>
      </c>
      <c r="C50" s="223"/>
      <c r="D50" s="224">
        <v>0</v>
      </c>
      <c r="E50" s="130">
        <v>0</v>
      </c>
      <c r="F50" s="211"/>
      <c r="G50" s="225">
        <v>0</v>
      </c>
      <c r="H50" s="226">
        <v>0</v>
      </c>
      <c r="I50" s="491">
        <v>0</v>
      </c>
    </row>
    <row r="51" spans="1:9" ht="18" customHeight="1">
      <c r="A51" s="192"/>
      <c r="B51" s="492" t="s">
        <v>52</v>
      </c>
      <c r="C51" s="227"/>
      <c r="D51" s="228"/>
      <c r="E51" s="228"/>
      <c r="F51" s="229"/>
      <c r="G51" s="493">
        <v>45885.714285714275</v>
      </c>
      <c r="H51" s="229"/>
      <c r="I51" s="494"/>
    </row>
    <row r="52" spans="1:9" ht="18" customHeight="1">
      <c r="A52" s="192"/>
      <c r="B52" s="206"/>
      <c r="C52" s="223"/>
      <c r="D52" s="206"/>
      <c r="E52" s="206"/>
      <c r="F52" s="198"/>
      <c r="G52" s="495"/>
      <c r="H52" s="198"/>
      <c r="I52" s="198"/>
    </row>
    <row r="53" spans="1:9" ht="18" customHeight="1">
      <c r="A53" s="192"/>
      <c r="B53" s="206" t="s">
        <v>43</v>
      </c>
      <c r="C53" s="206"/>
      <c r="D53" s="206"/>
      <c r="E53" s="198"/>
      <c r="F53" s="212"/>
      <c r="G53" s="198"/>
      <c r="H53" s="198"/>
      <c r="I53" s="192"/>
    </row>
    <row r="54" spans="1:9" ht="18" customHeight="1">
      <c r="A54" s="192"/>
      <c r="B54" s="218" t="s">
        <v>563</v>
      </c>
      <c r="C54" s="219"/>
      <c r="D54" s="220" t="s">
        <v>0</v>
      </c>
      <c r="E54" s="220" t="s">
        <v>45</v>
      </c>
      <c r="F54" s="221" t="s">
        <v>410</v>
      </c>
      <c r="G54" s="221" t="s">
        <v>437</v>
      </c>
      <c r="H54" s="221" t="s">
        <v>48</v>
      </c>
      <c r="I54" s="222" t="s">
        <v>45</v>
      </c>
    </row>
    <row r="55" spans="1:9" ht="18" customHeight="1">
      <c r="A55" s="192"/>
      <c r="B55" s="490" t="s">
        <v>49</v>
      </c>
      <c r="C55" s="223"/>
      <c r="D55" s="224">
        <v>1</v>
      </c>
      <c r="E55" s="230">
        <v>0.1</v>
      </c>
      <c r="F55" s="231">
        <v>7.33</v>
      </c>
      <c r="G55" s="225">
        <v>183.77357142857142</v>
      </c>
      <c r="H55" s="226">
        <v>1</v>
      </c>
      <c r="I55" s="388">
        <v>0</v>
      </c>
    </row>
    <row r="56" spans="1:9" ht="18" customHeight="1">
      <c r="A56" s="192"/>
      <c r="B56" s="490" t="s">
        <v>50</v>
      </c>
      <c r="C56" s="223"/>
      <c r="D56" s="224">
        <v>0</v>
      </c>
      <c r="E56" s="130">
        <v>0</v>
      </c>
      <c r="F56" s="211">
        <v>0</v>
      </c>
      <c r="G56" s="225">
        <v>0</v>
      </c>
      <c r="H56" s="226">
        <v>0</v>
      </c>
      <c r="I56" s="491">
        <v>0</v>
      </c>
    </row>
    <row r="57" spans="1:9" ht="18" customHeight="1">
      <c r="A57" s="192"/>
      <c r="B57" s="233" t="s">
        <v>51</v>
      </c>
      <c r="C57" s="227"/>
      <c r="D57" s="496">
        <v>0</v>
      </c>
      <c r="E57" s="167">
        <v>0</v>
      </c>
      <c r="F57" s="234">
        <v>0</v>
      </c>
      <c r="G57" s="235">
        <v>0</v>
      </c>
      <c r="H57" s="236">
        <v>0</v>
      </c>
      <c r="I57" s="237">
        <v>0</v>
      </c>
    </row>
    <row r="58" spans="1:9" ht="18" customHeight="1">
      <c r="A58" s="192"/>
      <c r="B58" s="206"/>
      <c r="C58" s="206"/>
      <c r="D58" s="206"/>
      <c r="E58" s="198"/>
      <c r="F58" s="212"/>
      <c r="G58" s="198"/>
      <c r="H58" s="198"/>
      <c r="I58" s="192"/>
    </row>
    <row r="59" spans="1:9" ht="18" customHeight="1">
      <c r="A59" s="192"/>
      <c r="B59" s="646" t="s">
        <v>43</v>
      </c>
      <c r="C59" s="646"/>
      <c r="D59" s="198"/>
      <c r="E59" s="230"/>
      <c r="F59" s="231"/>
      <c r="G59" s="225"/>
      <c r="H59" s="226"/>
      <c r="I59" s="231"/>
    </row>
    <row r="60" spans="1:9" ht="18" customHeight="1">
      <c r="A60" s="192"/>
      <c r="B60" s="218" t="s">
        <v>522</v>
      </c>
      <c r="C60" s="221" t="s">
        <v>0</v>
      </c>
      <c r="D60" s="238"/>
      <c r="E60" s="221" t="s">
        <v>45</v>
      </c>
      <c r="F60" s="221" t="s">
        <v>46</v>
      </c>
      <c r="G60" s="221" t="s">
        <v>47</v>
      </c>
      <c r="H60" s="221" t="s">
        <v>48</v>
      </c>
      <c r="I60" s="239" t="s">
        <v>45</v>
      </c>
    </row>
    <row r="61" spans="1:9" ht="18" customHeight="1">
      <c r="A61" s="192"/>
      <c r="B61" s="240" t="s">
        <v>49</v>
      </c>
      <c r="C61" s="226">
        <v>1</v>
      </c>
      <c r="D61" s="198"/>
      <c r="E61" s="230">
        <v>0</v>
      </c>
      <c r="F61" s="231">
        <v>80</v>
      </c>
      <c r="G61" s="225">
        <v>2005.7142857142856</v>
      </c>
      <c r="H61" s="226">
        <v>1</v>
      </c>
      <c r="I61" s="232">
        <v>0</v>
      </c>
    </row>
    <row r="62" spans="1:9" ht="18" customHeight="1">
      <c r="A62" s="192"/>
      <c r="B62" s="240" t="s">
        <v>50</v>
      </c>
      <c r="C62" s="231">
        <v>1</v>
      </c>
      <c r="D62" s="198"/>
      <c r="E62" s="230">
        <v>0</v>
      </c>
      <c r="F62" s="231">
        <v>80</v>
      </c>
      <c r="G62" s="225">
        <v>2005.7142857142856</v>
      </c>
      <c r="H62" s="226">
        <v>1</v>
      </c>
      <c r="I62" s="232">
        <v>0</v>
      </c>
    </row>
    <row r="63" spans="1:9" ht="18" customHeight="1">
      <c r="A63" s="192"/>
      <c r="B63" s="240" t="s">
        <v>51</v>
      </c>
      <c r="C63" s="231">
        <v>0</v>
      </c>
      <c r="D63" s="198"/>
      <c r="E63" s="230">
        <v>0</v>
      </c>
      <c r="F63" s="231"/>
      <c r="G63" s="231">
        <v>0</v>
      </c>
      <c r="H63" s="226">
        <v>0</v>
      </c>
      <c r="I63" s="232">
        <v>0</v>
      </c>
    </row>
    <row r="64" spans="1:9" ht="18" customHeight="1">
      <c r="A64" s="192"/>
      <c r="B64" s="241" t="s">
        <v>52</v>
      </c>
      <c r="C64" s="242"/>
      <c r="D64" s="229"/>
      <c r="E64" s="229"/>
      <c r="F64" s="242"/>
      <c r="G64" s="243">
        <v>4011.4285714285711</v>
      </c>
      <c r="H64" s="242"/>
      <c r="I64" s="244"/>
    </row>
    <row r="65" spans="1:10" ht="18" customHeight="1">
      <c r="A65" s="192"/>
      <c r="B65" s="197"/>
      <c r="C65" s="231"/>
      <c r="D65" s="198"/>
      <c r="E65" s="198"/>
      <c r="F65" s="231"/>
      <c r="G65" s="245"/>
      <c r="H65" s="231"/>
      <c r="I65" s="231"/>
    </row>
    <row r="66" spans="1:10" ht="18" customHeight="1">
      <c r="A66" s="192"/>
      <c r="B66" s="206" t="s">
        <v>53</v>
      </c>
      <c r="C66" s="206"/>
      <c r="D66" s="206"/>
      <c r="E66" s="206"/>
      <c r="F66" s="229"/>
      <c r="G66" s="212"/>
      <c r="H66" s="198"/>
      <c r="I66" s="198"/>
    </row>
    <row r="67" spans="1:10" ht="18" customHeight="1">
      <c r="A67" s="192"/>
      <c r="B67" s="218"/>
      <c r="C67" s="644" t="s">
        <v>674</v>
      </c>
      <c r="D67" s="644"/>
      <c r="E67" s="644"/>
      <c r="G67" s="644" t="s">
        <v>55</v>
      </c>
      <c r="H67" s="644"/>
      <c r="I67" s="645"/>
    </row>
    <row r="68" spans="1:10" ht="18" customHeight="1">
      <c r="A68" s="192"/>
      <c r="B68" s="497" t="s">
        <v>56</v>
      </c>
      <c r="C68" s="194" t="s">
        <v>0</v>
      </c>
      <c r="D68" s="212" t="s">
        <v>45</v>
      </c>
      <c r="E68" s="212" t="s">
        <v>3</v>
      </c>
      <c r="G68" s="212" t="s">
        <v>0</v>
      </c>
      <c r="H68" s="212" t="s">
        <v>45</v>
      </c>
      <c r="I68" s="498" t="s">
        <v>3</v>
      </c>
    </row>
    <row r="69" spans="1:10" ht="18" customHeight="1">
      <c r="A69" s="192"/>
      <c r="B69" s="490" t="s">
        <v>49</v>
      </c>
      <c r="C69" s="226">
        <v>12</v>
      </c>
      <c r="D69" s="224">
        <v>1</v>
      </c>
      <c r="E69" s="224">
        <v>13</v>
      </c>
      <c r="G69" s="224">
        <v>36</v>
      </c>
      <c r="H69" s="224">
        <v>3</v>
      </c>
      <c r="I69" s="491">
        <v>39</v>
      </c>
    </row>
    <row r="70" spans="1:10" ht="18" customHeight="1">
      <c r="A70" s="192"/>
      <c r="B70" s="490" t="s">
        <v>50</v>
      </c>
      <c r="C70" s="226">
        <v>11</v>
      </c>
      <c r="D70" s="224">
        <v>1</v>
      </c>
      <c r="E70" s="224">
        <v>12</v>
      </c>
      <c r="G70" s="224">
        <v>33</v>
      </c>
      <c r="H70" s="224">
        <v>3</v>
      </c>
      <c r="I70" s="491">
        <v>36</v>
      </c>
    </row>
    <row r="71" spans="1:10" ht="18" customHeight="1">
      <c r="A71" s="192"/>
      <c r="B71" s="233" t="s">
        <v>57</v>
      </c>
      <c r="C71" s="246">
        <v>23</v>
      </c>
      <c r="D71" s="246">
        <v>2</v>
      </c>
      <c r="E71" s="246">
        <v>25</v>
      </c>
      <c r="F71" s="499"/>
      <c r="G71" s="246">
        <v>69</v>
      </c>
      <c r="H71" s="246">
        <v>6</v>
      </c>
      <c r="I71" s="246">
        <v>75</v>
      </c>
      <c r="J71" s="500"/>
    </row>
    <row r="72" spans="1:10" ht="18" customHeight="1">
      <c r="A72" s="192"/>
      <c r="B72" s="198"/>
      <c r="C72" s="247"/>
      <c r="D72" s="247"/>
      <c r="E72" s="247"/>
      <c r="G72" s="248"/>
      <c r="H72" s="248"/>
      <c r="I72" s="248"/>
    </row>
    <row r="73" spans="1:10" ht="18" customHeight="1">
      <c r="A73" s="192"/>
      <c r="B73" s="206" t="s">
        <v>53</v>
      </c>
      <c r="C73" s="206"/>
      <c r="D73" s="206"/>
      <c r="E73" s="206"/>
      <c r="F73" s="229"/>
      <c r="G73" s="212"/>
      <c r="H73" s="198"/>
      <c r="I73" s="198"/>
    </row>
    <row r="74" spans="1:10" ht="18" customHeight="1">
      <c r="A74" s="192"/>
      <c r="B74" s="218"/>
      <c r="C74" s="644" t="s">
        <v>74</v>
      </c>
      <c r="D74" s="644"/>
      <c r="E74" s="644"/>
      <c r="G74" s="647"/>
      <c r="H74" s="647"/>
      <c r="I74" s="648"/>
    </row>
    <row r="75" spans="1:10" ht="18" customHeight="1">
      <c r="A75" s="192"/>
      <c r="B75" s="497" t="s">
        <v>56</v>
      </c>
      <c r="C75" s="194" t="s">
        <v>0</v>
      </c>
      <c r="D75" s="212" t="s">
        <v>45</v>
      </c>
      <c r="E75" s="212" t="s">
        <v>3</v>
      </c>
      <c r="G75" s="212"/>
      <c r="H75" s="212"/>
      <c r="I75" s="212"/>
    </row>
    <row r="76" spans="1:10" ht="18" customHeight="1">
      <c r="A76" s="192"/>
      <c r="B76" s="490" t="s">
        <v>49</v>
      </c>
      <c r="C76" s="226">
        <v>1</v>
      </c>
      <c r="D76" s="224">
        <v>0</v>
      </c>
      <c r="E76" s="224">
        <v>1</v>
      </c>
      <c r="G76" s="224"/>
      <c r="H76" s="224"/>
      <c r="I76" s="491"/>
    </row>
    <row r="77" spans="1:10" ht="18" customHeight="1">
      <c r="A77" s="192"/>
      <c r="B77" s="490" t="s">
        <v>50</v>
      </c>
      <c r="C77" s="226">
        <v>1</v>
      </c>
      <c r="D77" s="224">
        <v>0</v>
      </c>
      <c r="E77" s="224">
        <v>1</v>
      </c>
      <c r="G77" s="224"/>
      <c r="H77" s="224"/>
      <c r="I77" s="491"/>
    </row>
    <row r="78" spans="1:10" ht="18" customHeight="1">
      <c r="A78" s="192"/>
      <c r="B78" s="233" t="s">
        <v>57</v>
      </c>
      <c r="C78" s="246">
        <v>2</v>
      </c>
      <c r="D78" s="246">
        <v>0</v>
      </c>
      <c r="E78" s="246">
        <v>2</v>
      </c>
      <c r="F78" s="499"/>
      <c r="G78" s="246"/>
      <c r="H78" s="246"/>
      <c r="I78" s="249"/>
    </row>
    <row r="79" spans="1:10" ht="18" customHeight="1">
      <c r="A79" s="192"/>
      <c r="B79" s="198"/>
      <c r="C79" s="247"/>
      <c r="D79" s="247"/>
      <c r="E79" s="247"/>
      <c r="G79" s="248"/>
      <c r="H79" s="248"/>
      <c r="I79" s="248"/>
    </row>
    <row r="80" spans="1:10" ht="18" customHeight="1">
      <c r="A80" s="192"/>
      <c r="B80" s="198"/>
      <c r="C80" s="198"/>
      <c r="D80" s="231"/>
      <c r="E80" s="205"/>
      <c r="F80" s="197"/>
      <c r="G80" s="250"/>
      <c r="H80" s="250"/>
      <c r="I80" s="205"/>
    </row>
    <row r="81" spans="1:9" ht="18" customHeight="1">
      <c r="A81" s="212" t="s">
        <v>58</v>
      </c>
      <c r="B81" s="206" t="s">
        <v>59</v>
      </c>
      <c r="C81" s="251"/>
      <c r="D81" s="192"/>
      <c r="E81" s="213"/>
      <c r="F81" s="213"/>
      <c r="G81" s="192"/>
      <c r="H81" s="192"/>
      <c r="I81" s="192"/>
    </row>
    <row r="82" spans="1:9" ht="18" customHeight="1">
      <c r="A82" s="251"/>
      <c r="B82" s="228" t="s">
        <v>674</v>
      </c>
      <c r="C82" s="252"/>
      <c r="D82" s="253" t="s">
        <v>60</v>
      </c>
      <c r="E82" s="254"/>
      <c r="F82" s="253" t="s">
        <v>61</v>
      </c>
      <c r="G82" s="255"/>
      <c r="H82" s="253" t="s">
        <v>62</v>
      </c>
      <c r="I82" s="192"/>
    </row>
    <row r="83" spans="1:9" ht="18" customHeight="1">
      <c r="A83" s="192"/>
      <c r="B83" s="256" t="s">
        <v>63</v>
      </c>
      <c r="C83" s="192"/>
      <c r="D83" s="217">
        <v>1</v>
      </c>
      <c r="E83" s="231" t="s">
        <v>64</v>
      </c>
      <c r="F83" s="131">
        <v>3437.97</v>
      </c>
      <c r="G83" s="210" t="s">
        <v>65</v>
      </c>
      <c r="H83" s="132">
        <v>3437.97</v>
      </c>
      <c r="I83" s="192"/>
    </row>
    <row r="84" spans="1:9" ht="18" customHeight="1">
      <c r="A84" s="192"/>
      <c r="B84" s="198" t="s">
        <v>66</v>
      </c>
      <c r="C84" s="257">
        <v>0.5</v>
      </c>
      <c r="D84" s="217">
        <v>0</v>
      </c>
      <c r="E84" s="231" t="s">
        <v>64</v>
      </c>
      <c r="F84" s="133">
        <v>27.861613636363636</v>
      </c>
      <c r="G84" s="210"/>
      <c r="H84" s="132">
        <v>0</v>
      </c>
      <c r="I84" s="192"/>
    </row>
    <row r="85" spans="1:9" ht="18" customHeight="1">
      <c r="A85" s="192"/>
      <c r="B85" s="215" t="s">
        <v>67</v>
      </c>
      <c r="C85" s="258">
        <v>0.4</v>
      </c>
      <c r="D85" s="217">
        <v>1</v>
      </c>
      <c r="E85" s="231" t="s">
        <v>64</v>
      </c>
      <c r="F85" s="132">
        <v>677.84799999999996</v>
      </c>
      <c r="G85" s="210" t="s">
        <v>65</v>
      </c>
      <c r="H85" s="132">
        <v>677.84799999999996</v>
      </c>
      <c r="I85" s="192"/>
    </row>
    <row r="86" spans="1:9" ht="18" customHeight="1">
      <c r="A86" s="192"/>
      <c r="B86" s="198" t="s">
        <v>68</v>
      </c>
      <c r="C86" s="150">
        <v>1</v>
      </c>
      <c r="D86" s="202">
        <v>4</v>
      </c>
      <c r="E86" s="231" t="s">
        <v>64</v>
      </c>
      <c r="F86" s="133">
        <v>34.201545454545453</v>
      </c>
      <c r="G86" s="210" t="s">
        <v>65</v>
      </c>
      <c r="H86" s="132">
        <v>136.80618181818181</v>
      </c>
      <c r="I86" s="192"/>
    </row>
    <row r="87" spans="1:9" ht="18" customHeight="1">
      <c r="A87" s="192"/>
      <c r="B87" s="198" t="s">
        <v>69</v>
      </c>
      <c r="C87" s="150"/>
      <c r="D87" s="202">
        <v>0.47826086956521741</v>
      </c>
      <c r="E87" s="231" t="s">
        <v>64</v>
      </c>
      <c r="F87" s="133">
        <v>687.59400000000005</v>
      </c>
      <c r="G87" s="210" t="s">
        <v>65</v>
      </c>
      <c r="H87" s="132">
        <v>328.84930434782615</v>
      </c>
      <c r="I87" s="192"/>
    </row>
    <row r="88" spans="1:9" ht="18" customHeight="1">
      <c r="A88" s="192"/>
      <c r="B88" s="198" t="s">
        <v>70</v>
      </c>
      <c r="C88" s="259">
        <v>0.7965000000000001</v>
      </c>
      <c r="D88" s="207"/>
      <c r="E88" s="192"/>
      <c r="F88" s="134"/>
      <c r="G88" s="210" t="s">
        <v>65</v>
      </c>
      <c r="H88" s="132">
        <v>3649.143631731225</v>
      </c>
      <c r="I88" s="192"/>
    </row>
    <row r="89" spans="1:9" ht="18" customHeight="1">
      <c r="A89" s="192"/>
      <c r="B89" s="198" t="s">
        <v>71</v>
      </c>
      <c r="C89" s="192"/>
      <c r="D89" s="217">
        <v>1</v>
      </c>
      <c r="E89" s="231" t="s">
        <v>64</v>
      </c>
      <c r="F89" s="134">
        <v>12</v>
      </c>
      <c r="G89" s="210" t="s">
        <v>65</v>
      </c>
      <c r="H89" s="132">
        <v>12</v>
      </c>
      <c r="I89" s="192"/>
    </row>
    <row r="90" spans="1:9" ht="18" customHeight="1" thickBot="1">
      <c r="A90" s="192"/>
      <c r="B90" s="198" t="s">
        <v>72</v>
      </c>
      <c r="C90" s="192"/>
      <c r="D90" s="217">
        <v>1</v>
      </c>
      <c r="E90" s="231" t="s">
        <v>64</v>
      </c>
      <c r="F90" s="132">
        <v>8242.6171178972327</v>
      </c>
      <c r="G90" s="192"/>
      <c r="H90" s="210" t="s">
        <v>65</v>
      </c>
      <c r="I90" s="260">
        <v>8242.6171178972327</v>
      </c>
    </row>
    <row r="91" spans="1:9" ht="18" customHeight="1">
      <c r="A91" s="192"/>
      <c r="B91" s="198"/>
      <c r="C91" s="501"/>
      <c r="D91" s="205"/>
      <c r="E91" s="231"/>
      <c r="F91" s="192"/>
      <c r="G91" s="192"/>
      <c r="H91" s="192"/>
      <c r="I91" s="210"/>
    </row>
    <row r="92" spans="1:9" ht="18" customHeight="1">
      <c r="A92" s="192"/>
      <c r="B92" s="502" t="s">
        <v>55</v>
      </c>
      <c r="C92" s="261"/>
      <c r="D92" s="253" t="s">
        <v>60</v>
      </c>
      <c r="E92" s="261"/>
      <c r="F92" s="253" t="s">
        <v>61</v>
      </c>
      <c r="G92" s="255"/>
      <c r="H92" s="253" t="s">
        <v>62</v>
      </c>
      <c r="I92" s="213"/>
    </row>
    <row r="93" spans="1:9" ht="18" customHeight="1">
      <c r="A93" s="192"/>
      <c r="B93" s="198" t="s">
        <v>63</v>
      </c>
      <c r="C93" s="198"/>
      <c r="D93" s="217">
        <v>1</v>
      </c>
      <c r="E93" s="231" t="s">
        <v>64</v>
      </c>
      <c r="F93" s="131">
        <v>2033.09</v>
      </c>
      <c r="G93" s="210" t="s">
        <v>65</v>
      </c>
      <c r="H93" s="135">
        <v>2033.09</v>
      </c>
      <c r="I93" s="198"/>
    </row>
    <row r="94" spans="1:9" ht="18" customHeight="1">
      <c r="A94" s="192"/>
      <c r="B94" s="198" t="s">
        <v>66</v>
      </c>
      <c r="C94" s="257">
        <v>0.5</v>
      </c>
      <c r="D94" s="217">
        <v>0</v>
      </c>
      <c r="E94" s="231" t="s">
        <v>64</v>
      </c>
      <c r="F94" s="133">
        <v>18.282886363636365</v>
      </c>
      <c r="G94" s="210"/>
      <c r="H94" s="132">
        <v>0</v>
      </c>
      <c r="I94" s="198"/>
    </row>
    <row r="95" spans="1:9" ht="18" customHeight="1">
      <c r="A95" s="192"/>
      <c r="B95" s="198" t="s">
        <v>357</v>
      </c>
      <c r="C95" s="258">
        <v>0.4</v>
      </c>
      <c r="D95" s="217">
        <v>1</v>
      </c>
      <c r="E95" s="231" t="s">
        <v>64</v>
      </c>
      <c r="F95" s="132">
        <v>677.84799999999996</v>
      </c>
      <c r="G95" s="210" t="s">
        <v>65</v>
      </c>
      <c r="H95" s="132">
        <v>677.84799999999996</v>
      </c>
      <c r="I95" s="198"/>
    </row>
    <row r="96" spans="1:9" ht="18" customHeight="1">
      <c r="A96" s="192"/>
      <c r="B96" s="198" t="s">
        <v>68</v>
      </c>
      <c r="C96" s="150">
        <v>1</v>
      </c>
      <c r="D96" s="202">
        <v>4</v>
      </c>
      <c r="E96" s="231" t="s">
        <v>64</v>
      </c>
      <c r="F96" s="133">
        <v>21.429909090909092</v>
      </c>
      <c r="G96" s="210" t="s">
        <v>65</v>
      </c>
      <c r="H96" s="132">
        <v>85.719636363636369</v>
      </c>
      <c r="I96" s="198"/>
    </row>
    <row r="97" spans="1:9" ht="18" customHeight="1">
      <c r="A97" s="192"/>
      <c r="B97" s="198" t="s">
        <v>69</v>
      </c>
      <c r="C97" s="150"/>
      <c r="D97" s="202">
        <v>0.47826086956521741</v>
      </c>
      <c r="E97" s="231" t="s">
        <v>64</v>
      </c>
      <c r="F97" s="133">
        <v>406.61799999999999</v>
      </c>
      <c r="G97" s="210" t="s">
        <v>65</v>
      </c>
      <c r="H97" s="132">
        <v>194.46947826086958</v>
      </c>
      <c r="I97" s="198"/>
    </row>
    <row r="98" spans="1:9" ht="18" customHeight="1">
      <c r="A98" s="192"/>
      <c r="B98" s="198" t="s">
        <v>70</v>
      </c>
      <c r="C98" s="259">
        <v>0.7965000000000001</v>
      </c>
      <c r="D98" s="207"/>
      <c r="E98" s="192"/>
      <c r="F98" s="134"/>
      <c r="G98" s="210" t="s">
        <v>65</v>
      </c>
      <c r="H98" s="132">
        <v>2382.432746798419</v>
      </c>
      <c r="I98" s="198"/>
    </row>
    <row r="99" spans="1:9" ht="18" customHeight="1">
      <c r="A99" s="192"/>
      <c r="B99" s="198" t="s">
        <v>71</v>
      </c>
      <c r="C99" s="192"/>
      <c r="D99" s="217">
        <v>1</v>
      </c>
      <c r="E99" s="231" t="s">
        <v>64</v>
      </c>
      <c r="F99" s="134">
        <v>12</v>
      </c>
      <c r="G99" s="210" t="s">
        <v>65</v>
      </c>
      <c r="H99" s="132">
        <v>12</v>
      </c>
      <c r="I99" s="198"/>
    </row>
    <row r="100" spans="1:9" ht="18" customHeight="1" thickBot="1">
      <c r="A100" s="192"/>
      <c r="B100" s="198" t="s">
        <v>73</v>
      </c>
      <c r="C100" s="192"/>
      <c r="D100" s="217">
        <v>1</v>
      </c>
      <c r="E100" s="231" t="s">
        <v>64</v>
      </c>
      <c r="F100" s="132">
        <v>5385.5598614229248</v>
      </c>
      <c r="G100" s="192"/>
      <c r="H100" s="210" t="s">
        <v>65</v>
      </c>
      <c r="I100" s="262">
        <v>5385.5598614229248</v>
      </c>
    </row>
    <row r="101" spans="1:9" ht="18" customHeight="1">
      <c r="A101" s="192"/>
      <c r="B101" s="198"/>
      <c r="C101" s="198"/>
      <c r="D101" s="192"/>
      <c r="E101" s="205"/>
      <c r="F101" s="205"/>
      <c r="G101" s="198"/>
      <c r="H101" s="192"/>
      <c r="I101" s="263"/>
    </row>
    <row r="102" spans="1:9" ht="18" customHeight="1">
      <c r="A102" s="192"/>
      <c r="B102" s="228" t="s">
        <v>74</v>
      </c>
      <c r="C102" s="264"/>
      <c r="D102" s="264" t="s">
        <v>60</v>
      </c>
      <c r="E102" s="254"/>
      <c r="F102" s="228" t="s">
        <v>61</v>
      </c>
      <c r="G102" s="228"/>
      <c r="H102" s="265" t="s">
        <v>62</v>
      </c>
      <c r="I102" s="198"/>
    </row>
    <row r="103" spans="1:9" ht="18" customHeight="1">
      <c r="A103" s="192"/>
      <c r="B103" s="215" t="s">
        <v>63</v>
      </c>
      <c r="C103" s="198"/>
      <c r="D103" s="217">
        <v>1</v>
      </c>
      <c r="E103" s="231" t="s">
        <v>64</v>
      </c>
      <c r="F103" s="131">
        <v>2532.1</v>
      </c>
      <c r="G103" s="210" t="s">
        <v>65</v>
      </c>
      <c r="H103" s="135">
        <v>2532.1</v>
      </c>
      <c r="I103" s="198"/>
    </row>
    <row r="104" spans="1:9" ht="18" customHeight="1">
      <c r="A104" s="192"/>
      <c r="B104" s="215" t="s">
        <v>66</v>
      </c>
      <c r="C104" s="257">
        <v>0.5</v>
      </c>
      <c r="D104" s="217">
        <v>0</v>
      </c>
      <c r="E104" s="231" t="s">
        <v>64</v>
      </c>
      <c r="F104" s="133">
        <v>21.685227272727275</v>
      </c>
      <c r="G104" s="210" t="s">
        <v>65</v>
      </c>
      <c r="H104" s="135">
        <v>0</v>
      </c>
      <c r="I104" s="198"/>
    </row>
    <row r="105" spans="1:9" ht="18" customHeight="1">
      <c r="A105" s="192"/>
      <c r="B105" s="215" t="s">
        <v>67</v>
      </c>
      <c r="C105" s="258">
        <v>0.4</v>
      </c>
      <c r="D105" s="217">
        <v>0</v>
      </c>
      <c r="E105" s="231" t="s">
        <v>64</v>
      </c>
      <c r="F105" s="132">
        <v>677.84799999999996</v>
      </c>
      <c r="G105" s="210" t="s">
        <v>65</v>
      </c>
      <c r="H105" s="135">
        <v>0</v>
      </c>
      <c r="I105" s="198"/>
    </row>
    <row r="106" spans="1:9" ht="18" customHeight="1">
      <c r="A106" s="192"/>
      <c r="B106" s="215" t="s">
        <v>68</v>
      </c>
      <c r="C106" s="150">
        <v>1</v>
      </c>
      <c r="D106" s="202">
        <v>0</v>
      </c>
      <c r="E106" s="231" t="s">
        <v>64</v>
      </c>
      <c r="F106" s="133">
        <v>25.966363636363639</v>
      </c>
      <c r="G106" s="210" t="s">
        <v>65</v>
      </c>
      <c r="H106" s="135">
        <v>0</v>
      </c>
      <c r="I106" s="198"/>
    </row>
    <row r="107" spans="1:9" ht="18" customHeight="1">
      <c r="A107" s="192"/>
      <c r="B107" s="215" t="s">
        <v>69</v>
      </c>
      <c r="C107" s="150"/>
      <c r="D107" s="202">
        <v>0.5</v>
      </c>
      <c r="E107" s="231" t="s">
        <v>64</v>
      </c>
      <c r="F107" s="133">
        <v>506.42</v>
      </c>
      <c r="G107" s="210" t="s">
        <v>65</v>
      </c>
      <c r="H107" s="135">
        <v>253.21</v>
      </c>
      <c r="I107" s="198"/>
    </row>
    <row r="108" spans="1:9" ht="18" customHeight="1">
      <c r="A108" s="192"/>
      <c r="B108" s="215" t="s">
        <v>70</v>
      </c>
      <c r="C108" s="259">
        <v>0.7965000000000001</v>
      </c>
      <c r="D108" s="207"/>
      <c r="E108" s="192"/>
      <c r="F108" s="134"/>
      <c r="G108" s="210" t="s">
        <v>65</v>
      </c>
      <c r="H108" s="135">
        <v>2218.4994150000002</v>
      </c>
      <c r="I108" s="198"/>
    </row>
    <row r="109" spans="1:9" ht="18" customHeight="1">
      <c r="A109" s="192"/>
      <c r="B109" s="215" t="s">
        <v>71</v>
      </c>
      <c r="C109" s="192"/>
      <c r="D109" s="217">
        <v>1</v>
      </c>
      <c r="E109" s="231" t="s">
        <v>64</v>
      </c>
      <c r="F109" s="134">
        <v>12</v>
      </c>
      <c r="G109" s="210" t="s">
        <v>65</v>
      </c>
      <c r="H109" s="135">
        <v>12</v>
      </c>
      <c r="I109" s="198"/>
    </row>
    <row r="110" spans="1:9" ht="18" customHeight="1" thickBot="1">
      <c r="A110" s="192"/>
      <c r="B110" s="215" t="s">
        <v>75</v>
      </c>
      <c r="C110" s="192"/>
      <c r="D110" s="217">
        <v>1</v>
      </c>
      <c r="E110" s="231" t="s">
        <v>64</v>
      </c>
      <c r="F110" s="132">
        <v>5015.8094149999997</v>
      </c>
      <c r="G110" s="263"/>
      <c r="H110" s="263" t="s">
        <v>65</v>
      </c>
      <c r="I110" s="262">
        <v>5015.8094149999997</v>
      </c>
    </row>
    <row r="111" spans="1:9" ht="18" customHeight="1">
      <c r="A111" s="192"/>
      <c r="B111" s="198"/>
      <c r="C111" s="198"/>
      <c r="D111" s="198"/>
      <c r="E111" s="205"/>
      <c r="F111" s="198"/>
      <c r="G111" s="192"/>
      <c r="H111" s="198"/>
      <c r="I111" s="192"/>
    </row>
    <row r="112" spans="1:9" ht="18" customHeight="1">
      <c r="A112" s="192"/>
      <c r="B112" s="206" t="s">
        <v>76</v>
      </c>
      <c r="C112" s="198"/>
      <c r="D112" s="198"/>
      <c r="E112" s="205"/>
      <c r="F112" s="198"/>
      <c r="G112" s="192"/>
      <c r="H112" s="198"/>
      <c r="I112" s="192"/>
    </row>
    <row r="113" spans="1:9" ht="18" customHeight="1">
      <c r="A113" s="192"/>
      <c r="B113" s="206"/>
      <c r="C113" s="198"/>
      <c r="D113" s="194" t="s">
        <v>60</v>
      </c>
      <c r="E113" s="198"/>
      <c r="F113" s="503" t="s">
        <v>77</v>
      </c>
      <c r="G113" s="198"/>
      <c r="H113" s="214" t="s">
        <v>62</v>
      </c>
      <c r="I113" s="198"/>
    </row>
    <row r="114" spans="1:9" ht="18" customHeight="1">
      <c r="A114" s="192"/>
      <c r="B114" s="196" t="s">
        <v>54</v>
      </c>
      <c r="C114" s="198"/>
      <c r="D114" s="224">
        <v>25</v>
      </c>
      <c r="E114" s="198"/>
      <c r="F114" s="488">
        <v>8242.6171178972327</v>
      </c>
      <c r="G114" s="216"/>
      <c r="H114" s="216">
        <v>206065.42794743081</v>
      </c>
      <c r="I114" s="198"/>
    </row>
    <row r="115" spans="1:9" ht="18" customHeight="1">
      <c r="A115" s="192"/>
      <c r="B115" s="196" t="s">
        <v>55</v>
      </c>
      <c r="C115" s="198"/>
      <c r="D115" s="224">
        <v>75</v>
      </c>
      <c r="E115" s="198"/>
      <c r="F115" s="488">
        <v>5385.5598614229248</v>
      </c>
      <c r="G115" s="216"/>
      <c r="H115" s="216">
        <v>403916.98960671935</v>
      </c>
      <c r="I115" s="198"/>
    </row>
    <row r="116" spans="1:9" ht="18" customHeight="1">
      <c r="A116" s="192"/>
      <c r="B116" s="196" t="s">
        <v>74</v>
      </c>
      <c r="C116" s="198"/>
      <c r="D116" s="224">
        <v>2</v>
      </c>
      <c r="E116" s="198"/>
      <c r="F116" s="488">
        <v>5015.8094149999997</v>
      </c>
      <c r="G116" s="216"/>
      <c r="H116" s="216">
        <v>10031.618829999999</v>
      </c>
      <c r="I116" s="198"/>
    </row>
    <row r="117" spans="1:9" ht="18" customHeight="1" thickBot="1">
      <c r="A117" s="192"/>
      <c r="B117" s="198"/>
      <c r="C117" s="198"/>
      <c r="D117" s="205"/>
      <c r="E117" s="198"/>
      <c r="F117" s="192"/>
      <c r="G117" s="198"/>
      <c r="H117" s="263" t="s">
        <v>65</v>
      </c>
      <c r="I117" s="266">
        <v>620014.03638415015</v>
      </c>
    </row>
    <row r="118" spans="1:9" ht="18" customHeight="1" thickTop="1">
      <c r="A118" s="267" t="s">
        <v>78</v>
      </c>
      <c r="B118" s="213" t="s">
        <v>79</v>
      </c>
      <c r="C118" s="198"/>
      <c r="D118" s="198"/>
      <c r="E118" s="192"/>
      <c r="F118" s="206"/>
      <c r="G118" s="192"/>
      <c r="H118" s="206"/>
      <c r="I118" s="212"/>
    </row>
    <row r="119" spans="1:9" ht="18" customHeight="1">
      <c r="A119" s="192"/>
      <c r="B119" s="212" t="s">
        <v>564</v>
      </c>
      <c r="C119" s="212" t="s">
        <v>60</v>
      </c>
      <c r="D119" s="212"/>
      <c r="E119" s="212" t="s">
        <v>81</v>
      </c>
      <c r="F119" s="192"/>
      <c r="G119" s="212"/>
      <c r="H119" s="265" t="s">
        <v>62</v>
      </c>
      <c r="I119" s="192"/>
    </row>
    <row r="120" spans="1:9" ht="18" customHeight="1">
      <c r="A120" s="192"/>
      <c r="B120" s="268"/>
      <c r="C120" s="269" t="s">
        <v>621</v>
      </c>
      <c r="D120" s="268">
        <v>6</v>
      </c>
      <c r="E120" s="270" t="s">
        <v>459</v>
      </c>
      <c r="F120" s="136">
        <v>160.99</v>
      </c>
      <c r="G120" s="271" t="s">
        <v>457</v>
      </c>
      <c r="H120" s="208">
        <v>80.495000000000005</v>
      </c>
      <c r="I120" s="192"/>
    </row>
    <row r="121" spans="1:9" ht="18" customHeight="1">
      <c r="A121" s="192"/>
      <c r="B121" s="210"/>
      <c r="C121" s="215" t="s">
        <v>82</v>
      </c>
      <c r="D121" s="210">
        <v>4</v>
      </c>
      <c r="E121" s="205" t="s">
        <v>459</v>
      </c>
      <c r="F121" s="137">
        <v>28.13</v>
      </c>
      <c r="G121" s="209" t="s">
        <v>457</v>
      </c>
      <c r="H121" s="208">
        <v>9.3766666666666652</v>
      </c>
      <c r="I121" s="192"/>
    </row>
    <row r="122" spans="1:9" ht="18" customHeight="1">
      <c r="A122" s="192"/>
      <c r="B122" s="210"/>
      <c r="C122" s="215" t="s">
        <v>622</v>
      </c>
      <c r="D122" s="210">
        <v>1</v>
      </c>
      <c r="E122" s="205" t="s">
        <v>459</v>
      </c>
      <c r="F122" s="137">
        <v>340.72</v>
      </c>
      <c r="G122" s="209" t="s">
        <v>457</v>
      </c>
      <c r="H122" s="208">
        <v>28.393333333333334</v>
      </c>
      <c r="I122" s="192"/>
    </row>
    <row r="123" spans="1:9" ht="18" customHeight="1">
      <c r="A123" s="192"/>
      <c r="B123" s="272"/>
      <c r="C123" s="273" t="s">
        <v>358</v>
      </c>
      <c r="D123" s="272">
        <v>4</v>
      </c>
      <c r="E123" s="274" t="s">
        <v>459</v>
      </c>
      <c r="F123" s="138">
        <v>76.83</v>
      </c>
      <c r="G123" s="275" t="s">
        <v>457</v>
      </c>
      <c r="H123" s="276">
        <v>25.61</v>
      </c>
      <c r="I123" s="192"/>
    </row>
    <row r="124" spans="1:9" ht="18" customHeight="1" thickBot="1">
      <c r="A124" s="192"/>
      <c r="B124" s="198" t="s">
        <v>473</v>
      </c>
      <c r="C124" s="210">
        <v>1</v>
      </c>
      <c r="D124" s="209" t="s">
        <v>567</v>
      </c>
      <c r="E124" s="198"/>
      <c r="F124" s="210"/>
      <c r="G124" s="210" t="s">
        <v>64</v>
      </c>
      <c r="H124" s="504">
        <v>143.875</v>
      </c>
      <c r="I124" s="505">
        <v>143.875</v>
      </c>
    </row>
    <row r="125" spans="1:9" ht="18" customHeight="1">
      <c r="A125" s="192"/>
      <c r="B125" s="206"/>
      <c r="C125" s="198"/>
      <c r="D125" s="205"/>
      <c r="E125" s="205"/>
      <c r="F125" s="198"/>
      <c r="G125" s="210"/>
      <c r="H125" s="198"/>
      <c r="I125" s="198"/>
    </row>
    <row r="126" spans="1:9" ht="18" customHeight="1">
      <c r="A126" s="192"/>
      <c r="B126" s="206"/>
      <c r="C126" s="206"/>
      <c r="D126" s="192"/>
      <c r="E126" s="192"/>
      <c r="F126" s="206"/>
      <c r="G126" s="206"/>
      <c r="H126" s="206"/>
      <c r="I126" s="205"/>
    </row>
    <row r="127" spans="1:9" ht="18" customHeight="1">
      <c r="A127" s="192"/>
      <c r="B127" s="206" t="s">
        <v>55</v>
      </c>
      <c r="C127" s="212" t="s">
        <v>60</v>
      </c>
      <c r="D127" s="212"/>
      <c r="E127" s="212" t="s">
        <v>81</v>
      </c>
      <c r="F127" s="192"/>
      <c r="G127" s="206"/>
      <c r="H127" s="214" t="s">
        <v>62</v>
      </c>
      <c r="I127" s="198"/>
    </row>
    <row r="128" spans="1:9" ht="18" customHeight="1">
      <c r="A128" s="192"/>
      <c r="B128" s="268"/>
      <c r="C128" s="277" t="s">
        <v>621</v>
      </c>
      <c r="D128" s="278">
        <v>8</v>
      </c>
      <c r="E128" s="270" t="s">
        <v>459</v>
      </c>
      <c r="F128" s="136">
        <v>160.99</v>
      </c>
      <c r="G128" s="271" t="s">
        <v>457</v>
      </c>
      <c r="H128" s="279">
        <v>107.32666666666667</v>
      </c>
      <c r="I128" s="198"/>
    </row>
    <row r="129" spans="1:9" ht="18" customHeight="1">
      <c r="A129" s="192"/>
      <c r="B129" s="210"/>
      <c r="C129" s="209" t="s">
        <v>82</v>
      </c>
      <c r="D129" s="198">
        <v>6</v>
      </c>
      <c r="E129" s="205" t="s">
        <v>459</v>
      </c>
      <c r="F129" s="137">
        <v>28.13</v>
      </c>
      <c r="G129" s="209" t="s">
        <v>457</v>
      </c>
      <c r="H129" s="208">
        <v>14.065</v>
      </c>
      <c r="I129" s="198"/>
    </row>
    <row r="130" spans="1:9" ht="18" customHeight="1">
      <c r="A130" s="192"/>
      <c r="B130" s="210"/>
      <c r="C130" s="209" t="s">
        <v>358</v>
      </c>
      <c r="D130" s="198">
        <v>6</v>
      </c>
      <c r="E130" s="205" t="s">
        <v>459</v>
      </c>
      <c r="F130" s="137">
        <v>76.83</v>
      </c>
      <c r="G130" s="209" t="s">
        <v>457</v>
      </c>
      <c r="H130" s="208">
        <v>38.414999999999999</v>
      </c>
      <c r="I130" s="198"/>
    </row>
    <row r="131" spans="1:9" ht="18" customHeight="1">
      <c r="A131" s="192"/>
      <c r="B131" s="210"/>
      <c r="C131" s="209" t="s">
        <v>83</v>
      </c>
      <c r="D131" s="198">
        <v>3</v>
      </c>
      <c r="E131" s="205" t="s">
        <v>459</v>
      </c>
      <c r="F131" s="137">
        <v>28.23</v>
      </c>
      <c r="G131" s="209" t="s">
        <v>457</v>
      </c>
      <c r="H131" s="208">
        <v>7.0575000000000001</v>
      </c>
      <c r="I131" s="198"/>
    </row>
    <row r="132" spans="1:9" ht="18" customHeight="1">
      <c r="A132" s="192"/>
      <c r="B132" s="210"/>
      <c r="C132" s="209" t="s">
        <v>84</v>
      </c>
      <c r="D132" s="198">
        <v>3</v>
      </c>
      <c r="E132" s="205" t="s">
        <v>459</v>
      </c>
      <c r="F132" s="137">
        <v>32.799999999999997</v>
      </c>
      <c r="G132" s="209" t="s">
        <v>457</v>
      </c>
      <c r="H132" s="208">
        <v>8.1999999999999993</v>
      </c>
      <c r="I132" s="198"/>
    </row>
    <row r="133" spans="1:9" ht="18" customHeight="1">
      <c r="A133" s="192"/>
      <c r="B133" s="210"/>
      <c r="C133" s="215" t="s">
        <v>622</v>
      </c>
      <c r="D133" s="210">
        <v>1</v>
      </c>
      <c r="E133" s="205" t="s">
        <v>459</v>
      </c>
      <c r="F133" s="137">
        <v>340.72</v>
      </c>
      <c r="G133" s="209" t="s">
        <v>457</v>
      </c>
      <c r="H133" s="208">
        <v>28.393333333333334</v>
      </c>
      <c r="I133" s="198"/>
    </row>
    <row r="134" spans="1:9" ht="18" customHeight="1">
      <c r="A134" s="192"/>
      <c r="B134" s="272"/>
      <c r="C134" s="275" t="s">
        <v>565</v>
      </c>
      <c r="D134" s="229">
        <v>6</v>
      </c>
      <c r="E134" s="274" t="s">
        <v>459</v>
      </c>
      <c r="F134" s="138">
        <v>30</v>
      </c>
      <c r="G134" s="275" t="s">
        <v>566</v>
      </c>
      <c r="H134" s="276">
        <v>15</v>
      </c>
      <c r="I134" s="198"/>
    </row>
    <row r="135" spans="1:9" ht="18" customHeight="1" thickBot="1">
      <c r="A135" s="192"/>
      <c r="B135" s="198" t="s">
        <v>474</v>
      </c>
      <c r="C135" s="198">
        <v>1</v>
      </c>
      <c r="D135" s="198" t="s">
        <v>55</v>
      </c>
      <c r="E135" s="192"/>
      <c r="F135" s="198"/>
      <c r="G135" s="210" t="s">
        <v>64</v>
      </c>
      <c r="H135" s="504">
        <v>218.45750000000001</v>
      </c>
      <c r="I135" s="505">
        <v>218.45750000000001</v>
      </c>
    </row>
    <row r="136" spans="1:9" ht="18" customHeight="1">
      <c r="A136" s="192"/>
      <c r="B136" s="198"/>
      <c r="C136" s="198"/>
      <c r="D136" s="198"/>
      <c r="E136" s="198"/>
      <c r="F136" s="192"/>
      <c r="G136" s="198"/>
      <c r="H136" s="198"/>
      <c r="I136" s="210"/>
    </row>
    <row r="137" spans="1:9" ht="18" customHeight="1">
      <c r="A137" s="192"/>
      <c r="B137" s="213" t="s">
        <v>85</v>
      </c>
      <c r="C137" s="213"/>
      <c r="D137" s="213"/>
      <c r="E137" s="213"/>
      <c r="F137" s="213"/>
      <c r="G137" s="213"/>
      <c r="H137" s="213"/>
      <c r="I137" s="213"/>
    </row>
    <row r="138" spans="1:9" ht="18" customHeight="1">
      <c r="A138" s="192"/>
      <c r="B138" s="198"/>
      <c r="C138" s="198"/>
      <c r="D138" s="212" t="s">
        <v>60</v>
      </c>
      <c r="E138" s="198"/>
      <c r="F138" s="212" t="s">
        <v>77</v>
      </c>
      <c r="G138" s="198"/>
      <c r="H138" s="212" t="s">
        <v>62</v>
      </c>
      <c r="I138" s="206"/>
    </row>
    <row r="139" spans="1:9" ht="18" customHeight="1">
      <c r="A139" s="192"/>
      <c r="B139" s="206" t="s">
        <v>54</v>
      </c>
      <c r="C139" s="206"/>
      <c r="D139" s="224">
        <v>25</v>
      </c>
      <c r="E139" s="206"/>
      <c r="F139" s="208">
        <v>143.875</v>
      </c>
      <c r="G139" s="206"/>
      <c r="H139" s="216">
        <v>3596.875</v>
      </c>
      <c r="I139" s="198"/>
    </row>
    <row r="140" spans="1:9" ht="18" customHeight="1">
      <c r="A140" s="192"/>
      <c r="B140" s="206" t="s">
        <v>55</v>
      </c>
      <c r="C140" s="206"/>
      <c r="D140" s="224">
        <v>75</v>
      </c>
      <c r="E140" s="206"/>
      <c r="F140" s="208">
        <v>218.45750000000001</v>
      </c>
      <c r="G140" s="206"/>
      <c r="H140" s="216">
        <v>16384.3125</v>
      </c>
      <c r="I140" s="198"/>
    </row>
    <row r="141" spans="1:9" ht="18" customHeight="1">
      <c r="A141" s="192"/>
      <c r="B141" s="206" t="s">
        <v>74</v>
      </c>
      <c r="C141" s="206"/>
      <c r="D141" s="224">
        <v>2</v>
      </c>
      <c r="E141" s="206"/>
      <c r="F141" s="208">
        <v>143.875</v>
      </c>
      <c r="G141" s="206"/>
      <c r="H141" s="216">
        <v>287.75</v>
      </c>
      <c r="I141" s="201"/>
    </row>
    <row r="142" spans="1:9" ht="18" customHeight="1" thickBot="1">
      <c r="A142" s="192"/>
      <c r="B142" s="206"/>
      <c r="C142" s="206"/>
      <c r="D142" s="206"/>
      <c r="E142" s="206"/>
      <c r="F142" s="206"/>
      <c r="G142" s="206"/>
      <c r="H142" s="263" t="s">
        <v>65</v>
      </c>
      <c r="I142" s="280">
        <v>20268.9375</v>
      </c>
    </row>
    <row r="143" spans="1:9" ht="18" customHeight="1" thickTop="1">
      <c r="A143" s="192"/>
      <c r="B143" s="206"/>
      <c r="C143" s="206"/>
      <c r="D143" s="206"/>
      <c r="E143" s="206"/>
      <c r="F143" s="206"/>
      <c r="G143" s="206"/>
      <c r="H143" s="206"/>
      <c r="I143" s="206"/>
    </row>
    <row r="144" spans="1:9" ht="18" customHeight="1">
      <c r="A144" s="267" t="s">
        <v>86</v>
      </c>
      <c r="B144" s="206" t="s">
        <v>87</v>
      </c>
      <c r="C144" s="206"/>
      <c r="D144" s="206"/>
      <c r="E144" s="206"/>
      <c r="F144" s="206"/>
      <c r="G144" s="206"/>
      <c r="H144" s="206"/>
      <c r="I144" s="206"/>
    </row>
    <row r="145" spans="1:9" ht="18" customHeight="1">
      <c r="A145" s="192"/>
      <c r="B145" s="206"/>
      <c r="C145" s="206"/>
      <c r="D145" s="206"/>
      <c r="E145" s="206"/>
      <c r="F145" s="206"/>
      <c r="G145" s="206"/>
      <c r="H145" s="206"/>
      <c r="I145" s="206"/>
    </row>
    <row r="146" spans="1:9" ht="18" customHeight="1">
      <c r="A146" s="192"/>
      <c r="B146" s="229" t="s">
        <v>88</v>
      </c>
      <c r="C146" s="229"/>
      <c r="D146" s="229"/>
      <c r="E146" s="229"/>
      <c r="F146" s="198"/>
      <c r="G146" s="192"/>
      <c r="H146" s="192"/>
      <c r="I146" s="201"/>
    </row>
    <row r="147" spans="1:9" ht="18" customHeight="1">
      <c r="A147" s="192"/>
      <c r="B147" s="198" t="s">
        <v>676</v>
      </c>
      <c r="C147" s="372"/>
      <c r="D147" s="202">
        <v>28</v>
      </c>
      <c r="E147" s="198" t="s">
        <v>476</v>
      </c>
      <c r="F147" s="198"/>
      <c r="G147" s="192"/>
      <c r="H147" s="192"/>
      <c r="I147" s="201"/>
    </row>
    <row r="148" spans="1:9" ht="18" customHeight="1">
      <c r="A148" s="192"/>
      <c r="B148" s="198" t="s">
        <v>677</v>
      </c>
      <c r="C148" s="202"/>
      <c r="D148" s="202">
        <v>28</v>
      </c>
      <c r="E148" s="198" t="s">
        <v>476</v>
      </c>
      <c r="F148" s="198"/>
      <c r="G148" s="192"/>
      <c r="H148" s="192"/>
      <c r="I148" s="201"/>
    </row>
    <row r="149" spans="1:9" ht="18" customHeight="1">
      <c r="A149" s="192"/>
      <c r="B149" s="209" t="s">
        <v>89</v>
      </c>
      <c r="C149" s="192"/>
      <c r="D149" s="199">
        <v>5</v>
      </c>
      <c r="E149" s="201" t="s">
        <v>90</v>
      </c>
      <c r="F149" s="198"/>
      <c r="G149" s="192"/>
      <c r="H149" s="192"/>
      <c r="I149" s="201"/>
    </row>
    <row r="150" spans="1:9" ht="18" customHeight="1">
      <c r="A150" s="192"/>
      <c r="B150" s="198" t="s">
        <v>91</v>
      </c>
      <c r="C150" s="192"/>
      <c r="D150" s="205">
        <v>2</v>
      </c>
      <c r="E150" s="198" t="s">
        <v>92</v>
      </c>
      <c r="F150" s="198"/>
      <c r="G150" s="192"/>
      <c r="H150" s="192"/>
      <c r="I150" s="198"/>
    </row>
    <row r="151" spans="1:9" ht="18" customHeight="1">
      <c r="A151" s="192"/>
      <c r="B151" s="198" t="s">
        <v>93</v>
      </c>
      <c r="C151" s="192"/>
      <c r="D151" s="202">
        <v>25.071428571428569</v>
      </c>
      <c r="E151" s="198" t="s">
        <v>18</v>
      </c>
      <c r="F151" s="198"/>
      <c r="G151" s="192"/>
      <c r="H151" s="192"/>
      <c r="I151" s="198"/>
    </row>
    <row r="152" spans="1:9" ht="18" customHeight="1">
      <c r="A152" s="192"/>
      <c r="B152" s="198" t="s">
        <v>94</v>
      </c>
      <c r="C152" s="192"/>
      <c r="D152" s="202">
        <v>250.71428571428569</v>
      </c>
      <c r="E152" s="198" t="s">
        <v>95</v>
      </c>
      <c r="F152" s="139"/>
      <c r="G152" s="192"/>
      <c r="H152" s="192"/>
      <c r="I152" s="198"/>
    </row>
    <row r="153" spans="1:9" ht="18" customHeight="1">
      <c r="A153" s="192"/>
      <c r="B153" s="198"/>
      <c r="C153" s="205"/>
      <c r="D153" s="198"/>
      <c r="E153" s="198"/>
      <c r="F153" s="198"/>
      <c r="G153" s="192"/>
      <c r="H153" s="192"/>
      <c r="I153" s="198"/>
    </row>
    <row r="154" spans="1:9" ht="18" customHeight="1">
      <c r="A154" s="192"/>
      <c r="B154" s="213" t="s">
        <v>54</v>
      </c>
      <c r="C154" s="213"/>
      <c r="D154" s="267" t="s">
        <v>60</v>
      </c>
      <c r="E154" s="213"/>
      <c r="F154" s="213" t="s">
        <v>61</v>
      </c>
      <c r="G154" s="198"/>
      <c r="H154" s="261" t="s">
        <v>62</v>
      </c>
      <c r="I154" s="213"/>
    </row>
    <row r="155" spans="1:9" ht="18" customHeight="1">
      <c r="A155" s="192"/>
      <c r="B155" s="198" t="s">
        <v>96</v>
      </c>
      <c r="C155" s="198"/>
      <c r="D155" s="205" t="s">
        <v>97</v>
      </c>
      <c r="E155" s="205" t="s">
        <v>64</v>
      </c>
      <c r="F155" s="132">
        <v>1404</v>
      </c>
      <c r="G155" s="205" t="s">
        <v>65</v>
      </c>
      <c r="H155" s="216">
        <v>1404</v>
      </c>
      <c r="I155" s="198"/>
    </row>
    <row r="156" spans="1:9" ht="18" customHeight="1">
      <c r="A156" s="192"/>
      <c r="B156" s="198" t="s">
        <v>98</v>
      </c>
      <c r="C156" s="198"/>
      <c r="D156" s="205" t="s">
        <v>97</v>
      </c>
      <c r="E156" s="205" t="s">
        <v>64</v>
      </c>
      <c r="F156" s="132">
        <v>0</v>
      </c>
      <c r="G156" s="205" t="s">
        <v>65</v>
      </c>
      <c r="H156" s="216">
        <v>0</v>
      </c>
      <c r="I156" s="198"/>
    </row>
    <row r="157" spans="1:9" ht="18" customHeight="1">
      <c r="A157" s="192"/>
      <c r="B157" s="229" t="s">
        <v>99</v>
      </c>
      <c r="C157" s="229"/>
      <c r="D157" s="274" t="s">
        <v>97</v>
      </c>
      <c r="E157" s="274" t="s">
        <v>64</v>
      </c>
      <c r="F157" s="140">
        <v>44.436085714285724</v>
      </c>
      <c r="G157" s="274" t="s">
        <v>65</v>
      </c>
      <c r="H157" s="281">
        <v>44.436085714285724</v>
      </c>
      <c r="I157" s="198"/>
    </row>
    <row r="158" spans="1:9" ht="18" customHeight="1" thickBot="1">
      <c r="A158" s="192"/>
      <c r="B158" s="198" t="s">
        <v>3</v>
      </c>
      <c r="C158" s="198"/>
      <c r="D158" s="205" t="s">
        <v>97</v>
      </c>
      <c r="E158" s="205" t="s">
        <v>64</v>
      </c>
      <c r="F158" s="132">
        <v>1448.4360857142858</v>
      </c>
      <c r="G158" s="198"/>
      <c r="H158" s="263" t="s">
        <v>65</v>
      </c>
      <c r="I158" s="260">
        <v>1448.4360857142858</v>
      </c>
    </row>
    <row r="159" spans="1:9" ht="18" customHeight="1">
      <c r="A159" s="192"/>
      <c r="B159" s="198"/>
      <c r="C159" s="198"/>
      <c r="D159" s="198"/>
      <c r="E159" s="198"/>
      <c r="F159" s="195"/>
      <c r="G159" s="192"/>
      <c r="H159" s="192"/>
      <c r="I159" s="192"/>
    </row>
    <row r="160" spans="1:9" ht="18" customHeight="1">
      <c r="A160" s="192"/>
      <c r="B160" s="213" t="s">
        <v>55</v>
      </c>
      <c r="C160" s="213"/>
      <c r="D160" s="267" t="s">
        <v>60</v>
      </c>
      <c r="E160" s="213"/>
      <c r="F160" s="213" t="s">
        <v>61</v>
      </c>
      <c r="G160" s="198"/>
      <c r="H160" s="261" t="s">
        <v>62</v>
      </c>
      <c r="I160" s="213"/>
    </row>
    <row r="161" spans="1:9" ht="18" customHeight="1">
      <c r="A161" s="192"/>
      <c r="B161" s="198" t="s">
        <v>96</v>
      </c>
      <c r="C161" s="198"/>
      <c r="D161" s="205" t="s">
        <v>97</v>
      </c>
      <c r="E161" s="205" t="s">
        <v>64</v>
      </c>
      <c r="F161" s="132">
        <v>1404</v>
      </c>
      <c r="G161" s="205" t="s">
        <v>65</v>
      </c>
      <c r="H161" s="216">
        <v>1404</v>
      </c>
      <c r="I161" s="198"/>
    </row>
    <row r="162" spans="1:9" ht="18" customHeight="1">
      <c r="A162" s="192"/>
      <c r="B162" s="198" t="s">
        <v>98</v>
      </c>
      <c r="C162" s="198"/>
      <c r="D162" s="205" t="s">
        <v>97</v>
      </c>
      <c r="E162" s="205" t="s">
        <v>64</v>
      </c>
      <c r="F162" s="132">
        <v>0</v>
      </c>
      <c r="G162" s="205" t="s">
        <v>65</v>
      </c>
      <c r="H162" s="216">
        <v>0</v>
      </c>
      <c r="I162" s="198"/>
    </row>
    <row r="163" spans="1:9" ht="18" customHeight="1">
      <c r="A163" s="192"/>
      <c r="B163" s="229" t="s">
        <v>99</v>
      </c>
      <c r="C163" s="229"/>
      <c r="D163" s="274" t="s">
        <v>97</v>
      </c>
      <c r="E163" s="274" t="s">
        <v>64</v>
      </c>
      <c r="F163" s="140">
        <v>128.7288857142857</v>
      </c>
      <c r="G163" s="274" t="s">
        <v>65</v>
      </c>
      <c r="H163" s="281">
        <v>128.7288857142857</v>
      </c>
      <c r="I163" s="198"/>
    </row>
    <row r="164" spans="1:9" ht="18" customHeight="1" thickBot="1">
      <c r="A164" s="192"/>
      <c r="B164" s="198" t="s">
        <v>3</v>
      </c>
      <c r="C164" s="198"/>
      <c r="D164" s="205" t="s">
        <v>97</v>
      </c>
      <c r="E164" s="205" t="s">
        <v>64</v>
      </c>
      <c r="F164" s="132">
        <v>1532.7288857142858</v>
      </c>
      <c r="G164" s="198"/>
      <c r="H164" s="263" t="s">
        <v>65</v>
      </c>
      <c r="I164" s="260">
        <v>1532.7288857142858</v>
      </c>
    </row>
    <row r="165" spans="1:9" ht="18" customHeight="1">
      <c r="A165" s="192"/>
      <c r="B165" s="198"/>
      <c r="C165" s="198"/>
      <c r="D165" s="198"/>
      <c r="E165" s="198"/>
      <c r="F165" s="192"/>
      <c r="G165" s="192"/>
      <c r="H165" s="192"/>
      <c r="I165" s="192"/>
    </row>
    <row r="166" spans="1:9" ht="18" customHeight="1">
      <c r="A166" s="192"/>
      <c r="B166" s="213" t="s">
        <v>74</v>
      </c>
      <c r="C166" s="213"/>
      <c r="D166" s="267" t="s">
        <v>60</v>
      </c>
      <c r="E166" s="213"/>
      <c r="F166" s="213" t="s">
        <v>61</v>
      </c>
      <c r="G166" s="198"/>
      <c r="H166" s="261" t="s">
        <v>62</v>
      </c>
      <c r="I166" s="213"/>
    </row>
    <row r="167" spans="1:9" ht="18" customHeight="1">
      <c r="A167" s="192"/>
      <c r="B167" s="198" t="s">
        <v>96</v>
      </c>
      <c r="C167" s="198"/>
      <c r="D167" s="205" t="s">
        <v>97</v>
      </c>
      <c r="E167" s="205" t="s">
        <v>64</v>
      </c>
      <c r="F167" s="132">
        <v>1404</v>
      </c>
      <c r="G167" s="205" t="s">
        <v>65</v>
      </c>
      <c r="H167" s="216">
        <v>1404</v>
      </c>
      <c r="I167" s="198"/>
    </row>
    <row r="168" spans="1:9" ht="18" customHeight="1">
      <c r="A168" s="192"/>
      <c r="B168" s="198" t="s">
        <v>98</v>
      </c>
      <c r="C168" s="198"/>
      <c r="D168" s="205" t="s">
        <v>97</v>
      </c>
      <c r="E168" s="205" t="s">
        <v>64</v>
      </c>
      <c r="F168" s="132">
        <v>0</v>
      </c>
      <c r="G168" s="205" t="s">
        <v>65</v>
      </c>
      <c r="H168" s="216">
        <v>0</v>
      </c>
      <c r="I168" s="198"/>
    </row>
    <row r="169" spans="1:9" ht="18" customHeight="1">
      <c r="A169" s="192"/>
      <c r="B169" s="229" t="s">
        <v>99</v>
      </c>
      <c r="C169" s="229"/>
      <c r="D169" s="274" t="s">
        <v>97</v>
      </c>
      <c r="E169" s="274" t="s">
        <v>64</v>
      </c>
      <c r="F169" s="140">
        <v>98.788285714285706</v>
      </c>
      <c r="G169" s="274" t="s">
        <v>65</v>
      </c>
      <c r="H169" s="281">
        <v>98.788285714285706</v>
      </c>
      <c r="I169" s="198"/>
    </row>
    <row r="170" spans="1:9" ht="18" customHeight="1" thickBot="1">
      <c r="A170" s="192"/>
      <c r="B170" s="198" t="s">
        <v>3</v>
      </c>
      <c r="C170" s="198"/>
      <c r="D170" s="205" t="s">
        <v>97</v>
      </c>
      <c r="E170" s="205" t="s">
        <v>64</v>
      </c>
      <c r="F170" s="132">
        <v>1502.7882857142856</v>
      </c>
      <c r="G170" s="198"/>
      <c r="H170" s="263" t="s">
        <v>65</v>
      </c>
      <c r="I170" s="260">
        <v>1502.7882857142856</v>
      </c>
    </row>
    <row r="171" spans="1:9" ht="18" customHeight="1">
      <c r="A171" s="192"/>
      <c r="B171" s="198"/>
      <c r="C171" s="198"/>
      <c r="D171" s="198"/>
      <c r="E171" s="198"/>
      <c r="F171" s="192"/>
      <c r="G171" s="192"/>
      <c r="H171" s="192"/>
      <c r="I171" s="192"/>
    </row>
    <row r="172" spans="1:9" ht="18" customHeight="1">
      <c r="A172" s="192"/>
      <c r="B172" s="206" t="s">
        <v>87</v>
      </c>
      <c r="C172" s="198"/>
      <c r="D172" s="198"/>
      <c r="E172" s="198"/>
      <c r="F172" s="192"/>
      <c r="G172" s="192"/>
      <c r="H172" s="192"/>
      <c r="I172" s="192"/>
    </row>
    <row r="173" spans="1:9" ht="18" customHeight="1">
      <c r="A173" s="192"/>
      <c r="B173" s="198"/>
      <c r="C173" s="198"/>
      <c r="D173" s="212" t="s">
        <v>60</v>
      </c>
      <c r="E173" s="198"/>
      <c r="F173" s="212" t="s">
        <v>77</v>
      </c>
      <c r="G173" s="198"/>
      <c r="H173" s="212" t="s">
        <v>62</v>
      </c>
      <c r="I173" s="206"/>
    </row>
    <row r="174" spans="1:9" ht="18" customHeight="1">
      <c r="A174" s="192"/>
      <c r="B174" s="206" t="s">
        <v>54</v>
      </c>
      <c r="C174" s="206"/>
      <c r="D174" s="224">
        <v>25</v>
      </c>
      <c r="E174" s="206"/>
      <c r="F174" s="208">
        <v>1448.4360857142858</v>
      </c>
      <c r="G174" s="206"/>
      <c r="H174" s="216">
        <v>36210.902142857143</v>
      </c>
      <c r="I174" s="198"/>
    </row>
    <row r="175" spans="1:9" ht="18" customHeight="1">
      <c r="A175" s="192"/>
      <c r="B175" s="206" t="s">
        <v>55</v>
      </c>
      <c r="C175" s="206"/>
      <c r="D175" s="224">
        <v>75</v>
      </c>
      <c r="E175" s="206"/>
      <c r="F175" s="208">
        <v>1532.7288857142858</v>
      </c>
      <c r="G175" s="206"/>
      <c r="H175" s="216">
        <v>114954.66642857144</v>
      </c>
      <c r="I175" s="198"/>
    </row>
    <row r="176" spans="1:9" ht="18" customHeight="1">
      <c r="A176" s="192"/>
      <c r="B176" s="206" t="s">
        <v>74</v>
      </c>
      <c r="C176" s="206"/>
      <c r="D176" s="224">
        <v>2</v>
      </c>
      <c r="E176" s="206"/>
      <c r="F176" s="208">
        <v>1502.7882857142856</v>
      </c>
      <c r="G176" s="206"/>
      <c r="H176" s="216">
        <v>3005.5765714285712</v>
      </c>
      <c r="I176" s="201"/>
    </row>
    <row r="177" spans="1:9" ht="18" customHeight="1" thickBot="1">
      <c r="A177" s="192"/>
      <c r="B177" s="206"/>
      <c r="C177" s="206"/>
      <c r="D177" s="206"/>
      <c r="E177" s="206"/>
      <c r="F177" s="206"/>
      <c r="G177" s="206"/>
      <c r="H177" s="263" t="s">
        <v>65</v>
      </c>
      <c r="I177" s="280">
        <v>154171.14514285716</v>
      </c>
    </row>
    <row r="178" spans="1:9" ht="18" customHeight="1" thickTop="1">
      <c r="A178" s="192"/>
      <c r="B178" s="198"/>
      <c r="C178" s="198"/>
      <c r="D178" s="198"/>
      <c r="E178" s="198"/>
      <c r="F178" s="192"/>
      <c r="G178" s="192"/>
      <c r="H178" s="192"/>
      <c r="I178" s="192"/>
    </row>
    <row r="179" spans="1:9" ht="18" customHeight="1">
      <c r="A179" s="212" t="s">
        <v>100</v>
      </c>
      <c r="B179" s="206" t="s">
        <v>101</v>
      </c>
      <c r="C179" s="251"/>
      <c r="D179" s="192"/>
      <c r="E179" s="206"/>
      <c r="F179" s="206"/>
      <c r="G179" s="206"/>
      <c r="H179" s="206"/>
      <c r="I179" s="206"/>
    </row>
    <row r="180" spans="1:9" ht="18" customHeight="1">
      <c r="A180" s="251"/>
      <c r="B180" s="206"/>
      <c r="C180" s="251"/>
      <c r="D180" s="192"/>
      <c r="E180" s="206"/>
      <c r="F180" s="206"/>
      <c r="G180" s="206"/>
      <c r="H180" s="206"/>
      <c r="I180" s="206"/>
    </row>
    <row r="181" spans="1:9" ht="18" customHeight="1">
      <c r="A181" s="192"/>
      <c r="B181" s="213" t="s">
        <v>102</v>
      </c>
      <c r="C181" s="506" t="s">
        <v>324</v>
      </c>
      <c r="D181" s="267" t="s">
        <v>103</v>
      </c>
      <c r="E181" s="213"/>
      <c r="F181" s="212" t="s">
        <v>81</v>
      </c>
      <c r="G181" s="192"/>
      <c r="H181" s="212" t="s">
        <v>62</v>
      </c>
      <c r="I181" s="213"/>
    </row>
    <row r="182" spans="1:9" ht="18" customHeight="1">
      <c r="A182" s="192"/>
      <c r="B182" s="278" t="s">
        <v>104</v>
      </c>
      <c r="C182" s="282">
        <v>1</v>
      </c>
      <c r="D182" s="282">
        <v>14</v>
      </c>
      <c r="E182" s="270" t="s">
        <v>105</v>
      </c>
      <c r="F182" s="283">
        <v>44</v>
      </c>
      <c r="G182" s="284" t="s">
        <v>208</v>
      </c>
      <c r="H182" s="283">
        <v>616</v>
      </c>
      <c r="I182" s="198"/>
    </row>
    <row r="183" spans="1:9" ht="18" customHeight="1">
      <c r="A183" s="192"/>
      <c r="B183" s="198" t="s">
        <v>106</v>
      </c>
      <c r="C183" s="224">
        <v>1</v>
      </c>
      <c r="D183" s="224">
        <v>14</v>
      </c>
      <c r="E183" s="205" t="s">
        <v>105</v>
      </c>
      <c r="F183" s="202">
        <v>41.6</v>
      </c>
      <c r="G183" s="192" t="s">
        <v>208</v>
      </c>
      <c r="H183" s="202">
        <v>582.4</v>
      </c>
      <c r="I183" s="198"/>
    </row>
    <row r="184" spans="1:9" ht="18" customHeight="1">
      <c r="A184" s="192"/>
      <c r="B184" s="229" t="s">
        <v>568</v>
      </c>
      <c r="C184" s="496">
        <v>12</v>
      </c>
      <c r="D184" s="496">
        <v>14</v>
      </c>
      <c r="E184" s="274" t="s">
        <v>105</v>
      </c>
      <c r="F184" s="285">
        <v>308.45</v>
      </c>
      <c r="G184" s="254" t="s">
        <v>208</v>
      </c>
      <c r="H184" s="285">
        <v>359.85833333333335</v>
      </c>
      <c r="I184" s="198"/>
    </row>
    <row r="185" spans="1:9" ht="18" customHeight="1" thickBot="1">
      <c r="A185" s="192"/>
      <c r="B185" s="198" t="s">
        <v>107</v>
      </c>
      <c r="C185" s="209"/>
      <c r="D185" s="192"/>
      <c r="E185" s="198"/>
      <c r="F185" s="205"/>
      <c r="G185" s="198"/>
      <c r="H185" s="198"/>
      <c r="I185" s="507">
        <v>1558.2583333333334</v>
      </c>
    </row>
    <row r="186" spans="1:9" ht="18" customHeight="1">
      <c r="A186" s="192"/>
      <c r="B186" s="192"/>
      <c r="C186" s="198"/>
      <c r="D186" s="192"/>
      <c r="E186" s="192"/>
      <c r="F186" s="198"/>
      <c r="G186" s="198"/>
      <c r="H186" s="198"/>
      <c r="I186" s="198"/>
    </row>
    <row r="187" spans="1:9" ht="18" customHeight="1" thickBot="1">
      <c r="A187" s="192"/>
      <c r="B187" s="206" t="s">
        <v>108</v>
      </c>
      <c r="C187" s="198"/>
      <c r="D187" s="192"/>
      <c r="E187" s="192"/>
      <c r="F187" s="198"/>
      <c r="G187" s="198"/>
      <c r="H187" s="198"/>
      <c r="I187" s="280">
        <v>1558.2583333333334</v>
      </c>
    </row>
    <row r="188" spans="1:9" ht="18" customHeight="1" thickTop="1">
      <c r="A188" s="192"/>
      <c r="B188" s="192"/>
      <c r="C188" s="198"/>
      <c r="D188" s="192"/>
      <c r="E188" s="192"/>
      <c r="F188" s="198"/>
      <c r="G188" s="198"/>
      <c r="H188" s="198"/>
      <c r="I188" s="198"/>
    </row>
    <row r="189" spans="1:9" ht="18" customHeight="1">
      <c r="A189" s="482" t="s">
        <v>109</v>
      </c>
      <c r="B189" s="206" t="s">
        <v>110</v>
      </c>
      <c r="C189" s="213"/>
      <c r="D189" s="192"/>
      <c r="E189" s="192"/>
      <c r="F189" s="192"/>
      <c r="G189" s="192"/>
      <c r="H189" s="192"/>
      <c r="I189" s="213"/>
    </row>
    <row r="190" spans="1:9" ht="18" customHeight="1">
      <c r="A190" s="482"/>
      <c r="B190" s="206" t="s">
        <v>111</v>
      </c>
      <c r="C190" s="213"/>
      <c r="D190" s="267"/>
      <c r="E190" s="213"/>
      <c r="F190" s="213"/>
      <c r="G190" s="198"/>
      <c r="H190" s="213"/>
      <c r="I190" s="213"/>
    </row>
    <row r="191" spans="1:9" ht="18" customHeight="1">
      <c r="A191" s="482"/>
      <c r="B191" s="228" t="s">
        <v>112</v>
      </c>
      <c r="C191" s="261"/>
      <c r="D191" s="253" t="s">
        <v>60</v>
      </c>
      <c r="E191" s="261"/>
      <c r="F191" s="264" t="s">
        <v>81</v>
      </c>
      <c r="G191" s="229"/>
      <c r="H191" s="253" t="s">
        <v>62</v>
      </c>
      <c r="I191" s="213"/>
    </row>
    <row r="192" spans="1:9" ht="18" customHeight="1">
      <c r="A192" s="192"/>
      <c r="B192" s="198" t="s">
        <v>571</v>
      </c>
      <c r="C192" s="198"/>
      <c r="D192" s="205">
        <v>6</v>
      </c>
      <c r="E192" s="205" t="s">
        <v>64</v>
      </c>
      <c r="F192" s="132">
        <v>1954.83</v>
      </c>
      <c r="G192" s="205" t="s">
        <v>65</v>
      </c>
      <c r="H192" s="216">
        <v>11728.98</v>
      </c>
      <c r="I192" s="198"/>
    </row>
    <row r="193" spans="1:9" ht="18" customHeight="1">
      <c r="A193" s="192"/>
      <c r="B193" s="198" t="s">
        <v>623</v>
      </c>
      <c r="C193" s="198"/>
      <c r="D193" s="205">
        <v>6</v>
      </c>
      <c r="E193" s="205" t="s">
        <v>64</v>
      </c>
      <c r="F193" s="132">
        <v>159.27000000000001</v>
      </c>
      <c r="G193" s="205" t="s">
        <v>65</v>
      </c>
      <c r="H193" s="216">
        <v>955.62000000000012</v>
      </c>
      <c r="I193" s="198"/>
    </row>
    <row r="194" spans="1:9" ht="18" customHeight="1">
      <c r="A194" s="192"/>
      <c r="B194" s="198" t="s">
        <v>113</v>
      </c>
      <c r="C194" s="198"/>
      <c r="D194" s="205">
        <v>6</v>
      </c>
      <c r="E194" s="205"/>
      <c r="F194" s="132">
        <v>46.74</v>
      </c>
      <c r="G194" s="205" t="s">
        <v>65</v>
      </c>
      <c r="H194" s="216">
        <v>280.44</v>
      </c>
      <c r="I194" s="198"/>
    </row>
    <row r="195" spans="1:9" ht="18" customHeight="1">
      <c r="A195" s="192"/>
      <c r="B195" s="229" t="s">
        <v>569</v>
      </c>
      <c r="C195" s="229"/>
      <c r="D195" s="274">
        <v>12</v>
      </c>
      <c r="E195" s="274" t="s">
        <v>64</v>
      </c>
      <c r="F195" s="140">
        <v>820.6</v>
      </c>
      <c r="G195" s="274" t="s">
        <v>65</v>
      </c>
      <c r="H195" s="281">
        <v>9847.2000000000007</v>
      </c>
      <c r="I195" s="198"/>
    </row>
    <row r="196" spans="1:9" ht="18" customHeight="1">
      <c r="A196" s="192"/>
      <c r="B196" s="206" t="s">
        <v>114</v>
      </c>
      <c r="C196" s="141">
        <v>45885.714285714275</v>
      </c>
      <c r="D196" s="209" t="s">
        <v>250</v>
      </c>
      <c r="E196" s="225">
        <v>80000</v>
      </c>
      <c r="F196" s="134" t="s">
        <v>64</v>
      </c>
      <c r="G196" s="135">
        <v>22812.240000000002</v>
      </c>
      <c r="H196" s="263"/>
      <c r="I196" s="286">
        <v>13084.449085714283</v>
      </c>
    </row>
    <row r="197" spans="1:9" ht="18" customHeight="1">
      <c r="A197" s="192"/>
      <c r="B197" s="192"/>
      <c r="C197" s="198"/>
      <c r="D197" s="192"/>
      <c r="E197" s="192"/>
      <c r="F197" s="198"/>
      <c r="G197" s="198"/>
      <c r="H197" s="198"/>
      <c r="I197" s="198"/>
    </row>
    <row r="198" spans="1:9" ht="18" customHeight="1">
      <c r="A198" s="192"/>
      <c r="B198" s="206" t="s">
        <v>116</v>
      </c>
      <c r="C198" s="267" t="s">
        <v>117</v>
      </c>
      <c r="D198" s="267"/>
      <c r="E198" s="267" t="s">
        <v>118</v>
      </c>
      <c r="F198" s="212"/>
      <c r="G198" s="212" t="s">
        <v>81</v>
      </c>
      <c r="H198" s="267" t="s">
        <v>62</v>
      </c>
      <c r="I198" s="213"/>
    </row>
    <row r="199" spans="1:9" ht="18" customHeight="1">
      <c r="A199" s="192"/>
      <c r="B199" s="508" t="s">
        <v>119</v>
      </c>
      <c r="C199" s="509">
        <v>45885.714285714275</v>
      </c>
      <c r="D199" s="510" t="s">
        <v>115</v>
      </c>
      <c r="E199" s="511">
        <v>4</v>
      </c>
      <c r="F199" s="142" t="s">
        <v>64</v>
      </c>
      <c r="G199" s="287">
        <v>6.47</v>
      </c>
      <c r="H199" s="512">
        <v>74220.142857142841</v>
      </c>
      <c r="I199" s="198"/>
    </row>
    <row r="200" spans="1:9" ht="18" customHeight="1">
      <c r="A200" s="192"/>
      <c r="B200" s="206" t="s">
        <v>120</v>
      </c>
      <c r="C200" s="513"/>
      <c r="D200" s="205"/>
      <c r="E200" s="225"/>
      <c r="F200" s="134"/>
      <c r="G200" s="135"/>
      <c r="H200" s="263"/>
      <c r="I200" s="286">
        <v>74220.142857142841</v>
      </c>
    </row>
    <row r="201" spans="1:9" ht="18" customHeight="1">
      <c r="A201" s="192"/>
      <c r="B201" s="198"/>
      <c r="C201" s="198"/>
      <c r="D201" s="198"/>
      <c r="E201" s="198"/>
      <c r="F201" s="198"/>
      <c r="G201" s="198"/>
      <c r="H201" s="198"/>
      <c r="I201" s="206"/>
    </row>
    <row r="202" spans="1:9" ht="18" customHeight="1">
      <c r="A202" s="192"/>
      <c r="B202" s="213" t="s">
        <v>121</v>
      </c>
      <c r="C202" s="267" t="s">
        <v>103</v>
      </c>
      <c r="D202" s="484"/>
      <c r="E202" s="212" t="s">
        <v>81</v>
      </c>
      <c r="F202" s="267" t="s">
        <v>122</v>
      </c>
      <c r="G202" s="267" t="s">
        <v>123</v>
      </c>
      <c r="H202" s="253" t="s">
        <v>62</v>
      </c>
      <c r="I202" s="267"/>
    </row>
    <row r="203" spans="1:9" ht="18" customHeight="1">
      <c r="A203" s="192"/>
      <c r="B203" s="508" t="s">
        <v>124</v>
      </c>
      <c r="C203" s="510" t="s">
        <v>125</v>
      </c>
      <c r="D203" s="510" t="s">
        <v>126</v>
      </c>
      <c r="E203" s="142">
        <v>29.08</v>
      </c>
      <c r="F203" s="288">
        <v>10000</v>
      </c>
      <c r="G203" s="289">
        <v>45885.714285714275</v>
      </c>
      <c r="H203" s="514">
        <v>4003.0697142857134</v>
      </c>
      <c r="I203" s="144"/>
    </row>
    <row r="204" spans="1:9" ht="18" customHeight="1">
      <c r="A204" s="192"/>
      <c r="B204" s="198" t="s">
        <v>127</v>
      </c>
      <c r="C204" s="198"/>
      <c r="D204" s="290"/>
      <c r="E204" s="198"/>
      <c r="F204" s="205"/>
      <c r="G204" s="205"/>
      <c r="H204" s="198"/>
      <c r="I204" s="286">
        <v>4003.0697142857134</v>
      </c>
    </row>
    <row r="205" spans="1:9" ht="18" customHeight="1">
      <c r="A205" s="192"/>
      <c r="B205" s="198"/>
      <c r="C205" s="198"/>
      <c r="D205" s="290"/>
      <c r="E205" s="198"/>
      <c r="F205" s="205"/>
      <c r="G205" s="205"/>
      <c r="H205" s="198"/>
      <c r="I205" s="198"/>
    </row>
    <row r="206" spans="1:9" ht="18" customHeight="1">
      <c r="A206" s="192"/>
      <c r="B206" s="213" t="s">
        <v>128</v>
      </c>
      <c r="C206" s="267" t="s">
        <v>103</v>
      </c>
      <c r="D206" s="205"/>
      <c r="E206" s="291" t="s">
        <v>81</v>
      </c>
      <c r="F206" s="291" t="s">
        <v>218</v>
      </c>
      <c r="G206" s="291" t="s">
        <v>216</v>
      </c>
      <c r="H206" s="291" t="s">
        <v>62</v>
      </c>
      <c r="I206" s="515"/>
    </row>
    <row r="207" spans="1:9" ht="18" customHeight="1">
      <c r="A207" s="192"/>
      <c r="B207" s="278" t="s">
        <v>129</v>
      </c>
      <c r="C207" s="283">
        <v>20</v>
      </c>
      <c r="D207" s="270" t="s">
        <v>130</v>
      </c>
      <c r="E207" s="279">
        <v>41.98</v>
      </c>
      <c r="F207" s="292">
        <v>28000</v>
      </c>
      <c r="G207" s="292">
        <v>45885.714285714275</v>
      </c>
      <c r="H207" s="143">
        <v>1375.9159183673464</v>
      </c>
      <c r="I207" s="144"/>
    </row>
    <row r="208" spans="1:9" ht="18" customHeight="1">
      <c r="A208" s="192"/>
      <c r="B208" s="198" t="s">
        <v>132</v>
      </c>
      <c r="C208" s="202">
        <v>40</v>
      </c>
      <c r="D208" s="205" t="s">
        <v>130</v>
      </c>
      <c r="E208" s="208">
        <v>42.75</v>
      </c>
      <c r="F208" s="292">
        <v>40000</v>
      </c>
      <c r="G208" s="292">
        <v>45885.714285714275</v>
      </c>
      <c r="H208" s="144">
        <v>1961.6142857142854</v>
      </c>
      <c r="I208" s="144"/>
    </row>
    <row r="209" spans="1:9" ht="18" customHeight="1">
      <c r="A209" s="192"/>
      <c r="B209" s="198" t="s">
        <v>133</v>
      </c>
      <c r="C209" s="202">
        <v>0.1</v>
      </c>
      <c r="D209" s="205" t="s">
        <v>64</v>
      </c>
      <c r="E209" s="293">
        <v>3337.5302040816318</v>
      </c>
      <c r="F209" s="292"/>
      <c r="G209" s="294"/>
      <c r="H209" s="295">
        <v>333.7530204081632</v>
      </c>
      <c r="I209" s="144"/>
    </row>
    <row r="210" spans="1:9" ht="18" customHeight="1">
      <c r="A210" s="192"/>
      <c r="B210" s="229" t="s">
        <v>626</v>
      </c>
      <c r="C210" s="285">
        <v>44</v>
      </c>
      <c r="D210" s="274" t="s">
        <v>64</v>
      </c>
      <c r="E210" s="276">
        <v>248.75</v>
      </c>
      <c r="F210" s="296"/>
      <c r="G210" s="297"/>
      <c r="H210" s="298">
        <v>10945</v>
      </c>
      <c r="I210" s="144"/>
    </row>
    <row r="211" spans="1:9" ht="18" customHeight="1">
      <c r="A211" s="192"/>
      <c r="B211" s="198" t="s">
        <v>134</v>
      </c>
      <c r="C211" s="198"/>
      <c r="D211" s="198"/>
      <c r="E211" s="198"/>
      <c r="F211" s="198"/>
      <c r="G211" s="198"/>
      <c r="H211" s="263"/>
      <c r="I211" s="299">
        <v>14616.283224489795</v>
      </c>
    </row>
    <row r="212" spans="1:9" ht="18" customHeight="1">
      <c r="A212" s="192"/>
      <c r="B212" s="198"/>
      <c r="C212" s="198"/>
      <c r="D212" s="198"/>
      <c r="E212" s="198"/>
      <c r="F212" s="198"/>
      <c r="G212" s="198"/>
      <c r="H212" s="198"/>
      <c r="I212" s="198"/>
    </row>
    <row r="213" spans="1:9" ht="18" customHeight="1">
      <c r="A213" s="192"/>
      <c r="B213" s="206" t="s">
        <v>135</v>
      </c>
      <c r="C213" s="291" t="s">
        <v>103</v>
      </c>
      <c r="D213" s="242"/>
      <c r="E213" s="291" t="s">
        <v>81</v>
      </c>
      <c r="F213" s="291" t="s">
        <v>218</v>
      </c>
      <c r="G213" s="291" t="s">
        <v>216</v>
      </c>
      <c r="H213" s="291" t="s">
        <v>62</v>
      </c>
      <c r="I213" s="194"/>
    </row>
    <row r="214" spans="1:9" ht="18" customHeight="1">
      <c r="A214" s="192"/>
      <c r="B214" s="516" t="s">
        <v>136</v>
      </c>
      <c r="C214" s="300">
        <v>0.7</v>
      </c>
      <c r="D214" s="300" t="s">
        <v>222</v>
      </c>
      <c r="E214" s="301">
        <v>39.844999999999999</v>
      </c>
      <c r="F214" s="302">
        <v>4000</v>
      </c>
      <c r="G214" s="302">
        <v>45885.714285714275</v>
      </c>
      <c r="H214" s="146">
        <v>319.9553499999999</v>
      </c>
      <c r="I214" s="144"/>
    </row>
    <row r="215" spans="1:9" ht="18" customHeight="1">
      <c r="A215" s="192"/>
      <c r="B215" s="198" t="s">
        <v>127</v>
      </c>
      <c r="C215" s="209"/>
      <c r="D215" s="206"/>
      <c r="E215" s="206"/>
      <c r="F215" s="206"/>
      <c r="G215" s="206"/>
      <c r="H215" s="206"/>
      <c r="I215" s="303">
        <v>319.9553499999999</v>
      </c>
    </row>
    <row r="216" spans="1:9" ht="18" customHeight="1">
      <c r="A216" s="192"/>
      <c r="B216" s="209"/>
      <c r="C216" s="209"/>
      <c r="D216" s="206"/>
      <c r="E216" s="206"/>
      <c r="F216" s="206"/>
      <c r="G216" s="206"/>
      <c r="H216" s="206"/>
      <c r="I216" s="206"/>
    </row>
    <row r="217" spans="1:9" ht="18" customHeight="1" thickBot="1">
      <c r="A217" s="192"/>
      <c r="B217" s="209" t="s">
        <v>137</v>
      </c>
      <c r="C217" s="209"/>
      <c r="D217" s="206"/>
      <c r="E217" s="206"/>
      <c r="F217" s="206"/>
      <c r="G217" s="206"/>
      <c r="H217" s="210" t="s">
        <v>65</v>
      </c>
      <c r="I217" s="304">
        <v>106243.90023163264</v>
      </c>
    </row>
    <row r="218" spans="1:9" ht="18" customHeight="1">
      <c r="A218" s="192"/>
      <c r="B218" s="209"/>
      <c r="C218" s="209"/>
      <c r="D218" s="206"/>
      <c r="E218" s="206"/>
      <c r="F218" s="206"/>
      <c r="G218" s="206"/>
      <c r="H218" s="206"/>
      <c r="I218" s="206"/>
    </row>
    <row r="219" spans="1:9" ht="18" customHeight="1">
      <c r="A219" s="192"/>
      <c r="B219" s="196" t="s">
        <v>561</v>
      </c>
      <c r="C219" s="213"/>
      <c r="D219" s="267"/>
      <c r="E219" s="213"/>
      <c r="F219" s="213"/>
      <c r="G219" s="198"/>
      <c r="H219" s="213"/>
      <c r="I219" s="213"/>
    </row>
    <row r="220" spans="1:9" ht="18" customHeight="1">
      <c r="A220" s="192"/>
      <c r="B220" s="206" t="s">
        <v>112</v>
      </c>
      <c r="C220" s="213"/>
      <c r="D220" s="267" t="s">
        <v>60</v>
      </c>
      <c r="E220" s="213"/>
      <c r="F220" s="212" t="s">
        <v>81</v>
      </c>
      <c r="G220" s="198"/>
      <c r="H220" s="253" t="s">
        <v>62</v>
      </c>
      <c r="I220" s="213"/>
    </row>
    <row r="221" spans="1:9" ht="18" customHeight="1">
      <c r="A221" s="192"/>
      <c r="B221" s="198" t="s">
        <v>571</v>
      </c>
      <c r="C221" s="198"/>
      <c r="D221" s="205">
        <v>4</v>
      </c>
      <c r="E221" s="205" t="s">
        <v>64</v>
      </c>
      <c r="F221" s="132">
        <v>1954.83</v>
      </c>
      <c r="G221" s="205" t="s">
        <v>65</v>
      </c>
      <c r="H221" s="216">
        <v>7819.32</v>
      </c>
      <c r="I221" s="198"/>
    </row>
    <row r="222" spans="1:9" ht="18" customHeight="1">
      <c r="A222" s="192"/>
      <c r="B222" s="198" t="s">
        <v>623</v>
      </c>
      <c r="C222" s="198"/>
      <c r="D222" s="205">
        <v>4</v>
      </c>
      <c r="E222" s="205" t="s">
        <v>64</v>
      </c>
      <c r="F222" s="132">
        <v>159.27000000000001</v>
      </c>
      <c r="G222" s="205" t="s">
        <v>65</v>
      </c>
      <c r="H222" s="216">
        <v>637.08000000000004</v>
      </c>
      <c r="I222" s="198"/>
    </row>
    <row r="223" spans="1:9" ht="18" customHeight="1">
      <c r="A223" s="192"/>
      <c r="B223" s="198" t="s">
        <v>113</v>
      </c>
      <c r="C223" s="198"/>
      <c r="D223" s="205">
        <v>4</v>
      </c>
      <c r="E223" s="205" t="s">
        <v>64</v>
      </c>
      <c r="F223" s="132">
        <v>46.74</v>
      </c>
      <c r="G223" s="205" t="s">
        <v>65</v>
      </c>
      <c r="H223" s="216">
        <v>186.96</v>
      </c>
      <c r="I223" s="198"/>
    </row>
    <row r="224" spans="1:9" ht="18" customHeight="1">
      <c r="A224" s="192"/>
      <c r="B224" s="229" t="s">
        <v>569</v>
      </c>
      <c r="C224" s="229"/>
      <c r="D224" s="274">
        <v>8</v>
      </c>
      <c r="E224" s="274" t="s">
        <v>64</v>
      </c>
      <c r="F224" s="140">
        <v>820.6</v>
      </c>
      <c r="G224" s="274" t="s">
        <v>65</v>
      </c>
      <c r="H224" s="281">
        <v>6564.8</v>
      </c>
      <c r="I224" s="198"/>
    </row>
    <row r="225" spans="1:9" ht="18" customHeight="1">
      <c r="A225" s="192"/>
      <c r="B225" s="206" t="s">
        <v>114</v>
      </c>
      <c r="C225" s="145">
        <v>2085.7142857142853</v>
      </c>
      <c r="D225" s="209" t="s">
        <v>250</v>
      </c>
      <c r="E225" s="225">
        <v>80000</v>
      </c>
      <c r="F225" s="134" t="s">
        <v>64</v>
      </c>
      <c r="G225" s="135">
        <v>15208.16</v>
      </c>
      <c r="H225" s="263" t="s">
        <v>65</v>
      </c>
      <c r="I225" s="286">
        <v>396.49845714285703</v>
      </c>
    </row>
    <row r="226" spans="1:9" ht="18" customHeight="1">
      <c r="A226" s="192"/>
      <c r="B226" s="192"/>
      <c r="C226" s="198"/>
      <c r="D226" s="192"/>
      <c r="E226" s="192"/>
      <c r="F226" s="198"/>
      <c r="G226" s="198"/>
      <c r="H226" s="198"/>
      <c r="I226" s="198"/>
    </row>
    <row r="227" spans="1:9" ht="18" customHeight="1">
      <c r="A227" s="192"/>
      <c r="B227" s="206" t="s">
        <v>116</v>
      </c>
      <c r="C227" s="267" t="s">
        <v>511</v>
      </c>
      <c r="D227" s="267"/>
      <c r="E227" s="267" t="s">
        <v>512</v>
      </c>
      <c r="F227" s="212"/>
      <c r="G227" s="212" t="s">
        <v>81</v>
      </c>
      <c r="H227" s="267" t="s">
        <v>62</v>
      </c>
      <c r="I227" s="213"/>
    </row>
    <row r="228" spans="1:9" ht="18" customHeight="1">
      <c r="A228" s="192"/>
      <c r="B228" s="508" t="s">
        <v>119</v>
      </c>
      <c r="C228" s="509">
        <v>183.77357142857142</v>
      </c>
      <c r="D228" s="510" t="s">
        <v>64</v>
      </c>
      <c r="E228" s="511">
        <v>13.9</v>
      </c>
      <c r="F228" s="142" t="s">
        <v>64</v>
      </c>
      <c r="G228" s="287">
        <v>6.47</v>
      </c>
      <c r="H228" s="512">
        <v>16527.308599285712</v>
      </c>
      <c r="I228" s="198"/>
    </row>
    <row r="229" spans="1:9" ht="18" customHeight="1">
      <c r="A229" s="192"/>
      <c r="B229" s="206" t="s">
        <v>120</v>
      </c>
      <c r="C229" s="513"/>
      <c r="D229" s="205"/>
      <c r="E229" s="225"/>
      <c r="F229" s="134"/>
      <c r="G229" s="135"/>
      <c r="H229" s="263"/>
      <c r="I229" s="286">
        <v>16527.308599285712</v>
      </c>
    </row>
    <row r="230" spans="1:9" ht="18" customHeight="1">
      <c r="A230" s="192"/>
      <c r="B230" s="198"/>
      <c r="C230" s="198"/>
      <c r="D230" s="198"/>
      <c r="E230" s="198"/>
      <c r="F230" s="198"/>
      <c r="G230" s="198"/>
      <c r="H230" s="198"/>
      <c r="I230" s="206"/>
    </row>
    <row r="231" spans="1:9" ht="18" customHeight="1">
      <c r="A231" s="192"/>
      <c r="B231" s="213" t="s">
        <v>121</v>
      </c>
      <c r="C231" s="267" t="s">
        <v>103</v>
      </c>
      <c r="D231" s="484"/>
      <c r="E231" s="212" t="s">
        <v>81</v>
      </c>
      <c r="F231" s="267" t="s">
        <v>122</v>
      </c>
      <c r="G231" s="267" t="s">
        <v>123</v>
      </c>
      <c r="H231" s="253" t="s">
        <v>62</v>
      </c>
      <c r="I231" s="267"/>
    </row>
    <row r="232" spans="1:9" ht="18" customHeight="1">
      <c r="A232" s="192"/>
      <c r="B232" s="508" t="s">
        <v>124</v>
      </c>
      <c r="C232" s="510" t="s">
        <v>125</v>
      </c>
      <c r="D232" s="510" t="s">
        <v>126</v>
      </c>
      <c r="E232" s="142">
        <v>29.08</v>
      </c>
      <c r="F232" s="288">
        <v>10000</v>
      </c>
      <c r="G232" s="289">
        <v>183.77357142857142</v>
      </c>
      <c r="H232" s="514">
        <v>16.032406371428571</v>
      </c>
      <c r="I232" s="144"/>
    </row>
    <row r="233" spans="1:9" ht="18" customHeight="1">
      <c r="A233" s="192"/>
      <c r="B233" s="198" t="s">
        <v>127</v>
      </c>
      <c r="C233" s="198"/>
      <c r="D233" s="290"/>
      <c r="E233" s="198"/>
      <c r="F233" s="205"/>
      <c r="G233" s="205"/>
      <c r="H233" s="198"/>
      <c r="I233" s="286">
        <v>16.032406371428571</v>
      </c>
    </row>
    <row r="234" spans="1:9" ht="18" customHeight="1">
      <c r="A234" s="192"/>
      <c r="B234" s="198"/>
      <c r="C234" s="198"/>
      <c r="D234" s="290"/>
      <c r="E234" s="198"/>
      <c r="F234" s="205"/>
      <c r="G234" s="205"/>
      <c r="H234" s="198"/>
      <c r="I234" s="198"/>
    </row>
    <row r="235" spans="1:9" ht="18" customHeight="1">
      <c r="A235" s="192"/>
      <c r="B235" s="213" t="s">
        <v>128</v>
      </c>
      <c r="C235" s="267" t="s">
        <v>103</v>
      </c>
      <c r="D235" s="205"/>
      <c r="E235" s="291" t="s">
        <v>81</v>
      </c>
      <c r="F235" s="291" t="s">
        <v>218</v>
      </c>
      <c r="G235" s="291" t="s">
        <v>216</v>
      </c>
      <c r="H235" s="291" t="s">
        <v>62</v>
      </c>
      <c r="I235" s="515"/>
    </row>
    <row r="236" spans="1:9" ht="18" customHeight="1">
      <c r="A236" s="192"/>
      <c r="B236" s="278" t="s">
        <v>129</v>
      </c>
      <c r="C236" s="283">
        <v>20</v>
      </c>
      <c r="D236" s="270" t="s">
        <v>130</v>
      </c>
      <c r="E236" s="279">
        <v>41.98</v>
      </c>
      <c r="F236" s="292">
        <v>28000</v>
      </c>
      <c r="G236" s="292">
        <v>183.77357142857142</v>
      </c>
      <c r="H236" s="143">
        <v>5.5105818061224481</v>
      </c>
      <c r="I236" s="144"/>
    </row>
    <row r="237" spans="1:9" ht="18" customHeight="1">
      <c r="A237" s="192"/>
      <c r="B237" s="198" t="s">
        <v>132</v>
      </c>
      <c r="C237" s="202">
        <v>40</v>
      </c>
      <c r="D237" s="205" t="s">
        <v>130</v>
      </c>
      <c r="E237" s="208">
        <v>42.75</v>
      </c>
      <c r="F237" s="292">
        <v>40000</v>
      </c>
      <c r="G237" s="292">
        <v>183.77357142857142</v>
      </c>
      <c r="H237" s="144">
        <v>7.8563201785714281</v>
      </c>
      <c r="I237" s="144"/>
    </row>
    <row r="238" spans="1:9" ht="18" customHeight="1">
      <c r="A238" s="192"/>
      <c r="B238" s="198" t="s">
        <v>133</v>
      </c>
      <c r="C238" s="202">
        <v>0.1</v>
      </c>
      <c r="D238" s="205" t="s">
        <v>64</v>
      </c>
      <c r="E238" s="293">
        <v>13.366901984693875</v>
      </c>
      <c r="F238" s="292"/>
      <c r="G238" s="294"/>
      <c r="H238" s="295">
        <v>1.3366901984693875</v>
      </c>
      <c r="I238" s="144"/>
    </row>
    <row r="239" spans="1:9" ht="18" customHeight="1">
      <c r="A239" s="192"/>
      <c r="B239" s="229" t="s">
        <v>626</v>
      </c>
      <c r="C239" s="285">
        <v>4</v>
      </c>
      <c r="D239" s="274" t="s">
        <v>64</v>
      </c>
      <c r="E239" s="276">
        <v>248.75</v>
      </c>
      <c r="F239" s="296"/>
      <c r="G239" s="297"/>
      <c r="H239" s="298">
        <v>995</v>
      </c>
      <c r="I239" s="144"/>
    </row>
    <row r="240" spans="1:9" ht="18" customHeight="1">
      <c r="A240" s="192"/>
      <c r="B240" s="198" t="s">
        <v>134</v>
      </c>
      <c r="C240" s="198"/>
      <c r="D240" s="198"/>
      <c r="E240" s="198"/>
      <c r="F240" s="198"/>
      <c r="G240" s="198"/>
      <c r="H240" s="263"/>
      <c r="I240" s="299">
        <v>1009.7035921831632</v>
      </c>
    </row>
    <row r="241" spans="1:9" ht="18" customHeight="1">
      <c r="A241" s="192"/>
      <c r="B241" s="198"/>
      <c r="C241" s="198"/>
      <c r="D241" s="198"/>
      <c r="E241" s="198"/>
      <c r="F241" s="198"/>
      <c r="G241" s="198"/>
      <c r="H241" s="198"/>
      <c r="I241" s="198"/>
    </row>
    <row r="242" spans="1:9" ht="18" customHeight="1">
      <c r="A242" s="192"/>
      <c r="B242" s="206" t="s">
        <v>135</v>
      </c>
      <c r="C242" s="291" t="s">
        <v>103</v>
      </c>
      <c r="D242" s="242"/>
      <c r="E242" s="291" t="s">
        <v>81</v>
      </c>
      <c r="F242" s="291" t="s">
        <v>218</v>
      </c>
      <c r="G242" s="291" t="s">
        <v>216</v>
      </c>
      <c r="H242" s="291" t="s">
        <v>62</v>
      </c>
      <c r="I242" s="194"/>
    </row>
    <row r="243" spans="1:9" ht="18" customHeight="1">
      <c r="A243" s="192"/>
      <c r="B243" s="516" t="s">
        <v>136</v>
      </c>
      <c r="C243" s="300">
        <v>0.7</v>
      </c>
      <c r="D243" s="300" t="s">
        <v>222</v>
      </c>
      <c r="E243" s="301">
        <v>39.844999999999999</v>
      </c>
      <c r="F243" s="302">
        <v>4000</v>
      </c>
      <c r="G243" s="302">
        <v>183.77357142857142</v>
      </c>
      <c r="H243" s="146">
        <v>1.2814301418749996</v>
      </c>
      <c r="I243" s="144"/>
    </row>
    <row r="244" spans="1:9" ht="18" customHeight="1">
      <c r="A244" s="192"/>
      <c r="B244" s="198" t="s">
        <v>127</v>
      </c>
      <c r="C244" s="209"/>
      <c r="D244" s="206"/>
      <c r="E244" s="206"/>
      <c r="F244" s="206"/>
      <c r="G244" s="206"/>
      <c r="H244" s="206"/>
      <c r="I244" s="303">
        <v>1.2814301418749996</v>
      </c>
    </row>
    <row r="245" spans="1:9" ht="18" customHeight="1">
      <c r="A245" s="192"/>
      <c r="B245" s="209"/>
      <c r="C245" s="209"/>
      <c r="D245" s="206"/>
      <c r="E245" s="206"/>
      <c r="F245" s="206"/>
      <c r="G245" s="206"/>
      <c r="H245" s="206"/>
      <c r="I245" s="206"/>
    </row>
    <row r="246" spans="1:9" ht="18" customHeight="1" thickBot="1">
      <c r="A246" s="192"/>
      <c r="B246" s="209" t="s">
        <v>570</v>
      </c>
      <c r="C246" s="209"/>
      <c r="D246" s="206"/>
      <c r="E246" s="206"/>
      <c r="F246" s="206"/>
      <c r="G246" s="206"/>
      <c r="H246" s="210" t="s">
        <v>65</v>
      </c>
      <c r="I246" s="304">
        <v>17950.824485125038</v>
      </c>
    </row>
    <row r="247" spans="1:9" ht="18" customHeight="1">
      <c r="A247" s="192"/>
      <c r="B247" s="209"/>
      <c r="C247" s="209"/>
      <c r="D247" s="206"/>
      <c r="E247" s="206"/>
      <c r="F247" s="206"/>
      <c r="G247" s="206"/>
      <c r="H247" s="210"/>
      <c r="I247" s="517"/>
    </row>
    <row r="248" spans="1:9" ht="18" customHeight="1">
      <c r="A248" s="192"/>
      <c r="B248" s="195" t="s">
        <v>522</v>
      </c>
      <c r="C248" s="192"/>
      <c r="D248" s="192"/>
      <c r="E248" s="192"/>
      <c r="F248" s="192"/>
      <c r="G248" s="192"/>
      <c r="H248" s="192"/>
      <c r="I248" s="192"/>
    </row>
    <row r="249" spans="1:9" ht="18" customHeight="1">
      <c r="A249" s="192"/>
      <c r="B249" s="252" t="s">
        <v>214</v>
      </c>
      <c r="C249" s="254"/>
      <c r="D249" s="291" t="s">
        <v>60</v>
      </c>
      <c r="E249" s="274"/>
      <c r="F249" s="291" t="s">
        <v>77</v>
      </c>
      <c r="G249" s="229"/>
      <c r="H249" s="265" t="s">
        <v>62</v>
      </c>
      <c r="I249" s="192"/>
    </row>
    <row r="250" spans="1:9" ht="18" customHeight="1">
      <c r="A250" s="192"/>
      <c r="B250" s="198" t="s">
        <v>572</v>
      </c>
      <c r="C250" s="192"/>
      <c r="D250" s="231">
        <v>6</v>
      </c>
      <c r="E250" s="231" t="s">
        <v>64</v>
      </c>
      <c r="F250" s="132">
        <v>929.1</v>
      </c>
      <c r="G250" s="231" t="s">
        <v>65</v>
      </c>
      <c r="H250" s="305">
        <v>5574.6</v>
      </c>
      <c r="I250" s="192"/>
    </row>
    <row r="251" spans="1:9" ht="18" customHeight="1">
      <c r="A251" s="192"/>
      <c r="B251" s="198" t="s">
        <v>624</v>
      </c>
      <c r="C251" s="192"/>
      <c r="D251" s="231">
        <v>6</v>
      </c>
      <c r="E251" s="231" t="s">
        <v>64</v>
      </c>
      <c r="F251" s="132">
        <v>76.72</v>
      </c>
      <c r="G251" s="231" t="s">
        <v>65</v>
      </c>
      <c r="H251" s="305">
        <v>460.32</v>
      </c>
      <c r="I251" s="192"/>
    </row>
    <row r="252" spans="1:9" ht="18" customHeight="1">
      <c r="A252" s="192"/>
      <c r="B252" s="198" t="s">
        <v>113</v>
      </c>
      <c r="C252" s="192"/>
      <c r="D252" s="231">
        <v>6</v>
      </c>
      <c r="E252" s="231" t="s">
        <v>64</v>
      </c>
      <c r="F252" s="132">
        <v>46.74</v>
      </c>
      <c r="G252" s="231" t="s">
        <v>65</v>
      </c>
      <c r="H252" s="305">
        <v>280.44</v>
      </c>
      <c r="I252" s="192"/>
    </row>
    <row r="253" spans="1:9" ht="18" customHeight="1">
      <c r="A253" s="192"/>
      <c r="B253" s="229" t="s">
        <v>573</v>
      </c>
      <c r="C253" s="254"/>
      <c r="D253" s="242">
        <v>12</v>
      </c>
      <c r="E253" s="242" t="s">
        <v>64</v>
      </c>
      <c r="F253" s="140">
        <v>389.97</v>
      </c>
      <c r="G253" s="242" t="s">
        <v>65</v>
      </c>
      <c r="H253" s="306">
        <v>4679.6400000000003</v>
      </c>
      <c r="I253" s="192"/>
    </row>
    <row r="254" spans="1:9" ht="18" customHeight="1">
      <c r="A254" s="192"/>
      <c r="B254" s="192" t="s">
        <v>114</v>
      </c>
      <c r="C254" s="307">
        <v>4011.4285714285711</v>
      </c>
      <c r="D254" s="640" t="s">
        <v>215</v>
      </c>
      <c r="E254" s="640"/>
      <c r="F254" s="309">
        <v>80000</v>
      </c>
      <c r="G254" s="192"/>
      <c r="H254" s="305">
        <v>10995</v>
      </c>
      <c r="I254" s="299">
        <v>551.3207142857143</v>
      </c>
    </row>
    <row r="255" spans="1:9" ht="18" customHeight="1">
      <c r="A255" s="192"/>
      <c r="B255" s="192"/>
      <c r="C255" s="192"/>
      <c r="D255" s="192"/>
      <c r="E255" s="192"/>
      <c r="F255" s="192"/>
      <c r="G255" s="192"/>
      <c r="H255" s="192"/>
      <c r="I255" s="192"/>
    </row>
    <row r="256" spans="1:9" ht="18" customHeight="1">
      <c r="A256" s="192"/>
      <c r="B256" s="252" t="s">
        <v>116</v>
      </c>
      <c r="C256" s="291" t="s">
        <v>216</v>
      </c>
      <c r="D256" s="254"/>
      <c r="E256" s="291" t="s">
        <v>501</v>
      </c>
      <c r="F256" s="254"/>
      <c r="G256" s="291" t="s">
        <v>81</v>
      </c>
      <c r="H256" s="265" t="s">
        <v>62</v>
      </c>
      <c r="I256" s="192"/>
    </row>
    <row r="257" spans="1:9" ht="18" customHeight="1">
      <c r="A257" s="192"/>
      <c r="B257" s="310" t="s">
        <v>119</v>
      </c>
      <c r="C257" s="302">
        <v>4011.4285714285711</v>
      </c>
      <c r="D257" s="300" t="s">
        <v>115</v>
      </c>
      <c r="E257" s="311">
        <v>7</v>
      </c>
      <c r="F257" s="300" t="s">
        <v>64</v>
      </c>
      <c r="G257" s="287">
        <v>6.47</v>
      </c>
      <c r="H257" s="312">
        <v>3707.7061224489794</v>
      </c>
      <c r="I257" s="192"/>
    </row>
    <row r="258" spans="1:9" ht="18" customHeight="1">
      <c r="A258" s="192"/>
      <c r="B258" s="192" t="s">
        <v>120</v>
      </c>
      <c r="C258" s="192"/>
      <c r="D258" s="192"/>
      <c r="E258" s="192"/>
      <c r="F258" s="192"/>
      <c r="G258" s="192"/>
      <c r="H258" s="192"/>
      <c r="I258" s="303">
        <v>3707.7061224489794</v>
      </c>
    </row>
    <row r="259" spans="1:9" ht="18" customHeight="1">
      <c r="A259" s="192"/>
      <c r="B259" s="192"/>
      <c r="C259" s="192"/>
      <c r="D259" s="192"/>
      <c r="E259" s="192"/>
      <c r="F259" s="192"/>
      <c r="G259" s="192"/>
      <c r="H259" s="192"/>
      <c r="I259" s="192"/>
    </row>
    <row r="260" spans="1:9" ht="18" customHeight="1">
      <c r="A260" s="192"/>
      <c r="B260" s="252" t="s">
        <v>121</v>
      </c>
      <c r="C260" s="291" t="s">
        <v>103</v>
      </c>
      <c r="D260" s="242"/>
      <c r="E260" s="291" t="s">
        <v>81</v>
      </c>
      <c r="F260" s="291" t="s">
        <v>218</v>
      </c>
      <c r="G260" s="291" t="s">
        <v>216</v>
      </c>
      <c r="H260" s="291" t="s">
        <v>62</v>
      </c>
      <c r="I260" s="192"/>
    </row>
    <row r="261" spans="1:9" ht="18" customHeight="1">
      <c r="A261" s="192"/>
      <c r="B261" s="508" t="s">
        <v>124</v>
      </c>
      <c r="C261" s="311">
        <v>30</v>
      </c>
      <c r="D261" s="300" t="s">
        <v>220</v>
      </c>
      <c r="E261" s="142">
        <v>29.08</v>
      </c>
      <c r="F261" s="302">
        <v>10000</v>
      </c>
      <c r="G261" s="302">
        <v>4011.4285714285711</v>
      </c>
      <c r="H261" s="146">
        <v>349.95702857142857</v>
      </c>
      <c r="I261" s="192"/>
    </row>
    <row r="262" spans="1:9" ht="18" customHeight="1">
      <c r="A262" s="192"/>
      <c r="B262" s="192" t="s">
        <v>127</v>
      </c>
      <c r="C262" s="192"/>
      <c r="D262" s="192"/>
      <c r="E262" s="192"/>
      <c r="F262" s="192"/>
      <c r="G262" s="192"/>
      <c r="H262" s="192"/>
      <c r="I262" s="303">
        <v>349.95702857142857</v>
      </c>
    </row>
    <row r="263" spans="1:9" ht="18" customHeight="1">
      <c r="A263" s="192"/>
      <c r="B263" s="192"/>
      <c r="C263" s="192"/>
      <c r="D263" s="192"/>
      <c r="E263" s="192"/>
      <c r="F263" s="192"/>
      <c r="G263" s="192"/>
      <c r="H263" s="192"/>
      <c r="I263" s="192"/>
    </row>
    <row r="264" spans="1:9" ht="18" customHeight="1">
      <c r="A264" s="192"/>
      <c r="B264" s="252" t="s">
        <v>128</v>
      </c>
      <c r="C264" s="291" t="s">
        <v>103</v>
      </c>
      <c r="D264" s="242"/>
      <c r="E264" s="291" t="s">
        <v>81</v>
      </c>
      <c r="F264" s="291" t="s">
        <v>218</v>
      </c>
      <c r="G264" s="291" t="s">
        <v>216</v>
      </c>
      <c r="H264" s="291" t="s">
        <v>62</v>
      </c>
      <c r="I264" s="192"/>
    </row>
    <row r="265" spans="1:9" ht="18" customHeight="1">
      <c r="A265" s="192"/>
      <c r="B265" s="192" t="s">
        <v>129</v>
      </c>
      <c r="C265" s="211">
        <v>20</v>
      </c>
      <c r="D265" s="231" t="s">
        <v>220</v>
      </c>
      <c r="E265" s="279">
        <v>41.98</v>
      </c>
      <c r="F265" s="292">
        <v>28000</v>
      </c>
      <c r="G265" s="292">
        <v>4011.4285714285711</v>
      </c>
      <c r="H265" s="143">
        <v>120.28555102040814</v>
      </c>
      <c r="I265" s="192"/>
    </row>
    <row r="266" spans="1:9" ht="18" customHeight="1">
      <c r="A266" s="192"/>
      <c r="B266" s="192" t="s">
        <v>132</v>
      </c>
      <c r="C266" s="211">
        <v>40</v>
      </c>
      <c r="D266" s="231" t="s">
        <v>220</v>
      </c>
      <c r="E266" s="208">
        <v>42.75</v>
      </c>
      <c r="F266" s="292">
        <v>40000</v>
      </c>
      <c r="G266" s="292">
        <v>4011.4285714285711</v>
      </c>
      <c r="H266" s="144">
        <v>171.48857142857142</v>
      </c>
      <c r="I266" s="192"/>
    </row>
    <row r="267" spans="1:9" ht="18" customHeight="1">
      <c r="A267" s="192"/>
      <c r="B267" s="192" t="s">
        <v>221</v>
      </c>
      <c r="C267" s="211">
        <v>0.1</v>
      </c>
      <c r="D267" s="231" t="s">
        <v>64</v>
      </c>
      <c r="E267" s="293">
        <v>291.77412244897954</v>
      </c>
      <c r="F267" s="292"/>
      <c r="G267" s="294"/>
      <c r="H267" s="295">
        <v>29.177412244897955</v>
      </c>
      <c r="I267" s="192"/>
    </row>
    <row r="268" spans="1:9" ht="18" customHeight="1">
      <c r="A268" s="192"/>
      <c r="B268" s="254" t="s">
        <v>627</v>
      </c>
      <c r="C268" s="234">
        <v>4</v>
      </c>
      <c r="D268" s="242" t="s">
        <v>64</v>
      </c>
      <c r="E268" s="276">
        <v>88.71</v>
      </c>
      <c r="F268" s="296"/>
      <c r="G268" s="297"/>
      <c r="H268" s="298">
        <v>354.84</v>
      </c>
      <c r="I268" s="192"/>
    </row>
    <row r="269" spans="1:9" ht="18" customHeight="1">
      <c r="A269" s="192"/>
      <c r="B269" s="192" t="s">
        <v>134</v>
      </c>
      <c r="C269" s="192"/>
      <c r="D269" s="192"/>
      <c r="E269" s="192"/>
      <c r="F269" s="192"/>
      <c r="G269" s="192"/>
      <c r="H269" s="192"/>
      <c r="I269" s="299">
        <v>675.79153469387745</v>
      </c>
    </row>
    <row r="270" spans="1:9" ht="18" customHeight="1">
      <c r="A270" s="192"/>
      <c r="B270" s="192"/>
      <c r="C270" s="192"/>
      <c r="D270" s="192"/>
      <c r="E270" s="192"/>
      <c r="F270" s="192"/>
      <c r="G270" s="192"/>
      <c r="H270" s="192"/>
      <c r="I270" s="192"/>
    </row>
    <row r="271" spans="1:9" ht="18" customHeight="1">
      <c r="A271" s="192"/>
      <c r="B271" s="252" t="s">
        <v>135</v>
      </c>
      <c r="C271" s="291" t="s">
        <v>103</v>
      </c>
      <c r="D271" s="242"/>
      <c r="E271" s="291" t="s">
        <v>81</v>
      </c>
      <c r="F271" s="291" t="s">
        <v>218</v>
      </c>
      <c r="G271" s="291" t="s">
        <v>216</v>
      </c>
      <c r="H271" s="291" t="s">
        <v>62</v>
      </c>
      <c r="I271" s="192"/>
    </row>
    <row r="272" spans="1:9" ht="18" customHeight="1">
      <c r="A272" s="192"/>
      <c r="B272" s="310" t="s">
        <v>136</v>
      </c>
      <c r="C272" s="300">
        <v>0.7</v>
      </c>
      <c r="D272" s="300" t="s">
        <v>222</v>
      </c>
      <c r="E272" s="301">
        <v>39.844999999999999</v>
      </c>
      <c r="F272" s="302">
        <v>4000</v>
      </c>
      <c r="G272" s="302">
        <v>4011.4285714285711</v>
      </c>
      <c r="H272" s="146">
        <v>27.971189999999996</v>
      </c>
      <c r="I272" s="192"/>
    </row>
    <row r="273" spans="1:9" ht="18" customHeight="1">
      <c r="A273" s="192"/>
      <c r="B273" s="192" t="s">
        <v>127</v>
      </c>
      <c r="C273" s="192"/>
      <c r="D273" s="192"/>
      <c r="E273" s="192"/>
      <c r="F273" s="192"/>
      <c r="G273" s="192"/>
      <c r="H273" s="192"/>
      <c r="I273" s="303">
        <v>27.971189999999996</v>
      </c>
    </row>
    <row r="274" spans="1:9" ht="18" customHeight="1">
      <c r="A274" s="192"/>
      <c r="B274" s="192"/>
      <c r="C274" s="192"/>
      <c r="D274" s="192"/>
      <c r="E274" s="192"/>
      <c r="F274" s="192"/>
      <c r="G274" s="192"/>
      <c r="H274" s="192"/>
      <c r="I274" s="192"/>
    </row>
    <row r="275" spans="1:9" ht="18" customHeight="1" thickBot="1">
      <c r="A275" s="192"/>
      <c r="B275" s="192" t="s">
        <v>523</v>
      </c>
      <c r="C275" s="192"/>
      <c r="D275" s="192"/>
      <c r="E275" s="192"/>
      <c r="F275" s="192"/>
      <c r="G275" s="192"/>
      <c r="H275" s="313" t="s">
        <v>65</v>
      </c>
      <c r="I275" s="304">
        <v>5312.7465899999997</v>
      </c>
    </row>
    <row r="276" spans="1:9" ht="18" customHeight="1">
      <c r="A276" s="192"/>
      <c r="B276" s="209"/>
      <c r="C276" s="209"/>
      <c r="D276" s="206"/>
      <c r="E276" s="206"/>
      <c r="F276" s="206"/>
      <c r="G276" s="206"/>
      <c r="H276" s="210"/>
      <c r="I276" s="517"/>
    </row>
    <row r="277" spans="1:9" ht="18" customHeight="1">
      <c r="A277" s="192"/>
      <c r="B277" s="251" t="s">
        <v>138</v>
      </c>
      <c r="C277" s="209"/>
      <c r="D277" s="206"/>
      <c r="E277" s="206"/>
      <c r="F277" s="206"/>
      <c r="G277" s="206"/>
      <c r="H277" s="206"/>
      <c r="I277" s="206"/>
    </row>
    <row r="278" spans="1:9" ht="18" customHeight="1">
      <c r="A278" s="192"/>
      <c r="B278" s="209"/>
      <c r="C278" s="209" t="s">
        <v>544</v>
      </c>
      <c r="D278" s="206"/>
      <c r="E278" s="206"/>
      <c r="F278" s="263" t="s">
        <v>65</v>
      </c>
      <c r="G278" s="122">
        <v>106243.90023163264</v>
      </c>
      <c r="H278" s="206"/>
      <c r="I278" s="206"/>
    </row>
    <row r="279" spans="1:9" ht="18" customHeight="1">
      <c r="A279" s="192"/>
      <c r="B279" s="209"/>
      <c r="C279" s="209" t="s">
        <v>563</v>
      </c>
      <c r="D279" s="206"/>
      <c r="E279" s="206"/>
      <c r="F279" s="263" t="s">
        <v>65</v>
      </c>
      <c r="G279" s="122">
        <v>17950.824485125038</v>
      </c>
      <c r="H279" s="206"/>
      <c r="I279" s="206"/>
    </row>
    <row r="280" spans="1:9" ht="18" customHeight="1">
      <c r="A280" s="192"/>
      <c r="B280" s="209"/>
      <c r="C280" s="209" t="s">
        <v>545</v>
      </c>
      <c r="D280" s="206"/>
      <c r="E280" s="206"/>
      <c r="F280" s="263" t="s">
        <v>65</v>
      </c>
      <c r="G280" s="122">
        <v>5312.7465899999997</v>
      </c>
      <c r="H280" s="206"/>
      <c r="I280" s="206"/>
    </row>
    <row r="281" spans="1:9" ht="18" customHeight="1" thickBot="1">
      <c r="A281" s="192"/>
      <c r="B281" s="209"/>
      <c r="C281" s="209"/>
      <c r="D281" s="206"/>
      <c r="E281" s="206"/>
      <c r="F281" s="263"/>
      <c r="G281" s="122"/>
      <c r="H281" s="206"/>
      <c r="I281" s="280">
        <v>129507.47130675767</v>
      </c>
    </row>
    <row r="282" spans="1:9" ht="18" customHeight="1" thickTop="1">
      <c r="A282" s="192"/>
      <c r="B282" s="209"/>
      <c r="C282" s="209"/>
      <c r="D282" s="206"/>
      <c r="E282" s="206"/>
      <c r="F282" s="263"/>
      <c r="G282" s="122"/>
      <c r="H282" s="206"/>
      <c r="I282" s="206"/>
    </row>
    <row r="283" spans="1:9" ht="18" customHeight="1">
      <c r="A283" s="194" t="s">
        <v>139</v>
      </c>
      <c r="B283" s="197" t="s">
        <v>140</v>
      </c>
      <c r="C283" s="209"/>
      <c r="D283" s="206"/>
      <c r="E283" s="206"/>
      <c r="F283" s="206"/>
      <c r="G283" s="206"/>
      <c r="H283" s="206"/>
      <c r="I283" s="198"/>
    </row>
    <row r="284" spans="1:9" ht="18" customHeight="1">
      <c r="A284" s="192"/>
      <c r="B284" s="209"/>
      <c r="C284" s="209"/>
      <c r="D284" s="206"/>
      <c r="E284" s="206"/>
      <c r="F284" s="206"/>
      <c r="G284" s="206"/>
      <c r="H284" s="206"/>
      <c r="I284" s="198"/>
    </row>
    <row r="285" spans="1:9" ht="18" customHeight="1">
      <c r="A285" s="192"/>
      <c r="B285" s="251" t="s">
        <v>141</v>
      </c>
      <c r="C285" s="209"/>
      <c r="D285" s="267" t="s">
        <v>142</v>
      </c>
      <c r="E285" s="206"/>
      <c r="F285" s="212" t="s">
        <v>143</v>
      </c>
      <c r="G285" s="212" t="s">
        <v>144</v>
      </c>
      <c r="H285" s="206"/>
      <c r="I285" s="206"/>
    </row>
    <row r="286" spans="1:9" ht="18" customHeight="1">
      <c r="A286" s="192"/>
      <c r="B286" s="278" t="s">
        <v>516</v>
      </c>
      <c r="C286" s="277"/>
      <c r="D286" s="314">
        <v>747665.9</v>
      </c>
      <c r="E286" s="238"/>
      <c r="F286" s="315">
        <v>0.4</v>
      </c>
      <c r="G286" s="283">
        <v>0.9</v>
      </c>
      <c r="H286" s="198"/>
      <c r="I286" s="198"/>
    </row>
    <row r="287" spans="1:9" ht="18" customHeight="1">
      <c r="A287" s="192"/>
      <c r="B287" s="229" t="s">
        <v>146</v>
      </c>
      <c r="C287" s="275"/>
      <c r="D287" s="316">
        <v>252400</v>
      </c>
      <c r="E287" s="228"/>
      <c r="F287" s="274" t="s">
        <v>145</v>
      </c>
      <c r="G287" s="285">
        <v>0.9</v>
      </c>
      <c r="H287" s="198"/>
      <c r="I287" s="198"/>
    </row>
    <row r="288" spans="1:9" ht="18" customHeight="1">
      <c r="A288" s="192"/>
      <c r="B288" s="192" t="s">
        <v>517</v>
      </c>
      <c r="C288" s="210">
        <v>84</v>
      </c>
      <c r="D288" s="198" t="s">
        <v>484</v>
      </c>
      <c r="E288" s="206"/>
      <c r="F288" s="206"/>
      <c r="G288" s="206"/>
      <c r="H288" s="317"/>
      <c r="I288" s="206"/>
    </row>
    <row r="289" spans="1:9" ht="18" customHeight="1">
      <c r="A289" s="192"/>
      <c r="B289" s="192" t="s">
        <v>546</v>
      </c>
      <c r="C289" s="210">
        <v>60</v>
      </c>
      <c r="D289" s="198" t="s">
        <v>484</v>
      </c>
      <c r="E289" s="206"/>
      <c r="F289" s="206"/>
      <c r="G289" s="206"/>
      <c r="H289" s="317"/>
      <c r="I289" s="206"/>
    </row>
    <row r="290" spans="1:9" ht="18" customHeight="1">
      <c r="A290" s="192"/>
      <c r="B290" s="198"/>
      <c r="C290" s="210"/>
      <c r="D290" s="198"/>
      <c r="E290" s="206"/>
      <c r="F290" s="206"/>
      <c r="G290" s="206"/>
      <c r="H290" s="317"/>
      <c r="I290" s="206"/>
    </row>
    <row r="291" spans="1:9" ht="18" customHeight="1">
      <c r="A291" s="192"/>
      <c r="B291" s="209"/>
      <c r="C291" s="209"/>
      <c r="D291" s="206"/>
      <c r="E291" s="206"/>
      <c r="F291" s="206"/>
      <c r="G291" s="206"/>
      <c r="H291" s="206"/>
      <c r="I291" s="206"/>
    </row>
    <row r="292" spans="1:9" ht="18" customHeight="1">
      <c r="A292" s="192"/>
      <c r="B292" s="213" t="s">
        <v>147</v>
      </c>
      <c r="C292" s="267" t="s">
        <v>103</v>
      </c>
      <c r="D292" s="213"/>
      <c r="E292" s="267" t="s">
        <v>81</v>
      </c>
      <c r="F292" s="206"/>
      <c r="G292" s="267" t="s">
        <v>148</v>
      </c>
      <c r="H292" s="229"/>
      <c r="I292" s="198"/>
    </row>
    <row r="293" spans="1:9" ht="18" customHeight="1">
      <c r="A293" s="192"/>
      <c r="B293" s="278" t="s">
        <v>516</v>
      </c>
      <c r="C293" s="282">
        <v>12</v>
      </c>
      <c r="D293" s="270" t="s">
        <v>149</v>
      </c>
      <c r="E293" s="314">
        <v>747665.9</v>
      </c>
      <c r="F293" s="318" t="s">
        <v>64</v>
      </c>
      <c r="G293" s="319">
        <v>7.1428571428571426E-3</v>
      </c>
      <c r="H293" s="305">
        <v>64085.648571428574</v>
      </c>
      <c r="I293" s="144"/>
    </row>
    <row r="294" spans="1:9" ht="18" customHeight="1">
      <c r="A294" s="192"/>
      <c r="B294" s="229" t="s">
        <v>146</v>
      </c>
      <c r="C294" s="496">
        <v>12</v>
      </c>
      <c r="D294" s="274" t="s">
        <v>149</v>
      </c>
      <c r="E294" s="316">
        <v>252400</v>
      </c>
      <c r="F294" s="242" t="s">
        <v>64</v>
      </c>
      <c r="G294" s="320">
        <v>1.1666666666666665E-2</v>
      </c>
      <c r="H294" s="306">
        <v>35335.999999999993</v>
      </c>
      <c r="I294" s="144"/>
    </row>
    <row r="295" spans="1:9" ht="18" customHeight="1">
      <c r="A295" s="192"/>
      <c r="B295" s="198" t="s">
        <v>150</v>
      </c>
      <c r="C295" s="198"/>
      <c r="D295" s="198"/>
      <c r="E295" s="192"/>
      <c r="F295" s="198"/>
      <c r="G295" s="518"/>
      <c r="H295" s="198"/>
      <c r="I295" s="303">
        <v>99421.648571428566</v>
      </c>
    </row>
    <row r="296" spans="1:9" ht="18" customHeight="1">
      <c r="A296" s="192"/>
      <c r="B296" s="198"/>
      <c r="C296" s="210" t="s">
        <v>485</v>
      </c>
      <c r="D296" s="198"/>
      <c r="E296" s="192"/>
      <c r="F296" s="274" t="s">
        <v>519</v>
      </c>
      <c r="G296" s="255" t="s">
        <v>55</v>
      </c>
      <c r="H296" s="198"/>
      <c r="I296" s="321"/>
    </row>
    <row r="297" spans="1:9" ht="18" customHeight="1">
      <c r="A297" s="192"/>
      <c r="B297" s="198"/>
      <c r="C297" s="198"/>
      <c r="D297" s="639" t="s">
        <v>152</v>
      </c>
      <c r="E297" s="639"/>
      <c r="F297" s="147">
        <v>0.4</v>
      </c>
      <c r="G297" s="322" t="s">
        <v>145</v>
      </c>
      <c r="H297" s="198"/>
      <c r="I297" s="321"/>
    </row>
    <row r="298" spans="1:9" ht="18" customHeight="1">
      <c r="A298" s="192"/>
      <c r="B298" s="198"/>
      <c r="C298" s="198"/>
      <c r="D298" s="639" t="s">
        <v>486</v>
      </c>
      <c r="E298" s="639"/>
      <c r="F298" s="205">
        <v>84</v>
      </c>
      <c r="G298" s="290">
        <v>60</v>
      </c>
      <c r="H298" s="198"/>
      <c r="I298" s="321"/>
    </row>
    <row r="299" spans="1:9" ht="18" customHeight="1">
      <c r="A299" s="192"/>
      <c r="B299" s="198"/>
      <c r="C299" s="198"/>
      <c r="D299" s="641" t="s">
        <v>487</v>
      </c>
      <c r="E299" s="641"/>
      <c r="F299" s="148">
        <v>7.1428571428571426E-3</v>
      </c>
      <c r="G299" s="148">
        <v>1.1666666666666665E-2</v>
      </c>
      <c r="H299" s="198"/>
      <c r="I299" s="321"/>
    </row>
    <row r="300" spans="1:9" ht="18" customHeight="1">
      <c r="A300" s="192"/>
      <c r="B300" s="198"/>
      <c r="C300" s="198"/>
      <c r="D300" s="198"/>
      <c r="E300" s="192"/>
      <c r="F300" s="198"/>
      <c r="G300" s="518"/>
      <c r="H300" s="198"/>
      <c r="I300" s="321"/>
    </row>
    <row r="301" spans="1:9" ht="18" customHeight="1">
      <c r="A301" s="192"/>
      <c r="B301" s="213" t="s">
        <v>151</v>
      </c>
      <c r="C301" s="267" t="s">
        <v>103</v>
      </c>
      <c r="D301" s="213"/>
      <c r="E301" s="267" t="s">
        <v>81</v>
      </c>
      <c r="F301" s="206"/>
      <c r="G301" s="519" t="s">
        <v>148</v>
      </c>
      <c r="H301" s="198"/>
      <c r="I301" s="198"/>
    </row>
    <row r="302" spans="1:9" ht="18" customHeight="1">
      <c r="A302" s="192"/>
      <c r="B302" s="278" t="s">
        <v>516</v>
      </c>
      <c r="C302" s="282">
        <v>12</v>
      </c>
      <c r="D302" s="270" t="s">
        <v>149</v>
      </c>
      <c r="E302" s="314">
        <v>1000065.9</v>
      </c>
      <c r="F302" s="318" t="s">
        <v>64</v>
      </c>
      <c r="G302" s="520">
        <v>9.285714285714286E-3</v>
      </c>
      <c r="H302" s="521">
        <v>111435.91457142858</v>
      </c>
      <c r="I302" s="144"/>
    </row>
    <row r="303" spans="1:9" ht="18" customHeight="1">
      <c r="A303" s="192"/>
      <c r="B303" s="229" t="s">
        <v>146</v>
      </c>
      <c r="C303" s="496">
        <v>12</v>
      </c>
      <c r="D303" s="274" t="s">
        <v>149</v>
      </c>
      <c r="E303" s="316">
        <v>1000065.9</v>
      </c>
      <c r="F303" s="242" t="s">
        <v>64</v>
      </c>
      <c r="G303" s="320">
        <v>8.9999999999999993E-3</v>
      </c>
      <c r="H303" s="306">
        <v>108007.11719999999</v>
      </c>
      <c r="I303" s="144"/>
    </row>
    <row r="304" spans="1:9" ht="18" customHeight="1">
      <c r="A304" s="192"/>
      <c r="B304" s="198" t="s">
        <v>150</v>
      </c>
      <c r="C304" s="198"/>
      <c r="D304" s="198"/>
      <c r="E304" s="192"/>
      <c r="F304" s="198"/>
      <c r="G304" s="198"/>
      <c r="H304" s="198"/>
      <c r="I304" s="323">
        <v>219443.03177142859</v>
      </c>
    </row>
    <row r="305" spans="1:9" ht="18" customHeight="1">
      <c r="A305" s="192"/>
      <c r="B305" s="198"/>
      <c r="C305" s="198" t="s">
        <v>488</v>
      </c>
      <c r="D305" s="198"/>
      <c r="E305" s="192"/>
      <c r="F305" s="274" t="s">
        <v>519</v>
      </c>
      <c r="G305" s="255" t="s">
        <v>520</v>
      </c>
      <c r="H305" s="192"/>
      <c r="I305" s="321"/>
    </row>
    <row r="306" spans="1:9" ht="18" customHeight="1">
      <c r="A306" s="192"/>
      <c r="B306" s="198"/>
      <c r="C306" s="198"/>
      <c r="D306" s="639" t="s">
        <v>152</v>
      </c>
      <c r="E306" s="639"/>
      <c r="F306" s="147">
        <v>0.4</v>
      </c>
      <c r="G306" s="324" t="s">
        <v>145</v>
      </c>
      <c r="H306" s="325"/>
      <c r="I306" s="326"/>
    </row>
    <row r="307" spans="1:9" ht="18" customHeight="1">
      <c r="A307" s="192"/>
      <c r="B307" s="198"/>
      <c r="C307" s="198"/>
      <c r="D307" s="639" t="s">
        <v>489</v>
      </c>
      <c r="E307" s="639"/>
      <c r="F307" s="205">
        <v>7</v>
      </c>
      <c r="G307" s="205">
        <v>5</v>
      </c>
      <c r="H307" s="327"/>
      <c r="I307" s="321"/>
    </row>
    <row r="308" spans="1:9" ht="18" customHeight="1">
      <c r="A308" s="192"/>
      <c r="B308" s="198"/>
      <c r="C308" s="198"/>
      <c r="D308" s="639" t="s">
        <v>153</v>
      </c>
      <c r="E308" s="639"/>
      <c r="F308" s="317">
        <v>0.15</v>
      </c>
      <c r="G308" s="317">
        <v>0.15</v>
      </c>
      <c r="H308" s="328" t="s">
        <v>668</v>
      </c>
      <c r="I308" s="321"/>
    </row>
    <row r="309" spans="1:9" ht="18" customHeight="1">
      <c r="A309" s="192"/>
      <c r="B309" s="198"/>
      <c r="C309" s="198"/>
      <c r="D309" s="639" t="s">
        <v>154</v>
      </c>
      <c r="E309" s="639"/>
      <c r="F309" s="149">
        <v>9.285714285714286E-3</v>
      </c>
      <c r="G309" s="149">
        <v>8.9999999999999993E-3</v>
      </c>
      <c r="H309" s="327"/>
      <c r="I309" s="321"/>
    </row>
    <row r="310" spans="1:9" ht="18" customHeight="1">
      <c r="A310" s="192"/>
      <c r="B310" s="198"/>
      <c r="C310" s="198"/>
      <c r="D310" s="290"/>
      <c r="E310" s="290"/>
      <c r="F310" s="149"/>
      <c r="G310" s="149"/>
      <c r="H310" s="327"/>
      <c r="I310" s="321"/>
    </row>
    <row r="311" spans="1:9" ht="18" customHeight="1">
      <c r="A311" s="192"/>
      <c r="B311" s="252" t="s">
        <v>226</v>
      </c>
      <c r="C311" s="291" t="s">
        <v>103</v>
      </c>
      <c r="D311" s="242"/>
      <c r="E311" s="291" t="s">
        <v>81</v>
      </c>
      <c r="F311" s="242"/>
      <c r="G311" s="329" t="s">
        <v>148</v>
      </c>
      <c r="H311" s="330"/>
      <c r="I311" s="331"/>
    </row>
    <row r="312" spans="1:9" ht="18" customHeight="1">
      <c r="A312" s="192"/>
      <c r="B312" s="278" t="s">
        <v>516</v>
      </c>
      <c r="C312" s="332">
        <v>12</v>
      </c>
      <c r="D312" s="231" t="s">
        <v>225</v>
      </c>
      <c r="E312" s="295">
        <v>747665.9</v>
      </c>
      <c r="F312" s="231" t="s">
        <v>64</v>
      </c>
      <c r="G312" s="333">
        <v>1.0714285714285714E-2</v>
      </c>
      <c r="H312" s="305">
        <v>96128.472857142871</v>
      </c>
      <c r="I312" s="192"/>
    </row>
    <row r="313" spans="1:9" ht="18" customHeight="1">
      <c r="A313" s="192"/>
      <c r="B313" s="229" t="s">
        <v>146</v>
      </c>
      <c r="C313" s="334">
        <v>12</v>
      </c>
      <c r="D313" s="242" t="s">
        <v>225</v>
      </c>
      <c r="E313" s="298">
        <v>252400</v>
      </c>
      <c r="F313" s="242" t="s">
        <v>64</v>
      </c>
      <c r="G313" s="335">
        <v>1.5000000000000001E-2</v>
      </c>
      <c r="H313" s="306">
        <v>45432</v>
      </c>
      <c r="I313" s="192"/>
    </row>
    <row r="314" spans="1:9" ht="18" customHeight="1">
      <c r="A314" s="192"/>
      <c r="B314" s="192" t="s">
        <v>150</v>
      </c>
      <c r="C314" s="192"/>
      <c r="D314" s="192"/>
      <c r="E314" s="192"/>
      <c r="F314" s="192"/>
      <c r="G314" s="192"/>
      <c r="H314" s="192"/>
      <c r="I314" s="303">
        <v>141560.47285714286</v>
      </c>
    </row>
    <row r="315" spans="1:9" ht="18" customHeight="1">
      <c r="A315" s="192"/>
      <c r="B315" s="198"/>
      <c r="C315" s="198"/>
      <c r="D315" s="290"/>
      <c r="E315" s="290"/>
      <c r="F315" s="149"/>
      <c r="G315" s="149"/>
      <c r="H315" s="327"/>
      <c r="I315" s="321"/>
    </row>
    <row r="316" spans="1:9" ht="18" customHeight="1">
      <c r="A316" s="192"/>
      <c r="B316" s="198"/>
      <c r="C316" s="198"/>
      <c r="D316" s="198"/>
      <c r="E316" s="192"/>
      <c r="F316" s="198"/>
      <c r="G316" s="198"/>
      <c r="H316" s="198"/>
      <c r="I316" s="321"/>
    </row>
    <row r="317" spans="1:9" ht="18" customHeight="1">
      <c r="A317" s="192"/>
      <c r="B317" s="252" t="s">
        <v>227</v>
      </c>
      <c r="C317" s="291" t="s">
        <v>103</v>
      </c>
      <c r="D317" s="254"/>
      <c r="E317" s="291" t="s">
        <v>81</v>
      </c>
      <c r="F317" s="291" t="s">
        <v>507</v>
      </c>
      <c r="G317" s="291" t="s">
        <v>148</v>
      </c>
      <c r="H317" s="254"/>
      <c r="I317" s="192"/>
    </row>
    <row r="318" spans="1:9" ht="18" customHeight="1">
      <c r="A318" s="192"/>
      <c r="B318" s="192" t="s">
        <v>228</v>
      </c>
      <c r="C318" s="332">
        <v>12</v>
      </c>
      <c r="D318" s="231" t="s">
        <v>225</v>
      </c>
      <c r="E318" s="336">
        <v>747665.9</v>
      </c>
      <c r="F318" s="150">
        <v>0.02</v>
      </c>
      <c r="G318" s="333">
        <v>8.3333333333333329E-2</v>
      </c>
      <c r="H318" s="305">
        <v>14953.318000000001</v>
      </c>
      <c r="I318" s="192"/>
    </row>
    <row r="319" spans="1:9" ht="18" customHeight="1">
      <c r="A319" s="192"/>
      <c r="B319" s="254" t="s">
        <v>155</v>
      </c>
      <c r="C319" s="334">
        <v>12</v>
      </c>
      <c r="D319" s="242" t="s">
        <v>225</v>
      </c>
      <c r="E319" s="337">
        <v>1000065.9</v>
      </c>
      <c r="F319" s="151">
        <v>0.05</v>
      </c>
      <c r="G319" s="335">
        <v>8.3333333333333329E-2</v>
      </c>
      <c r="H319" s="306">
        <v>50003.295000000006</v>
      </c>
      <c r="I319" s="192"/>
    </row>
    <row r="320" spans="1:9" ht="18" customHeight="1">
      <c r="A320" s="192"/>
      <c r="B320" s="192" t="s">
        <v>229</v>
      </c>
      <c r="C320" s="192"/>
      <c r="D320" s="192"/>
      <c r="E320" s="192"/>
      <c r="F320" s="192"/>
      <c r="G320" s="192"/>
      <c r="H320" s="192"/>
      <c r="I320" s="303">
        <v>64956.613000000005</v>
      </c>
    </row>
    <row r="321" spans="1:9" ht="18" customHeight="1">
      <c r="A321" s="192"/>
      <c r="B321" s="198"/>
      <c r="C321" s="198"/>
      <c r="D321" s="198"/>
      <c r="E321" s="192"/>
      <c r="F321" s="198"/>
      <c r="G321" s="198"/>
      <c r="H321" s="198"/>
      <c r="I321" s="321"/>
    </row>
    <row r="322" spans="1:9" ht="18" customHeight="1">
      <c r="A322" s="192"/>
      <c r="B322" s="251" t="s">
        <v>156</v>
      </c>
      <c r="C322" s="484" t="s">
        <v>103</v>
      </c>
      <c r="D322" s="213"/>
      <c r="E322" s="267" t="s">
        <v>81</v>
      </c>
      <c r="F322" s="254"/>
      <c r="G322" s="267" t="s">
        <v>148</v>
      </c>
      <c r="H322" s="192"/>
      <c r="I322" s="201"/>
    </row>
    <row r="323" spans="1:9" ht="18" customHeight="1">
      <c r="A323" s="192"/>
      <c r="B323" s="310" t="s">
        <v>503</v>
      </c>
      <c r="C323" s="311">
        <v>12</v>
      </c>
      <c r="D323" s="300" t="s">
        <v>225</v>
      </c>
      <c r="E323" s="343">
        <v>1573.67</v>
      </c>
      <c r="F323" s="242" t="s">
        <v>64</v>
      </c>
      <c r="G323" s="522">
        <v>8.3333333333333329E-2</v>
      </c>
      <c r="H323" s="312">
        <v>1573.67</v>
      </c>
      <c r="I323" s="132"/>
    </row>
    <row r="324" spans="1:9" ht="18" customHeight="1">
      <c r="A324" s="192"/>
      <c r="B324" s="198" t="s">
        <v>150</v>
      </c>
      <c r="C324" s="198"/>
      <c r="D324" s="198"/>
      <c r="E324" s="198"/>
      <c r="F324" s="192"/>
      <c r="G324" s="192"/>
      <c r="H324" s="192"/>
      <c r="I324" s="286">
        <v>1573.67</v>
      </c>
    </row>
    <row r="325" spans="1:9" ht="18" customHeight="1">
      <c r="A325" s="192"/>
      <c r="B325" s="198"/>
      <c r="C325" s="198"/>
      <c r="D325" s="198"/>
      <c r="E325" s="198"/>
      <c r="F325" s="192"/>
      <c r="G325" s="192"/>
      <c r="H325" s="192"/>
      <c r="I325" s="339"/>
    </row>
    <row r="326" spans="1:9" ht="18" customHeight="1" thickBot="1">
      <c r="A326" s="192"/>
      <c r="B326" s="198" t="s">
        <v>157</v>
      </c>
      <c r="C326" s="198"/>
      <c r="D326" s="198"/>
      <c r="E326" s="198"/>
      <c r="F326" s="192"/>
      <c r="G326" s="192"/>
      <c r="H326" s="192"/>
      <c r="I326" s="304">
        <v>526955.4362</v>
      </c>
    </row>
    <row r="327" spans="1:9" ht="18" customHeight="1">
      <c r="A327" s="192"/>
      <c r="B327" s="198"/>
      <c r="C327" s="198"/>
      <c r="D327" s="198"/>
      <c r="E327" s="198"/>
      <c r="F327" s="192"/>
      <c r="G327" s="192"/>
      <c r="H327" s="192"/>
      <c r="I327" s="340"/>
    </row>
    <row r="328" spans="1:9" ht="18" customHeight="1">
      <c r="A328" s="192"/>
      <c r="B328" s="198"/>
      <c r="C328" s="198"/>
      <c r="D328" s="198"/>
      <c r="E328" s="198"/>
      <c r="F328" s="192"/>
      <c r="G328" s="192"/>
      <c r="H328" s="192"/>
      <c r="I328" s="340"/>
    </row>
    <row r="329" spans="1:9" ht="18" customHeight="1">
      <c r="A329" s="192"/>
      <c r="B329" s="252" t="s">
        <v>561</v>
      </c>
      <c r="C329" s="254"/>
      <c r="D329" s="254"/>
      <c r="E329" s="291" t="s">
        <v>142</v>
      </c>
      <c r="F329" s="291" t="s">
        <v>143</v>
      </c>
      <c r="G329" s="291" t="s">
        <v>144</v>
      </c>
      <c r="H329" s="291" t="s">
        <v>510</v>
      </c>
      <c r="I329" s="192"/>
    </row>
    <row r="330" spans="1:9" ht="18" customHeight="1">
      <c r="A330" s="192"/>
      <c r="B330" s="284" t="s">
        <v>575</v>
      </c>
      <c r="C330" s="284"/>
      <c r="D330" s="284"/>
      <c r="E330" s="314">
        <v>376904.97</v>
      </c>
      <c r="F330" s="523">
        <v>0.2</v>
      </c>
      <c r="G330" s="524">
        <v>0.7</v>
      </c>
      <c r="H330" s="283">
        <v>77</v>
      </c>
      <c r="I330" s="192"/>
    </row>
    <row r="331" spans="1:9" ht="18" customHeight="1">
      <c r="A331" s="192"/>
      <c r="B331" s="254" t="s">
        <v>574</v>
      </c>
      <c r="C331" s="254"/>
      <c r="D331" s="254"/>
      <c r="E331" s="316">
        <v>31995.7</v>
      </c>
      <c r="F331" s="341">
        <v>0.2</v>
      </c>
      <c r="G331" s="525">
        <v>0.8</v>
      </c>
      <c r="H331" s="285"/>
      <c r="I331" s="192"/>
    </row>
    <row r="332" spans="1:9" ht="18" customHeight="1">
      <c r="A332" s="192"/>
      <c r="B332" s="192" t="s">
        <v>577</v>
      </c>
      <c r="C332" s="210">
        <v>72</v>
      </c>
      <c r="D332" s="198" t="s">
        <v>484</v>
      </c>
      <c r="E332" s="192"/>
      <c r="F332" s="192"/>
      <c r="G332" s="206"/>
      <c r="H332" s="192"/>
      <c r="I332" s="192"/>
    </row>
    <row r="333" spans="1:9" ht="18" customHeight="1">
      <c r="A333" s="192"/>
      <c r="B333" s="192" t="s">
        <v>578</v>
      </c>
      <c r="C333" s="210">
        <v>70</v>
      </c>
      <c r="D333" s="198" t="s">
        <v>484</v>
      </c>
      <c r="E333" s="192"/>
      <c r="F333" s="192"/>
      <c r="G333" s="206"/>
      <c r="H333" s="192"/>
      <c r="I333" s="192"/>
    </row>
    <row r="334" spans="1:9" ht="18" customHeight="1">
      <c r="A334" s="192"/>
      <c r="B334" s="192"/>
      <c r="C334" s="192"/>
      <c r="D334" s="192"/>
      <c r="E334" s="192"/>
      <c r="F334" s="192"/>
      <c r="G334" s="206"/>
      <c r="H334" s="192"/>
      <c r="I334" s="192"/>
    </row>
    <row r="335" spans="1:9" ht="18" customHeight="1">
      <c r="A335" s="192"/>
      <c r="B335" s="252" t="s">
        <v>147</v>
      </c>
      <c r="C335" s="291" t="s">
        <v>103</v>
      </c>
      <c r="D335" s="242"/>
      <c r="E335" s="291" t="s">
        <v>81</v>
      </c>
      <c r="F335" s="242"/>
      <c r="G335" s="267" t="s">
        <v>148</v>
      </c>
      <c r="H335" s="330"/>
      <c r="I335" s="331"/>
    </row>
    <row r="336" spans="1:9" ht="18" customHeight="1">
      <c r="A336" s="192"/>
      <c r="B336" s="284" t="s">
        <v>575</v>
      </c>
      <c r="C336" s="226">
        <v>1</v>
      </c>
      <c r="D336" s="231" t="s">
        <v>225</v>
      </c>
      <c r="E336" s="295">
        <v>376904.97</v>
      </c>
      <c r="F336" s="231" t="s">
        <v>64</v>
      </c>
      <c r="G336" s="319">
        <v>1.1111111111111112E-2</v>
      </c>
      <c r="H336" s="305">
        <v>4187.8329999999996</v>
      </c>
      <c r="I336" s="192"/>
    </row>
    <row r="337" spans="1:9" ht="18" customHeight="1">
      <c r="A337" s="192"/>
      <c r="B337" s="254" t="s">
        <v>574</v>
      </c>
      <c r="C337" s="236">
        <v>1</v>
      </c>
      <c r="D337" s="242" t="s">
        <v>225</v>
      </c>
      <c r="E337" s="298">
        <v>31995.7</v>
      </c>
      <c r="F337" s="242" t="s">
        <v>64</v>
      </c>
      <c r="G337" s="320">
        <v>1.1428571428571429E-2</v>
      </c>
      <c r="H337" s="306">
        <v>365.66514285714288</v>
      </c>
      <c r="I337" s="192"/>
    </row>
    <row r="338" spans="1:9" ht="18" customHeight="1">
      <c r="A338" s="192"/>
      <c r="B338" s="192" t="s">
        <v>150</v>
      </c>
      <c r="C338" s="192"/>
      <c r="D338" s="192"/>
      <c r="E338" s="192"/>
      <c r="F338" s="192"/>
      <c r="G338" s="192"/>
      <c r="H338" s="192"/>
      <c r="I338" s="303">
        <v>4553.4981428571427</v>
      </c>
    </row>
    <row r="339" spans="1:9" ht="18" customHeight="1">
      <c r="A339" s="192"/>
      <c r="B339" s="192"/>
      <c r="C339" s="210" t="s">
        <v>485</v>
      </c>
      <c r="D339" s="198"/>
      <c r="E339" s="192"/>
      <c r="F339" s="274" t="s">
        <v>579</v>
      </c>
      <c r="G339" s="255" t="s">
        <v>520</v>
      </c>
      <c r="H339" s="192"/>
      <c r="I339" s="340"/>
    </row>
    <row r="340" spans="1:9" ht="18" customHeight="1">
      <c r="A340" s="192"/>
      <c r="B340" s="192"/>
      <c r="C340" s="198"/>
      <c r="D340" s="639" t="s">
        <v>152</v>
      </c>
      <c r="E340" s="639"/>
      <c r="F340" s="147">
        <v>0.2</v>
      </c>
      <c r="G340" s="322">
        <v>0.2</v>
      </c>
      <c r="H340" s="192"/>
      <c r="I340" s="340"/>
    </row>
    <row r="341" spans="1:9" ht="18" customHeight="1">
      <c r="A341" s="192"/>
      <c r="B341" s="192"/>
      <c r="C341" s="198"/>
      <c r="D341" s="639" t="s">
        <v>486</v>
      </c>
      <c r="E341" s="639"/>
      <c r="F341" s="205">
        <v>72</v>
      </c>
      <c r="G341" s="290">
        <v>70</v>
      </c>
      <c r="H341" s="192"/>
      <c r="I341" s="340"/>
    </row>
    <row r="342" spans="1:9" ht="18" customHeight="1">
      <c r="A342" s="192"/>
      <c r="B342" s="192"/>
      <c r="C342" s="198"/>
      <c r="D342" s="641" t="s">
        <v>487</v>
      </c>
      <c r="E342" s="641"/>
      <c r="F342" s="148">
        <v>1.1111111111111112E-2</v>
      </c>
      <c r="G342" s="148">
        <v>1.1428571428571429E-2</v>
      </c>
      <c r="H342" s="192"/>
      <c r="I342" s="340"/>
    </row>
    <row r="343" spans="1:9" ht="18" customHeight="1">
      <c r="A343" s="192"/>
      <c r="B343" s="192"/>
      <c r="C343" s="198"/>
      <c r="D343" s="205"/>
      <c r="E343" s="205"/>
      <c r="F343" s="153"/>
      <c r="G343" s="342"/>
      <c r="H343" s="192"/>
      <c r="I343" s="192"/>
    </row>
    <row r="344" spans="1:9" ht="18" customHeight="1">
      <c r="A344" s="192"/>
      <c r="B344" s="252" t="s">
        <v>151</v>
      </c>
      <c r="C344" s="291" t="s">
        <v>103</v>
      </c>
      <c r="D344" s="242"/>
      <c r="E344" s="291" t="s">
        <v>81</v>
      </c>
      <c r="F344" s="242"/>
      <c r="G344" s="291" t="s">
        <v>148</v>
      </c>
      <c r="H344" s="330"/>
      <c r="I344" s="192"/>
    </row>
    <row r="345" spans="1:9" ht="18" customHeight="1">
      <c r="A345" s="192"/>
      <c r="B345" s="284" t="s">
        <v>575</v>
      </c>
      <c r="C345" s="332">
        <v>1</v>
      </c>
      <c r="D345" s="231" t="s">
        <v>225</v>
      </c>
      <c r="E345" s="295">
        <v>376904.97</v>
      </c>
      <c r="F345" s="231" t="s">
        <v>64</v>
      </c>
      <c r="G345" s="333">
        <v>8.3333333333333332E-3</v>
      </c>
      <c r="H345" s="305">
        <v>3140.8747499999999</v>
      </c>
      <c r="I345" s="192"/>
    </row>
    <row r="346" spans="1:9" ht="18" customHeight="1">
      <c r="A346" s="192"/>
      <c r="B346" s="254" t="s">
        <v>574</v>
      </c>
      <c r="C346" s="334">
        <v>1</v>
      </c>
      <c r="D346" s="242" t="s">
        <v>225</v>
      </c>
      <c r="E346" s="298">
        <v>31995.7</v>
      </c>
      <c r="F346" s="242" t="s">
        <v>64</v>
      </c>
      <c r="G346" s="335">
        <v>8.3571428571428564E-3</v>
      </c>
      <c r="H346" s="306">
        <v>267.39263571428569</v>
      </c>
      <c r="I346" s="192"/>
    </row>
    <row r="347" spans="1:9" ht="18" customHeight="1">
      <c r="A347" s="192"/>
      <c r="B347" s="192" t="s">
        <v>150</v>
      </c>
      <c r="C347" s="192"/>
      <c r="D347" s="192"/>
      <c r="E347" s="192"/>
      <c r="F347" s="192"/>
      <c r="G347" s="192"/>
      <c r="H347" s="192"/>
      <c r="I347" s="303">
        <v>3408.2673857142854</v>
      </c>
    </row>
    <row r="348" spans="1:9" ht="18" customHeight="1">
      <c r="A348" s="192"/>
      <c r="B348" s="192"/>
      <c r="C348" s="198" t="s">
        <v>488</v>
      </c>
      <c r="D348" s="198"/>
      <c r="E348" s="192"/>
      <c r="F348" s="274" t="s">
        <v>579</v>
      </c>
      <c r="G348" s="255" t="s">
        <v>520</v>
      </c>
      <c r="H348" s="192"/>
      <c r="I348" s="192"/>
    </row>
    <row r="349" spans="1:9" ht="18" customHeight="1">
      <c r="A349" s="192"/>
      <c r="B349" s="192"/>
      <c r="C349" s="198"/>
      <c r="D349" s="639" t="s">
        <v>152</v>
      </c>
      <c r="E349" s="639"/>
      <c r="F349" s="147">
        <v>0.2</v>
      </c>
      <c r="G349" s="324">
        <v>0.2</v>
      </c>
      <c r="H349" s="325"/>
      <c r="I349" s="192"/>
    </row>
    <row r="350" spans="1:9" ht="18" customHeight="1">
      <c r="A350" s="192"/>
      <c r="B350" s="192"/>
      <c r="C350" s="198"/>
      <c r="D350" s="639" t="s">
        <v>489</v>
      </c>
      <c r="E350" s="639"/>
      <c r="F350" s="202">
        <v>6</v>
      </c>
      <c r="G350" s="202">
        <v>5.833333333333333</v>
      </c>
      <c r="H350" s="327"/>
      <c r="I350" s="192"/>
    </row>
    <row r="351" spans="1:9" ht="18" customHeight="1">
      <c r="A351" s="192"/>
      <c r="B351" s="192"/>
      <c r="C351" s="198"/>
      <c r="D351" s="639" t="s">
        <v>153</v>
      </c>
      <c r="E351" s="639"/>
      <c r="F351" s="317">
        <v>0.15</v>
      </c>
      <c r="G351" s="317">
        <v>0.15</v>
      </c>
      <c r="H351" s="328" t="s">
        <v>668</v>
      </c>
      <c r="I351" s="327"/>
    </row>
    <row r="352" spans="1:9" ht="18" customHeight="1">
      <c r="A352" s="192"/>
      <c r="B352" s="192"/>
      <c r="C352" s="198"/>
      <c r="D352" s="639" t="s">
        <v>154</v>
      </c>
      <c r="E352" s="639"/>
      <c r="F352" s="149">
        <v>8.3333333333333332E-3</v>
      </c>
      <c r="G352" s="149">
        <v>8.3571428571428564E-3</v>
      </c>
      <c r="H352" s="327"/>
      <c r="I352" s="192"/>
    </row>
    <row r="353" spans="1:9" ht="18" customHeight="1">
      <c r="A353" s="192"/>
      <c r="B353" s="192"/>
      <c r="C353" s="198"/>
      <c r="D353" s="290"/>
      <c r="E353" s="290"/>
      <c r="F353" s="155"/>
      <c r="G353" s="198"/>
      <c r="H353" s="198"/>
      <c r="I353" s="192"/>
    </row>
    <row r="354" spans="1:9" ht="18" customHeight="1">
      <c r="A354" s="192"/>
      <c r="B354" s="252" t="s">
        <v>226</v>
      </c>
      <c r="C354" s="291" t="s">
        <v>103</v>
      </c>
      <c r="D354" s="242"/>
      <c r="E354" s="291" t="s">
        <v>81</v>
      </c>
      <c r="F354" s="242"/>
      <c r="G354" s="329" t="s">
        <v>148</v>
      </c>
      <c r="H354" s="330"/>
      <c r="I354" s="331"/>
    </row>
    <row r="355" spans="1:9" ht="18" customHeight="1">
      <c r="A355" s="192"/>
      <c r="B355" s="284" t="s">
        <v>575</v>
      </c>
      <c r="C355" s="332">
        <v>1</v>
      </c>
      <c r="D355" s="231" t="s">
        <v>225</v>
      </c>
      <c r="E355" s="295">
        <v>376904.97</v>
      </c>
      <c r="F355" s="231" t="s">
        <v>64</v>
      </c>
      <c r="G355" s="333">
        <v>9.7222222222222224E-3</v>
      </c>
      <c r="H355" s="305">
        <v>3664.3538749999998</v>
      </c>
      <c r="I355" s="192"/>
    </row>
    <row r="356" spans="1:9" ht="18" customHeight="1">
      <c r="A356" s="192"/>
      <c r="B356" s="254" t="s">
        <v>574</v>
      </c>
      <c r="C356" s="334">
        <v>1</v>
      </c>
      <c r="D356" s="242" t="s">
        <v>225</v>
      </c>
      <c r="E356" s="298">
        <v>31995.7</v>
      </c>
      <c r="F356" s="242" t="s">
        <v>64</v>
      </c>
      <c r="G356" s="335">
        <v>1.1428571428571429E-2</v>
      </c>
      <c r="H356" s="306">
        <v>365.66514285714288</v>
      </c>
      <c r="I356" s="192"/>
    </row>
    <row r="357" spans="1:9" ht="18" customHeight="1">
      <c r="A357" s="192"/>
      <c r="B357" s="192" t="s">
        <v>150</v>
      </c>
      <c r="C357" s="192"/>
      <c r="D357" s="192"/>
      <c r="E357" s="192"/>
      <c r="F357" s="192"/>
      <c r="G357" s="192"/>
      <c r="H357" s="192"/>
      <c r="I357" s="303">
        <v>4030.0190178571429</v>
      </c>
    </row>
    <row r="358" spans="1:9" ht="18" customHeight="1">
      <c r="A358" s="192"/>
      <c r="B358" s="192"/>
      <c r="C358" s="192"/>
      <c r="D358" s="192"/>
      <c r="E358" s="192"/>
      <c r="F358" s="192"/>
      <c r="G358" s="192"/>
      <c r="H358" s="192"/>
      <c r="I358" s="192"/>
    </row>
    <row r="359" spans="1:9" ht="18" customHeight="1">
      <c r="A359" s="192"/>
      <c r="B359" s="252" t="s">
        <v>227</v>
      </c>
      <c r="C359" s="291" t="s">
        <v>103</v>
      </c>
      <c r="D359" s="254"/>
      <c r="E359" s="291" t="s">
        <v>509</v>
      </c>
      <c r="F359" s="291" t="s">
        <v>507</v>
      </c>
      <c r="G359" s="291" t="s">
        <v>148</v>
      </c>
      <c r="H359" s="254"/>
      <c r="I359" s="192"/>
    </row>
    <row r="360" spans="1:9" ht="18" customHeight="1">
      <c r="A360" s="192"/>
      <c r="B360" s="192" t="s">
        <v>228</v>
      </c>
      <c r="C360" s="332">
        <v>1</v>
      </c>
      <c r="D360" s="231" t="s">
        <v>225</v>
      </c>
      <c r="E360" s="177">
        <v>376904.97</v>
      </c>
      <c r="F360" s="150">
        <v>0.02</v>
      </c>
      <c r="G360" s="333">
        <v>8.3333333333333329E-2</v>
      </c>
      <c r="H360" s="305">
        <v>628.17494999999997</v>
      </c>
      <c r="I360" s="192"/>
    </row>
    <row r="361" spans="1:9" ht="18" customHeight="1">
      <c r="A361" s="192"/>
      <c r="B361" s="254" t="s">
        <v>155</v>
      </c>
      <c r="C361" s="334">
        <v>1</v>
      </c>
      <c r="D361" s="242" t="s">
        <v>225</v>
      </c>
      <c r="E361" s="337">
        <v>408900.67</v>
      </c>
      <c r="F361" s="151">
        <v>0.05</v>
      </c>
      <c r="G361" s="335">
        <v>8.3333333333333329E-2</v>
      </c>
      <c r="H361" s="306">
        <v>1703.7527916666668</v>
      </c>
      <c r="I361" s="192"/>
    </row>
    <row r="362" spans="1:9" ht="18" customHeight="1">
      <c r="A362" s="192"/>
      <c r="B362" s="192" t="s">
        <v>229</v>
      </c>
      <c r="C362" s="192"/>
      <c r="D362" s="192"/>
      <c r="E362" s="192"/>
      <c r="F362" s="192"/>
      <c r="G362" s="192"/>
      <c r="H362" s="192"/>
      <c r="I362" s="303">
        <v>2331.9277416666669</v>
      </c>
    </row>
    <row r="363" spans="1:9" ht="18" customHeight="1">
      <c r="A363" s="192"/>
      <c r="B363" s="192"/>
      <c r="C363" s="192"/>
      <c r="D363" s="192"/>
      <c r="E363" s="192"/>
      <c r="F363" s="192"/>
      <c r="G363" s="192"/>
      <c r="H363" s="192"/>
      <c r="I363" s="192"/>
    </row>
    <row r="364" spans="1:9" ht="18" customHeight="1">
      <c r="A364" s="192"/>
      <c r="B364" s="252" t="s">
        <v>156</v>
      </c>
      <c r="C364" s="291" t="s">
        <v>103</v>
      </c>
      <c r="D364" s="254"/>
      <c r="E364" s="291" t="s">
        <v>81</v>
      </c>
      <c r="F364" s="254"/>
      <c r="G364" s="291" t="s">
        <v>148</v>
      </c>
      <c r="H364" s="254"/>
      <c r="I364" s="192"/>
    </row>
    <row r="365" spans="1:9" ht="18" customHeight="1">
      <c r="A365" s="192"/>
      <c r="B365" s="310" t="s">
        <v>503</v>
      </c>
      <c r="C365" s="311">
        <v>1</v>
      </c>
      <c r="D365" s="300" t="s">
        <v>225</v>
      </c>
      <c r="E365" s="343">
        <v>1573.67</v>
      </c>
      <c r="F365" s="300" t="s">
        <v>64</v>
      </c>
      <c r="G365" s="344">
        <v>8.3333333333333329E-2</v>
      </c>
      <c r="H365" s="312">
        <v>131.13916666666665</v>
      </c>
      <c r="I365" s="192"/>
    </row>
    <row r="366" spans="1:9" ht="18" customHeight="1">
      <c r="A366" s="192"/>
      <c r="B366" s="192" t="s">
        <v>150</v>
      </c>
      <c r="C366" s="192"/>
      <c r="D366" s="192"/>
      <c r="E366" s="192"/>
      <c r="F366" s="192"/>
      <c r="G366" s="192"/>
      <c r="H366" s="192"/>
      <c r="I366" s="303">
        <v>131.13916666666665</v>
      </c>
    </row>
    <row r="367" spans="1:9" ht="18" customHeight="1">
      <c r="A367" s="192"/>
      <c r="B367" s="192"/>
      <c r="C367" s="192"/>
      <c r="D367" s="192"/>
      <c r="E367" s="192"/>
      <c r="F367" s="192"/>
      <c r="G367" s="192"/>
      <c r="H367" s="192"/>
      <c r="I367" s="192"/>
    </row>
    <row r="368" spans="1:9" ht="18" customHeight="1" thickBot="1">
      <c r="A368" s="192"/>
      <c r="B368" s="192" t="s">
        <v>580</v>
      </c>
      <c r="C368" s="192"/>
      <c r="D368" s="192"/>
      <c r="E368" s="192"/>
      <c r="F368" s="192"/>
      <c r="G368" s="192"/>
      <c r="H368" s="192"/>
      <c r="I368" s="345">
        <v>14454.851454761903</v>
      </c>
    </row>
    <row r="369" spans="1:9" ht="18" customHeight="1">
      <c r="A369" s="192"/>
      <c r="B369" s="198"/>
      <c r="C369" s="198"/>
      <c r="D369" s="198"/>
      <c r="E369" s="198"/>
      <c r="F369" s="192"/>
      <c r="G369" s="192"/>
      <c r="H369" s="192"/>
      <c r="I369" s="340"/>
    </row>
    <row r="370" spans="1:9" ht="18" customHeight="1">
      <c r="A370" s="192"/>
      <c r="B370" s="198"/>
      <c r="C370" s="198"/>
      <c r="D370" s="198"/>
      <c r="E370" s="198"/>
      <c r="F370" s="192"/>
      <c r="G370" s="192"/>
      <c r="H370" s="192"/>
      <c r="I370" s="340"/>
    </row>
    <row r="371" spans="1:9" ht="18" customHeight="1">
      <c r="A371" s="192"/>
      <c r="B371" s="252" t="s">
        <v>522</v>
      </c>
      <c r="C371" s="254"/>
      <c r="D371" s="254"/>
      <c r="E371" s="291" t="s">
        <v>142</v>
      </c>
      <c r="F371" s="291" t="s">
        <v>143</v>
      </c>
      <c r="G371" s="291" t="s">
        <v>144</v>
      </c>
      <c r="H371" s="192"/>
      <c r="I371" s="192"/>
    </row>
    <row r="372" spans="1:9" ht="18" customHeight="1">
      <c r="A372" s="192"/>
      <c r="B372" s="310" t="s">
        <v>525</v>
      </c>
      <c r="C372" s="310"/>
      <c r="D372" s="310"/>
      <c r="E372" s="338">
        <v>282132.05</v>
      </c>
      <c r="F372" s="346">
        <v>0.4</v>
      </c>
      <c r="G372" s="347">
        <v>0.6</v>
      </c>
      <c r="H372" s="192"/>
      <c r="I372" s="192"/>
    </row>
    <row r="373" spans="1:9" ht="18" customHeight="1">
      <c r="A373" s="192"/>
      <c r="B373" s="192" t="s">
        <v>224</v>
      </c>
      <c r="C373" s="210">
        <v>60</v>
      </c>
      <c r="D373" s="198" t="s">
        <v>484</v>
      </c>
      <c r="E373" s="192"/>
      <c r="F373" s="192"/>
      <c r="G373" s="206"/>
      <c r="H373" s="192"/>
      <c r="I373" s="192"/>
    </row>
    <row r="374" spans="1:9" ht="18" customHeight="1">
      <c r="A374" s="192"/>
      <c r="B374" s="192"/>
      <c r="C374" s="192"/>
      <c r="D374" s="192"/>
      <c r="E374" s="192"/>
      <c r="F374" s="192"/>
      <c r="G374" s="206"/>
      <c r="H374" s="192"/>
      <c r="I374" s="192"/>
    </row>
    <row r="375" spans="1:9" ht="18" customHeight="1">
      <c r="A375" s="192"/>
      <c r="B375" s="252" t="s">
        <v>147</v>
      </c>
      <c r="C375" s="291" t="s">
        <v>103</v>
      </c>
      <c r="D375" s="242"/>
      <c r="E375" s="291" t="s">
        <v>81</v>
      </c>
      <c r="F375" s="242"/>
      <c r="G375" s="267" t="s">
        <v>148</v>
      </c>
      <c r="H375" s="330"/>
      <c r="I375" s="331"/>
    </row>
    <row r="376" spans="1:9" ht="18" customHeight="1">
      <c r="A376" s="192"/>
      <c r="B376" s="310" t="s">
        <v>525</v>
      </c>
      <c r="C376" s="311">
        <v>1</v>
      </c>
      <c r="D376" s="300" t="s">
        <v>225</v>
      </c>
      <c r="E376" s="348">
        <v>282132.05</v>
      </c>
      <c r="F376" s="300" t="s">
        <v>64</v>
      </c>
      <c r="G376" s="349">
        <v>0.01</v>
      </c>
      <c r="H376" s="312">
        <v>2821.3204999999998</v>
      </c>
      <c r="I376" s="192"/>
    </row>
    <row r="377" spans="1:9" ht="18" customHeight="1">
      <c r="A377" s="192"/>
      <c r="B377" s="192" t="s">
        <v>150</v>
      </c>
      <c r="C377" s="192"/>
      <c r="D377" s="192"/>
      <c r="E377" s="192"/>
      <c r="F377" s="192"/>
      <c r="G377" s="192"/>
      <c r="H377" s="192"/>
      <c r="I377" s="303">
        <v>2821.3204999999998</v>
      </c>
    </row>
    <row r="378" spans="1:9" ht="18" customHeight="1">
      <c r="A378" s="192"/>
      <c r="B378" s="192"/>
      <c r="C378" s="210" t="s">
        <v>485</v>
      </c>
      <c r="D378" s="198"/>
      <c r="E378" s="192"/>
      <c r="F378" s="198"/>
      <c r="G378" s="192"/>
      <c r="H378" s="192"/>
      <c r="I378" s="340"/>
    </row>
    <row r="379" spans="1:9" ht="18" customHeight="1">
      <c r="A379" s="192"/>
      <c r="B379" s="192"/>
      <c r="C379" s="198"/>
      <c r="D379" s="639" t="s">
        <v>152</v>
      </c>
      <c r="E379" s="639"/>
      <c r="F379" s="152">
        <v>0.4</v>
      </c>
      <c r="G379" s="192"/>
      <c r="H379" s="192"/>
      <c r="I379" s="340"/>
    </row>
    <row r="380" spans="1:9" ht="18" customHeight="1">
      <c r="A380" s="192"/>
      <c r="B380" s="192"/>
      <c r="C380" s="198"/>
      <c r="D380" s="639" t="s">
        <v>486</v>
      </c>
      <c r="E380" s="639"/>
      <c r="F380" s="209">
        <v>60</v>
      </c>
      <c r="G380" s="192"/>
      <c r="H380" s="192"/>
      <c r="I380" s="340"/>
    </row>
    <row r="381" spans="1:9" ht="18" customHeight="1">
      <c r="A381" s="192"/>
      <c r="B381" s="192"/>
      <c r="C381" s="198"/>
      <c r="D381" s="641" t="s">
        <v>487</v>
      </c>
      <c r="E381" s="641"/>
      <c r="F381" s="153">
        <v>0.01</v>
      </c>
      <c r="G381" s="192"/>
      <c r="H381" s="192"/>
      <c r="I381" s="340"/>
    </row>
    <row r="382" spans="1:9" ht="18" customHeight="1">
      <c r="A382" s="192"/>
      <c r="B382" s="192"/>
      <c r="C382" s="192"/>
      <c r="D382" s="192"/>
      <c r="E382" s="192"/>
      <c r="F382" s="192"/>
      <c r="G382" s="192"/>
      <c r="H382" s="192"/>
      <c r="I382" s="192"/>
    </row>
    <row r="383" spans="1:9" ht="18" customHeight="1">
      <c r="A383" s="192"/>
      <c r="B383" s="252" t="s">
        <v>151</v>
      </c>
      <c r="C383" s="291" t="s">
        <v>103</v>
      </c>
      <c r="D383" s="242"/>
      <c r="E383" s="291" t="s">
        <v>81</v>
      </c>
      <c r="F383" s="242"/>
      <c r="G383" s="291" t="s">
        <v>148</v>
      </c>
      <c r="H383" s="330"/>
      <c r="I383" s="331"/>
    </row>
    <row r="384" spans="1:9" ht="18" customHeight="1">
      <c r="A384" s="192"/>
      <c r="B384" s="254" t="s">
        <v>525</v>
      </c>
      <c r="C384" s="334">
        <v>1</v>
      </c>
      <c r="D384" s="242" t="s">
        <v>225</v>
      </c>
      <c r="E384" s="298">
        <v>282132.05</v>
      </c>
      <c r="F384" s="242" t="s">
        <v>64</v>
      </c>
      <c r="G384" s="335">
        <v>8.9999999999999993E-3</v>
      </c>
      <c r="H384" s="306">
        <v>2539.1884499999996</v>
      </c>
      <c r="I384" s="192"/>
    </row>
    <row r="385" spans="1:9" ht="18" customHeight="1">
      <c r="A385" s="192"/>
      <c r="B385" s="192" t="s">
        <v>150</v>
      </c>
      <c r="C385" s="192"/>
      <c r="D385" s="192"/>
      <c r="E385" s="192"/>
      <c r="F385" s="192"/>
      <c r="G385" s="192"/>
      <c r="H385" s="192"/>
      <c r="I385" s="303">
        <v>2539.1884499999996</v>
      </c>
    </row>
    <row r="386" spans="1:9" ht="18" customHeight="1">
      <c r="A386" s="192"/>
      <c r="B386" s="192"/>
      <c r="C386" s="198" t="s">
        <v>488</v>
      </c>
      <c r="D386" s="198"/>
      <c r="E386" s="192"/>
      <c r="F386" s="198"/>
      <c r="G386" s="198"/>
      <c r="H386" s="198"/>
      <c r="I386" s="192"/>
    </row>
    <row r="387" spans="1:9" ht="18" customHeight="1">
      <c r="A387" s="192"/>
      <c r="B387" s="192"/>
      <c r="C387" s="198"/>
      <c r="D387" s="639" t="s">
        <v>152</v>
      </c>
      <c r="E387" s="639"/>
      <c r="F387" s="154">
        <v>0.3</v>
      </c>
      <c r="G387" s="198"/>
      <c r="H387" s="198"/>
      <c r="I387" s="192"/>
    </row>
    <row r="388" spans="1:9" ht="18" customHeight="1">
      <c r="A388" s="192"/>
      <c r="B388" s="192"/>
      <c r="C388" s="198"/>
      <c r="D388" s="639" t="s">
        <v>489</v>
      </c>
      <c r="E388" s="639"/>
      <c r="F388" s="198">
        <v>5</v>
      </c>
      <c r="G388" s="198"/>
      <c r="H388" s="198"/>
      <c r="I388" s="192"/>
    </row>
    <row r="389" spans="1:9" ht="18" customHeight="1">
      <c r="A389" s="192"/>
      <c r="B389" s="192"/>
      <c r="C389" s="198"/>
      <c r="D389" s="639" t="s">
        <v>153</v>
      </c>
      <c r="E389" s="639"/>
      <c r="F389" s="350">
        <v>0.15</v>
      </c>
      <c r="G389" s="328" t="s">
        <v>668</v>
      </c>
      <c r="H389" s="198"/>
      <c r="I389" s="327"/>
    </row>
    <row r="390" spans="1:9" ht="18" customHeight="1">
      <c r="A390" s="192"/>
      <c r="B390" s="192"/>
      <c r="C390" s="198"/>
      <c r="D390" s="639" t="s">
        <v>154</v>
      </c>
      <c r="E390" s="639"/>
      <c r="F390" s="155">
        <v>8.9999999999999993E-3</v>
      </c>
      <c r="G390" s="198"/>
      <c r="H390" s="198"/>
      <c r="I390" s="192"/>
    </row>
    <row r="391" spans="1:9" ht="18" customHeight="1">
      <c r="A391" s="192"/>
      <c r="B391" s="192"/>
      <c r="C391" s="198"/>
      <c r="D391" s="290"/>
      <c r="E391" s="290"/>
      <c r="F391" s="155"/>
      <c r="G391" s="198"/>
      <c r="H391" s="198"/>
      <c r="I391" s="192"/>
    </row>
    <row r="392" spans="1:9" ht="18" customHeight="1">
      <c r="A392" s="192"/>
      <c r="B392" s="252" t="s">
        <v>226</v>
      </c>
      <c r="C392" s="291" t="s">
        <v>103</v>
      </c>
      <c r="D392" s="242"/>
      <c r="E392" s="291" t="s">
        <v>81</v>
      </c>
      <c r="F392" s="242"/>
      <c r="G392" s="329" t="s">
        <v>148</v>
      </c>
      <c r="H392" s="330"/>
      <c r="I392" s="331"/>
    </row>
    <row r="393" spans="1:9" ht="18" customHeight="1">
      <c r="A393" s="192"/>
      <c r="B393" s="254" t="s">
        <v>525</v>
      </c>
      <c r="C393" s="334">
        <v>1</v>
      </c>
      <c r="D393" s="242" t="s">
        <v>225</v>
      </c>
      <c r="E393" s="298">
        <v>282132.05</v>
      </c>
      <c r="F393" s="242" t="s">
        <v>64</v>
      </c>
      <c r="G393" s="335">
        <v>0.01</v>
      </c>
      <c r="H393" s="306">
        <v>2821.3204999999998</v>
      </c>
      <c r="I393" s="192"/>
    </row>
    <row r="394" spans="1:9" ht="18" customHeight="1">
      <c r="A394" s="192"/>
      <c r="B394" s="192" t="s">
        <v>150</v>
      </c>
      <c r="C394" s="192"/>
      <c r="D394" s="192"/>
      <c r="E394" s="192"/>
      <c r="F394" s="192"/>
      <c r="G394" s="192"/>
      <c r="H394" s="192"/>
      <c r="I394" s="303">
        <v>2821.3204999999998</v>
      </c>
    </row>
    <row r="395" spans="1:9" ht="18" customHeight="1">
      <c r="A395" s="192"/>
      <c r="B395" s="192"/>
      <c r="C395" s="198"/>
      <c r="D395" s="290"/>
      <c r="E395" s="290"/>
      <c r="F395" s="155"/>
      <c r="G395" s="198"/>
      <c r="H395" s="198"/>
      <c r="I395" s="192"/>
    </row>
    <row r="396" spans="1:9" ht="18" customHeight="1">
      <c r="A396" s="192"/>
      <c r="B396" s="252" t="s">
        <v>227</v>
      </c>
      <c r="C396" s="291" t="s">
        <v>103</v>
      </c>
      <c r="D396" s="254"/>
      <c r="E396" s="291" t="s">
        <v>81</v>
      </c>
      <c r="F396" s="291" t="s">
        <v>507</v>
      </c>
      <c r="G396" s="291" t="s">
        <v>148</v>
      </c>
      <c r="H396" s="254"/>
      <c r="I396" s="192"/>
    </row>
    <row r="397" spans="1:9" ht="18" customHeight="1">
      <c r="A397" s="192"/>
      <c r="B397" s="192" t="s">
        <v>228</v>
      </c>
      <c r="C397" s="332">
        <v>1</v>
      </c>
      <c r="D397" s="231" t="s">
        <v>225</v>
      </c>
      <c r="E397" s="336">
        <v>282132.05</v>
      </c>
      <c r="F397" s="150">
        <v>0.02</v>
      </c>
      <c r="G397" s="333">
        <v>8.3333333333333329E-2</v>
      </c>
      <c r="H397" s="305">
        <v>470.22008333333332</v>
      </c>
      <c r="I397" s="192"/>
    </row>
    <row r="398" spans="1:9" ht="18" customHeight="1">
      <c r="A398" s="192"/>
      <c r="B398" s="254" t="s">
        <v>155</v>
      </c>
      <c r="C398" s="334">
        <v>1</v>
      </c>
      <c r="D398" s="242" t="s">
        <v>225</v>
      </c>
      <c r="E398" s="337">
        <v>282132.05</v>
      </c>
      <c r="F398" s="151">
        <v>0.05</v>
      </c>
      <c r="G398" s="335">
        <v>8.3333333333333329E-2</v>
      </c>
      <c r="H398" s="306">
        <v>1175.5502083333333</v>
      </c>
      <c r="I398" s="192"/>
    </row>
    <row r="399" spans="1:9" ht="18" customHeight="1">
      <c r="A399" s="192"/>
      <c r="B399" s="192" t="s">
        <v>229</v>
      </c>
      <c r="C399" s="192"/>
      <c r="D399" s="192"/>
      <c r="E399" s="192"/>
      <c r="F399" s="192"/>
      <c r="G399" s="192"/>
      <c r="H399" s="192"/>
      <c r="I399" s="303">
        <v>1645.7702916666667</v>
      </c>
    </row>
    <row r="400" spans="1:9" ht="18" customHeight="1">
      <c r="A400" s="192"/>
      <c r="B400" s="192"/>
      <c r="C400" s="192"/>
      <c r="D400" s="192"/>
      <c r="E400" s="192"/>
      <c r="F400" s="192"/>
      <c r="G400" s="192"/>
      <c r="H400" s="192"/>
      <c r="I400" s="192"/>
    </row>
    <row r="401" spans="1:9" ht="18" customHeight="1">
      <c r="A401" s="192"/>
      <c r="B401" s="252" t="s">
        <v>156</v>
      </c>
      <c r="C401" s="291" t="s">
        <v>103</v>
      </c>
      <c r="D401" s="254"/>
      <c r="E401" s="291" t="s">
        <v>81</v>
      </c>
      <c r="F401" s="254"/>
      <c r="G401" s="291" t="s">
        <v>148</v>
      </c>
      <c r="H401" s="254"/>
      <c r="I401" s="192"/>
    </row>
    <row r="402" spans="1:9" ht="18" customHeight="1">
      <c r="A402" s="192"/>
      <c r="B402" s="310" t="s">
        <v>503</v>
      </c>
      <c r="C402" s="311">
        <v>0</v>
      </c>
      <c r="D402" s="300" t="s">
        <v>225</v>
      </c>
      <c r="E402" s="343">
        <v>1573.67</v>
      </c>
      <c r="F402" s="300" t="s">
        <v>64</v>
      </c>
      <c r="G402" s="344">
        <v>8.3333333333333329E-2</v>
      </c>
      <c r="H402" s="312">
        <v>0</v>
      </c>
      <c r="I402" s="192"/>
    </row>
    <row r="403" spans="1:9" ht="18" customHeight="1">
      <c r="A403" s="192"/>
      <c r="B403" s="192" t="s">
        <v>150</v>
      </c>
      <c r="C403" s="192"/>
      <c r="D403" s="192"/>
      <c r="E403" s="192"/>
      <c r="F403" s="192"/>
      <c r="G403" s="192"/>
      <c r="H403" s="192"/>
      <c r="I403" s="303">
        <v>0</v>
      </c>
    </row>
    <row r="404" spans="1:9" ht="18" customHeight="1">
      <c r="A404" s="192"/>
      <c r="B404" s="192"/>
      <c r="C404" s="192"/>
      <c r="D404" s="192"/>
      <c r="E404" s="192"/>
      <c r="F404" s="192"/>
      <c r="G404" s="192"/>
      <c r="H404" s="192"/>
      <c r="I404" s="192"/>
    </row>
    <row r="405" spans="1:9" ht="18" customHeight="1" thickBot="1">
      <c r="A405" s="192"/>
      <c r="B405" s="192" t="s">
        <v>526</v>
      </c>
      <c r="C405" s="192"/>
      <c r="D405" s="192"/>
      <c r="E405" s="192"/>
      <c r="F405" s="192"/>
      <c r="G405" s="192"/>
      <c r="H405" s="192"/>
      <c r="I405" s="345">
        <v>9827.5997416666651</v>
      </c>
    </row>
    <row r="406" spans="1:9" ht="18" customHeight="1">
      <c r="A406" s="192"/>
      <c r="B406" s="198"/>
      <c r="C406" s="198"/>
      <c r="D406" s="198"/>
      <c r="E406" s="198"/>
      <c r="F406" s="192"/>
      <c r="G406" s="192"/>
      <c r="H406" s="192"/>
      <c r="I406" s="340"/>
    </row>
    <row r="407" spans="1:9" ht="18" customHeight="1">
      <c r="A407" s="192"/>
      <c r="B407" s="206" t="s">
        <v>158</v>
      </c>
      <c r="C407" s="198"/>
      <c r="D407" s="192"/>
      <c r="E407" s="192"/>
      <c r="F407" s="213"/>
      <c r="G407" s="213"/>
      <c r="H407" s="206"/>
      <c r="I407" s="213"/>
    </row>
    <row r="408" spans="1:9" ht="18" customHeight="1">
      <c r="A408" s="192"/>
      <c r="B408" s="198"/>
      <c r="C408" s="209" t="s">
        <v>544</v>
      </c>
      <c r="D408" s="206"/>
      <c r="E408" s="206"/>
      <c r="F408" s="263" t="s">
        <v>65</v>
      </c>
      <c r="G408" s="122">
        <v>526955.4362</v>
      </c>
      <c r="H408" s="206"/>
      <c r="I408" s="206"/>
    </row>
    <row r="409" spans="1:9" ht="18" customHeight="1">
      <c r="A409" s="192"/>
      <c r="B409" s="198"/>
      <c r="C409" s="209" t="s">
        <v>561</v>
      </c>
      <c r="D409" s="206"/>
      <c r="E409" s="206"/>
      <c r="F409" s="263" t="s">
        <v>65</v>
      </c>
      <c r="G409" s="122">
        <v>14454.851454761903</v>
      </c>
      <c r="H409" s="206"/>
      <c r="I409" s="206"/>
    </row>
    <row r="410" spans="1:9" ht="18" customHeight="1">
      <c r="A410" s="192"/>
      <c r="B410" s="198"/>
      <c r="C410" s="209" t="s">
        <v>545</v>
      </c>
      <c r="D410" s="206"/>
      <c r="E410" s="206"/>
      <c r="F410" s="263" t="s">
        <v>65</v>
      </c>
      <c r="G410" s="122">
        <v>9827.5997416666651</v>
      </c>
      <c r="H410" s="206"/>
      <c r="I410" s="206"/>
    </row>
    <row r="411" spans="1:9" ht="18" customHeight="1" thickBot="1">
      <c r="A411" s="192"/>
      <c r="B411" s="198"/>
      <c r="C411" s="209"/>
      <c r="D411" s="206"/>
      <c r="E411" s="206"/>
      <c r="F411" s="263"/>
      <c r="G411" s="122"/>
      <c r="H411" s="206"/>
      <c r="I411" s="280">
        <v>551237.88739642862</v>
      </c>
    </row>
    <row r="412" spans="1:9" ht="18" customHeight="1" thickTop="1">
      <c r="A412" s="192"/>
      <c r="B412" s="198"/>
      <c r="C412" s="198"/>
      <c r="D412" s="192"/>
      <c r="E412" s="213"/>
      <c r="F412" s="213"/>
      <c r="G412" s="213"/>
      <c r="H412" s="213"/>
      <c r="I412" s="526"/>
    </row>
    <row r="413" spans="1:9" ht="18" customHeight="1">
      <c r="A413" s="212" t="s">
        <v>159</v>
      </c>
      <c r="B413" s="206" t="s">
        <v>160</v>
      </c>
      <c r="C413" s="206"/>
      <c r="D413" s="206"/>
      <c r="E413" s="198"/>
      <c r="F413" s="192"/>
      <c r="G413" s="192"/>
      <c r="H413" s="192"/>
      <c r="I413" s="198"/>
    </row>
    <row r="414" spans="1:9" ht="18" customHeight="1">
      <c r="A414" s="212"/>
      <c r="B414" s="206"/>
      <c r="C414" s="206"/>
      <c r="D414" s="206"/>
      <c r="E414" s="198"/>
      <c r="F414" s="192"/>
      <c r="G414" s="192"/>
      <c r="H414" s="192"/>
      <c r="I414" s="198"/>
    </row>
    <row r="415" spans="1:9" ht="18" customHeight="1">
      <c r="A415" s="212"/>
      <c r="B415" s="252" t="s">
        <v>535</v>
      </c>
      <c r="C415" s="254"/>
      <c r="D415" s="254"/>
      <c r="E415" s="291" t="s">
        <v>142</v>
      </c>
      <c r="F415" s="291" t="s">
        <v>143</v>
      </c>
      <c r="G415" s="291" t="s">
        <v>144</v>
      </c>
      <c r="H415" s="194"/>
      <c r="I415" s="192"/>
    </row>
    <row r="416" spans="1:9" ht="18" customHeight="1">
      <c r="A416" s="212"/>
      <c r="B416" s="310" t="s">
        <v>535</v>
      </c>
      <c r="C416" s="310"/>
      <c r="D416" s="310"/>
      <c r="E416" s="338">
        <v>1812</v>
      </c>
      <c r="F416" s="346">
        <v>0.1</v>
      </c>
      <c r="G416" s="347">
        <v>0.6</v>
      </c>
      <c r="H416" s="202"/>
      <c r="I416" s="192"/>
    </row>
    <row r="417" spans="1:9" ht="18" customHeight="1">
      <c r="A417" s="212"/>
      <c r="B417" s="192" t="s">
        <v>224</v>
      </c>
      <c r="C417" s="210">
        <v>36</v>
      </c>
      <c r="D417" s="198" t="s">
        <v>484</v>
      </c>
      <c r="E417" s="192"/>
      <c r="F417" s="192"/>
      <c r="G417" s="206"/>
      <c r="H417" s="192"/>
      <c r="I417" s="192"/>
    </row>
    <row r="418" spans="1:9" ht="18" customHeight="1">
      <c r="A418" s="212"/>
      <c r="B418" s="192"/>
      <c r="C418" s="192"/>
      <c r="D418" s="192"/>
      <c r="E418" s="192"/>
      <c r="F418" s="192"/>
      <c r="G418" s="206"/>
      <c r="H418" s="192"/>
      <c r="I418" s="192"/>
    </row>
    <row r="419" spans="1:9" ht="18" customHeight="1">
      <c r="A419" s="212"/>
      <c r="B419" s="252" t="s">
        <v>147</v>
      </c>
      <c r="C419" s="291" t="s">
        <v>103</v>
      </c>
      <c r="D419" s="242"/>
      <c r="E419" s="291" t="s">
        <v>81</v>
      </c>
      <c r="F419" s="242"/>
      <c r="G419" s="267" t="s">
        <v>148</v>
      </c>
      <c r="H419" s="330"/>
      <c r="I419" s="331"/>
    </row>
    <row r="420" spans="1:9" ht="18" customHeight="1">
      <c r="A420" s="212"/>
      <c r="B420" s="310" t="s">
        <v>535</v>
      </c>
      <c r="C420" s="311">
        <v>195</v>
      </c>
      <c r="D420" s="300" t="s">
        <v>64</v>
      </c>
      <c r="E420" s="348">
        <v>1812</v>
      </c>
      <c r="F420" s="300" t="s">
        <v>64</v>
      </c>
      <c r="G420" s="349">
        <v>2.5000000000000001E-2</v>
      </c>
      <c r="H420" s="312">
        <v>8833.5</v>
      </c>
      <c r="I420" s="192"/>
    </row>
    <row r="421" spans="1:9" ht="18" customHeight="1">
      <c r="A421" s="212"/>
      <c r="B421" s="192" t="s">
        <v>150</v>
      </c>
      <c r="C421" s="192"/>
      <c r="D421" s="192"/>
      <c r="E421" s="192"/>
      <c r="F421" s="192"/>
      <c r="G421" s="192"/>
      <c r="H421" s="192"/>
      <c r="I421" s="303">
        <v>8833.5</v>
      </c>
    </row>
    <row r="422" spans="1:9" ht="18" customHeight="1">
      <c r="A422" s="212"/>
      <c r="B422" s="192"/>
      <c r="C422" s="210" t="s">
        <v>485</v>
      </c>
      <c r="D422" s="198"/>
      <c r="E422" s="192"/>
      <c r="F422" s="198"/>
      <c r="G422" s="192"/>
      <c r="H422" s="192"/>
      <c r="I422" s="340"/>
    </row>
    <row r="423" spans="1:9" ht="18" customHeight="1">
      <c r="A423" s="212"/>
      <c r="B423" s="192"/>
      <c r="C423" s="198"/>
      <c r="D423" s="639" t="s">
        <v>152</v>
      </c>
      <c r="E423" s="639"/>
      <c r="F423" s="152">
        <v>0.1</v>
      </c>
      <c r="G423" s="192"/>
      <c r="H423" s="192"/>
      <c r="I423" s="340"/>
    </row>
    <row r="424" spans="1:9" ht="18" customHeight="1">
      <c r="A424" s="212"/>
      <c r="B424" s="192"/>
      <c r="C424" s="198"/>
      <c r="D424" s="639" t="s">
        <v>486</v>
      </c>
      <c r="E424" s="639"/>
      <c r="F424" s="209">
        <v>36</v>
      </c>
      <c r="G424" s="192"/>
      <c r="H424" s="192"/>
      <c r="I424" s="340"/>
    </row>
    <row r="425" spans="1:9" ht="18" customHeight="1">
      <c r="A425" s="212"/>
      <c r="B425" s="192"/>
      <c r="C425" s="198"/>
      <c r="D425" s="641" t="s">
        <v>487</v>
      </c>
      <c r="E425" s="641"/>
      <c r="F425" s="153">
        <v>2.5000000000000001E-2</v>
      </c>
      <c r="G425" s="192"/>
      <c r="H425" s="192"/>
      <c r="I425" s="340"/>
    </row>
    <row r="426" spans="1:9" ht="18" customHeight="1">
      <c r="A426" s="212"/>
      <c r="B426" s="192"/>
      <c r="C426" s="192"/>
      <c r="D426" s="192"/>
      <c r="E426" s="192"/>
      <c r="F426" s="192"/>
      <c r="G426" s="192"/>
      <c r="H426" s="192"/>
      <c r="I426" s="192"/>
    </row>
    <row r="427" spans="1:9" ht="18" customHeight="1">
      <c r="A427" s="212"/>
      <c r="B427" s="252" t="s">
        <v>151</v>
      </c>
      <c r="C427" s="291" t="s">
        <v>103</v>
      </c>
      <c r="D427" s="242"/>
      <c r="E427" s="291" t="s">
        <v>81</v>
      </c>
      <c r="F427" s="242"/>
      <c r="G427" s="291" t="s">
        <v>148</v>
      </c>
      <c r="H427" s="330"/>
      <c r="I427" s="331"/>
    </row>
    <row r="428" spans="1:9" ht="18" customHeight="1">
      <c r="A428" s="212"/>
      <c r="B428" s="254" t="s">
        <v>535</v>
      </c>
      <c r="C428" s="334">
        <v>195</v>
      </c>
      <c r="D428" s="300" t="s">
        <v>64</v>
      </c>
      <c r="E428" s="298">
        <v>1812</v>
      </c>
      <c r="F428" s="242" t="s">
        <v>64</v>
      </c>
      <c r="G428" s="335">
        <v>9.5833333333333326E-3</v>
      </c>
      <c r="H428" s="306">
        <v>3386.1749999999997</v>
      </c>
      <c r="I428" s="192"/>
    </row>
    <row r="429" spans="1:9" ht="18" customHeight="1">
      <c r="A429" s="212"/>
      <c r="B429" s="192" t="s">
        <v>150</v>
      </c>
      <c r="C429" s="192"/>
      <c r="D429" s="192"/>
      <c r="E429" s="192"/>
      <c r="F429" s="192"/>
      <c r="G429" s="192"/>
      <c r="H429" s="192"/>
      <c r="I429" s="303">
        <v>3386.1749999999997</v>
      </c>
    </row>
    <row r="430" spans="1:9" ht="18" customHeight="1">
      <c r="A430" s="212"/>
      <c r="B430" s="192"/>
      <c r="C430" s="198" t="s">
        <v>488</v>
      </c>
      <c r="D430" s="198"/>
      <c r="E430" s="192"/>
      <c r="F430" s="198"/>
      <c r="G430" s="198"/>
      <c r="H430" s="198"/>
      <c r="I430" s="192"/>
    </row>
    <row r="431" spans="1:9" ht="18" customHeight="1">
      <c r="A431" s="212"/>
      <c r="B431" s="192"/>
      <c r="C431" s="198"/>
      <c r="D431" s="639" t="s">
        <v>152</v>
      </c>
      <c r="E431" s="639"/>
      <c r="F431" s="154">
        <v>0.3</v>
      </c>
      <c r="G431" s="198"/>
      <c r="H431" s="198"/>
      <c r="I431" s="192"/>
    </row>
    <row r="432" spans="1:9" ht="18" customHeight="1">
      <c r="A432" s="212"/>
      <c r="B432" s="192"/>
      <c r="C432" s="198"/>
      <c r="D432" s="639" t="s">
        <v>489</v>
      </c>
      <c r="E432" s="639"/>
      <c r="F432" s="198">
        <v>3</v>
      </c>
      <c r="G432" s="198"/>
      <c r="H432" s="198"/>
      <c r="I432" s="192"/>
    </row>
    <row r="433" spans="1:9" ht="18" customHeight="1">
      <c r="A433" s="212"/>
      <c r="B433" s="192"/>
      <c r="C433" s="198"/>
      <c r="D433" s="639" t="s">
        <v>153</v>
      </c>
      <c r="E433" s="639"/>
      <c r="F433" s="350">
        <v>0.15</v>
      </c>
      <c r="G433" s="328" t="s">
        <v>668</v>
      </c>
      <c r="H433" s="198"/>
      <c r="I433" s="327"/>
    </row>
    <row r="434" spans="1:9" ht="18" customHeight="1">
      <c r="A434" s="212"/>
      <c r="B434" s="192"/>
      <c r="C434" s="198"/>
      <c r="D434" s="639" t="s">
        <v>154</v>
      </c>
      <c r="E434" s="639"/>
      <c r="F434" s="155">
        <v>9.5833333333333326E-3</v>
      </c>
      <c r="G434" s="198"/>
      <c r="H434" s="198"/>
      <c r="I434" s="192"/>
    </row>
    <row r="435" spans="1:9" ht="18" customHeight="1">
      <c r="A435" s="212"/>
      <c r="B435" s="192"/>
      <c r="C435" s="198"/>
      <c r="D435" s="290"/>
      <c r="E435" s="290"/>
      <c r="F435" s="155"/>
      <c r="G435" s="198"/>
      <c r="H435" s="198"/>
      <c r="I435" s="192"/>
    </row>
    <row r="436" spans="1:9" ht="18" customHeight="1">
      <c r="A436" s="212"/>
      <c r="B436" s="252" t="s">
        <v>226</v>
      </c>
      <c r="C436" s="291" t="s">
        <v>103</v>
      </c>
      <c r="D436" s="242"/>
      <c r="E436" s="291" t="s">
        <v>81</v>
      </c>
      <c r="F436" s="242"/>
      <c r="G436" s="329" t="s">
        <v>148</v>
      </c>
      <c r="H436" s="330"/>
      <c r="I436" s="331"/>
    </row>
    <row r="437" spans="1:9" ht="18" customHeight="1">
      <c r="A437" s="212"/>
      <c r="B437" s="254" t="s">
        <v>535</v>
      </c>
      <c r="C437" s="334">
        <v>195</v>
      </c>
      <c r="D437" s="300" t="s">
        <v>64</v>
      </c>
      <c r="E437" s="298">
        <v>1812</v>
      </c>
      <c r="F437" s="242" t="s">
        <v>64</v>
      </c>
      <c r="G437" s="335">
        <v>1.6666666666666666E-2</v>
      </c>
      <c r="H437" s="306">
        <v>5889</v>
      </c>
      <c r="I437" s="192"/>
    </row>
    <row r="438" spans="1:9" ht="18" customHeight="1">
      <c r="A438" s="212"/>
      <c r="B438" s="192" t="s">
        <v>150</v>
      </c>
      <c r="C438" s="192"/>
      <c r="D438" s="192"/>
      <c r="E438" s="192"/>
      <c r="F438" s="192"/>
      <c r="G438" s="192"/>
      <c r="H438" s="192"/>
      <c r="I438" s="303">
        <v>5889</v>
      </c>
    </row>
    <row r="439" spans="1:9" ht="18" customHeight="1">
      <c r="A439" s="212"/>
      <c r="B439" s="192"/>
      <c r="C439" s="198"/>
      <c r="D439" s="290"/>
      <c r="E439" s="290"/>
      <c r="F439" s="155"/>
      <c r="G439" s="198"/>
      <c r="H439" s="198"/>
      <c r="I439" s="192"/>
    </row>
    <row r="440" spans="1:9" ht="18" customHeight="1" thickBot="1">
      <c r="A440" s="212"/>
      <c r="B440" s="192" t="s">
        <v>536</v>
      </c>
      <c r="C440" s="192"/>
      <c r="D440" s="192"/>
      <c r="E440" s="192"/>
      <c r="F440" s="192"/>
      <c r="G440" s="192"/>
      <c r="H440" s="192"/>
      <c r="I440" s="345">
        <v>18108.674999999999</v>
      </c>
    </row>
    <row r="441" spans="1:9" ht="18" customHeight="1">
      <c r="A441" s="198"/>
      <c r="B441" s="198"/>
      <c r="C441" s="198"/>
      <c r="D441" s="198"/>
      <c r="E441" s="198"/>
      <c r="F441" s="192"/>
      <c r="G441" s="192"/>
      <c r="H441" s="192"/>
      <c r="I441" s="198"/>
    </row>
    <row r="442" spans="1:9" ht="18" customHeight="1" thickBot="1">
      <c r="A442" s="198"/>
      <c r="B442" s="196" t="s">
        <v>161</v>
      </c>
      <c r="C442" s="198"/>
      <c r="D442" s="198"/>
      <c r="E442" s="192"/>
      <c r="F442" s="213"/>
      <c r="G442" s="213"/>
      <c r="H442" s="526"/>
      <c r="I442" s="280">
        <v>18108.674999999999</v>
      </c>
    </row>
    <row r="443" spans="1:9" ht="18" customHeight="1" thickTop="1">
      <c r="A443" s="198"/>
      <c r="B443" s="206"/>
      <c r="C443" s="198"/>
      <c r="D443" s="198"/>
      <c r="E443" s="192"/>
      <c r="F443" s="213"/>
      <c r="G443" s="213"/>
      <c r="H443" s="213"/>
      <c r="I443" s="213"/>
    </row>
    <row r="444" spans="1:9" ht="18" customHeight="1">
      <c r="A444" s="267" t="s">
        <v>162</v>
      </c>
      <c r="B444" s="213" t="s">
        <v>163</v>
      </c>
      <c r="C444" s="213"/>
      <c r="D444" s="213"/>
      <c r="E444" s="192"/>
      <c r="F444" s="213"/>
      <c r="G444" s="213"/>
      <c r="H444" s="213"/>
      <c r="I444" s="213"/>
    </row>
    <row r="445" spans="1:9" ht="18" customHeight="1">
      <c r="A445" s="213"/>
      <c r="B445" s="213"/>
      <c r="C445" s="213"/>
      <c r="D445" s="213"/>
      <c r="E445" s="192"/>
      <c r="F445" s="213"/>
      <c r="G445" s="213"/>
      <c r="H445" s="213"/>
      <c r="I445" s="213"/>
    </row>
    <row r="446" spans="1:9" ht="18" customHeight="1">
      <c r="A446" s="192"/>
      <c r="B446" s="206" t="s">
        <v>164</v>
      </c>
      <c r="C446" s="198"/>
      <c r="D446" s="198"/>
      <c r="E446" s="192"/>
      <c r="F446" s="206"/>
      <c r="G446" s="206"/>
      <c r="H446" s="214" t="s">
        <v>62</v>
      </c>
      <c r="I446" s="206"/>
    </row>
    <row r="447" spans="1:9" ht="18" customHeight="1">
      <c r="A447" s="313" t="s">
        <v>58</v>
      </c>
      <c r="B447" s="198" t="s">
        <v>165</v>
      </c>
      <c r="C447" s="198"/>
      <c r="D447" s="192"/>
      <c r="E447" s="192"/>
      <c r="F447" s="198"/>
      <c r="G447" s="198"/>
      <c r="H447" s="351">
        <v>620014.03638415015</v>
      </c>
      <c r="I447" s="198"/>
    </row>
    <row r="448" spans="1:9" ht="18" customHeight="1">
      <c r="A448" s="313" t="s">
        <v>78</v>
      </c>
      <c r="B448" s="198" t="s">
        <v>166</v>
      </c>
      <c r="C448" s="198"/>
      <c r="D448" s="192"/>
      <c r="E448" s="192"/>
      <c r="F448" s="198"/>
      <c r="G448" s="198"/>
      <c r="H448" s="351">
        <v>20268.9375</v>
      </c>
      <c r="I448" s="198"/>
    </row>
    <row r="449" spans="1:9" ht="18" customHeight="1">
      <c r="A449" s="313" t="s">
        <v>86</v>
      </c>
      <c r="B449" s="198" t="s">
        <v>167</v>
      </c>
      <c r="C449" s="198"/>
      <c r="D449" s="192"/>
      <c r="E449" s="192"/>
      <c r="F449" s="198"/>
      <c r="G449" s="198"/>
      <c r="H449" s="351">
        <v>154171.14514285716</v>
      </c>
      <c r="I449" s="198"/>
    </row>
    <row r="450" spans="1:9" ht="18" customHeight="1">
      <c r="A450" s="313" t="s">
        <v>100</v>
      </c>
      <c r="B450" s="198" t="s">
        <v>168</v>
      </c>
      <c r="C450" s="198"/>
      <c r="D450" s="192"/>
      <c r="E450" s="192"/>
      <c r="F450" s="198"/>
      <c r="G450" s="198"/>
      <c r="H450" s="351">
        <v>1558.2583333333334</v>
      </c>
      <c r="I450" s="198"/>
    </row>
    <row r="451" spans="1:9" ht="18" customHeight="1">
      <c r="A451" s="313" t="s">
        <v>109</v>
      </c>
      <c r="B451" s="198" t="s">
        <v>169</v>
      </c>
      <c r="C451" s="198"/>
      <c r="D451" s="192"/>
      <c r="E451" s="192"/>
      <c r="F451" s="198"/>
      <c r="G451" s="198"/>
      <c r="H451" s="351">
        <v>129507.47130675767</v>
      </c>
      <c r="I451" s="198"/>
    </row>
    <row r="452" spans="1:9" ht="18" customHeight="1">
      <c r="A452" s="313" t="s">
        <v>139</v>
      </c>
      <c r="B452" s="198" t="s">
        <v>170</v>
      </c>
      <c r="C452" s="198"/>
      <c r="D452" s="192"/>
      <c r="E452" s="192"/>
      <c r="F452" s="198"/>
      <c r="G452" s="198"/>
      <c r="H452" s="351">
        <v>551237.88739642862</v>
      </c>
      <c r="I452" s="198"/>
    </row>
    <row r="453" spans="1:9" ht="18" customHeight="1">
      <c r="A453" s="313" t="s">
        <v>159</v>
      </c>
      <c r="B453" s="198" t="s">
        <v>171</v>
      </c>
      <c r="C453" s="198"/>
      <c r="D453" s="198"/>
      <c r="E453" s="192"/>
      <c r="F453" s="198"/>
      <c r="G453" s="198"/>
      <c r="H453" s="352">
        <v>18108.674999999999</v>
      </c>
      <c r="I453" s="198"/>
    </row>
    <row r="454" spans="1:9" ht="18" customHeight="1" thickBot="1">
      <c r="A454" s="192"/>
      <c r="B454" s="251" t="s">
        <v>172</v>
      </c>
      <c r="C454" s="209"/>
      <c r="D454" s="192"/>
      <c r="E454" s="251"/>
      <c r="F454" s="209"/>
      <c r="G454" s="515"/>
      <c r="H454" s="527" t="s">
        <v>65</v>
      </c>
      <c r="I454" s="528">
        <v>1494866.411063527</v>
      </c>
    </row>
    <row r="455" spans="1:9" ht="18" customHeight="1" thickTop="1">
      <c r="A455" s="192"/>
      <c r="B455" s="251"/>
      <c r="C455" s="209"/>
      <c r="D455" s="192"/>
      <c r="E455" s="251"/>
      <c r="F455" s="209"/>
      <c r="G455" s="353"/>
      <c r="H455" s="353"/>
      <c r="I455" s="529"/>
    </row>
    <row r="456" spans="1:9" ht="18" customHeight="1">
      <c r="A456" s="267" t="s">
        <v>173</v>
      </c>
      <c r="B456" s="251" t="s">
        <v>174</v>
      </c>
      <c r="C456" s="353"/>
      <c r="D456" s="192"/>
      <c r="E456" s="209"/>
      <c r="F456" s="209"/>
      <c r="G456" s="209"/>
      <c r="H456" s="209"/>
      <c r="I456" s="192"/>
    </row>
    <row r="457" spans="1:9" ht="18" customHeight="1">
      <c r="A457" s="205"/>
      <c r="B457" s="530" t="s">
        <v>175</v>
      </c>
      <c r="C457" s="277"/>
      <c r="D457" s="531" t="s">
        <v>176</v>
      </c>
      <c r="E457" s="531"/>
      <c r="F457" s="531" t="s">
        <v>177</v>
      </c>
      <c r="G457" s="531"/>
      <c r="H457" s="531" t="s">
        <v>62</v>
      </c>
      <c r="I457" s="531"/>
    </row>
    <row r="458" spans="1:9" ht="18" customHeight="1">
      <c r="A458" s="205"/>
      <c r="B458" s="209" t="s">
        <v>178</v>
      </c>
      <c r="C458" s="209"/>
      <c r="D458" s="149">
        <v>0.03</v>
      </c>
      <c r="E458" s="149"/>
      <c r="F458" s="532">
        <v>1494866.411063527</v>
      </c>
      <c r="G458" s="532"/>
      <c r="H458" s="532">
        <v>44845.992331905807</v>
      </c>
      <c r="I458" s="532"/>
    </row>
    <row r="459" spans="1:9" ht="18" customHeight="1">
      <c r="A459" s="205"/>
      <c r="B459" s="209" t="s">
        <v>179</v>
      </c>
      <c r="C459" s="209"/>
      <c r="D459" s="149">
        <v>0.05</v>
      </c>
      <c r="E459" s="149"/>
      <c r="F459" s="532">
        <v>1494866.411063527</v>
      </c>
      <c r="G459" s="532"/>
      <c r="H459" s="532">
        <v>74743.320553176352</v>
      </c>
      <c r="I459" s="532"/>
    </row>
    <row r="460" spans="1:9" ht="18" customHeight="1">
      <c r="A460" s="205"/>
      <c r="B460" s="354" t="s">
        <v>478</v>
      </c>
      <c r="C460" s="209"/>
      <c r="D460" s="149">
        <v>0.01</v>
      </c>
      <c r="E460" s="149"/>
      <c r="F460" s="532">
        <v>1494866.411063527</v>
      </c>
      <c r="G460" s="532"/>
      <c r="H460" s="532">
        <v>14948.664110635271</v>
      </c>
      <c r="I460" s="532"/>
    </row>
    <row r="461" spans="1:9" ht="18" customHeight="1">
      <c r="A461" s="205"/>
      <c r="B461" s="354" t="s">
        <v>547</v>
      </c>
      <c r="C461" s="209"/>
      <c r="D461" s="149">
        <v>0.01</v>
      </c>
      <c r="E461" s="149"/>
      <c r="F461" s="532">
        <v>1494866.411063527</v>
      </c>
      <c r="G461" s="532"/>
      <c r="H461" s="532">
        <v>14948.664110635271</v>
      </c>
      <c r="I461" s="532"/>
    </row>
    <row r="462" spans="1:9" ht="18" customHeight="1">
      <c r="A462" s="205"/>
      <c r="B462" s="275" t="s">
        <v>180</v>
      </c>
      <c r="C462" s="275"/>
      <c r="D462" s="156">
        <v>0.01</v>
      </c>
      <c r="E462" s="156"/>
      <c r="F462" s="533">
        <v>1494866.411063527</v>
      </c>
      <c r="G462" s="533"/>
      <c r="H462" s="533">
        <v>14948.664110635271</v>
      </c>
      <c r="I462" s="532"/>
    </row>
    <row r="463" spans="1:9" ht="18" customHeight="1">
      <c r="A463" s="205"/>
      <c r="B463" s="209" t="s">
        <v>181</v>
      </c>
      <c r="C463" s="209"/>
      <c r="D463" s="192"/>
      <c r="E463" s="223"/>
      <c r="F463" s="205"/>
      <c r="G463" s="205"/>
      <c r="H463" s="205"/>
      <c r="I463" s="532">
        <v>164435.30521698794</v>
      </c>
    </row>
    <row r="464" spans="1:9" ht="18" customHeight="1">
      <c r="A464" s="205"/>
      <c r="B464" s="209"/>
      <c r="C464" s="209"/>
      <c r="D464" s="192"/>
      <c r="E464" s="223"/>
      <c r="F464" s="205"/>
      <c r="G464" s="205"/>
      <c r="H464" s="205"/>
      <c r="I464" s="532"/>
    </row>
    <row r="465" spans="1:9" ht="18" customHeight="1" thickBot="1">
      <c r="A465" s="205"/>
      <c r="B465" s="353" t="s">
        <v>182</v>
      </c>
      <c r="C465" s="209"/>
      <c r="D465" s="192"/>
      <c r="E465" s="223"/>
      <c r="F465" s="205"/>
      <c r="G465" s="205"/>
      <c r="H465" s="515" t="s">
        <v>65</v>
      </c>
      <c r="I465" s="528">
        <v>164435.30521698794</v>
      </c>
    </row>
    <row r="466" spans="1:9" ht="18" customHeight="1" thickTop="1">
      <c r="A466" s="205"/>
      <c r="B466" s="353"/>
      <c r="C466" s="209"/>
      <c r="D466" s="192"/>
      <c r="E466" s="205"/>
      <c r="F466" s="205"/>
      <c r="G466" s="267"/>
      <c r="H466" s="267"/>
      <c r="I466" s="529"/>
    </row>
    <row r="467" spans="1:9" ht="18" customHeight="1">
      <c r="A467" s="267" t="s">
        <v>183</v>
      </c>
      <c r="B467" s="353" t="s">
        <v>184</v>
      </c>
      <c r="C467" s="353"/>
      <c r="D467" s="192"/>
      <c r="E467" s="209"/>
      <c r="F467" s="209"/>
      <c r="G467" s="209"/>
      <c r="H467" s="209"/>
      <c r="I467" s="192"/>
    </row>
    <row r="468" spans="1:9" ht="18" customHeight="1">
      <c r="A468" s="267"/>
      <c r="B468" s="353"/>
      <c r="C468" s="353"/>
      <c r="D468" s="192"/>
      <c r="E468" s="209"/>
      <c r="F468" s="209"/>
      <c r="G468" s="209"/>
      <c r="H468" s="209"/>
      <c r="I468" s="192"/>
    </row>
    <row r="469" spans="1:9" ht="18" customHeight="1">
      <c r="A469" s="205"/>
      <c r="B469" s="534" t="s">
        <v>185</v>
      </c>
      <c r="C469" s="275"/>
      <c r="D469" s="254"/>
      <c r="E469" s="275"/>
      <c r="F469" s="275"/>
      <c r="G469" s="275"/>
      <c r="H469" s="275"/>
      <c r="I469" s="535" t="s">
        <v>62</v>
      </c>
    </row>
    <row r="470" spans="1:9" ht="18" customHeight="1">
      <c r="A470" s="210" t="s">
        <v>162</v>
      </c>
      <c r="B470" s="277" t="s">
        <v>186</v>
      </c>
      <c r="C470" s="277"/>
      <c r="D470" s="284"/>
      <c r="E470" s="277"/>
      <c r="F470" s="192"/>
      <c r="G470" s="277"/>
      <c r="H470" s="277"/>
      <c r="I470" s="536">
        <v>1494866.411063527</v>
      </c>
    </row>
    <row r="471" spans="1:9" ht="18" customHeight="1">
      <c r="A471" s="210" t="s">
        <v>173</v>
      </c>
      <c r="B471" s="537" t="s">
        <v>187</v>
      </c>
      <c r="C471" s="209"/>
      <c r="D471" s="192"/>
      <c r="E471" s="209"/>
      <c r="F471" s="192"/>
      <c r="G471" s="209"/>
      <c r="H471" s="209"/>
      <c r="I471" s="538">
        <v>164435.30521698794</v>
      </c>
    </row>
    <row r="472" spans="1:9" ht="18" customHeight="1">
      <c r="A472" s="205"/>
      <c r="B472" s="209" t="s">
        <v>188</v>
      </c>
      <c r="C472" s="209"/>
      <c r="D472" s="192"/>
      <c r="E472" s="209"/>
      <c r="F472" s="192"/>
      <c r="G472" s="209"/>
      <c r="H472" s="209"/>
      <c r="I472" s="538">
        <v>1659301.7162805148</v>
      </c>
    </row>
    <row r="473" spans="1:9" ht="18" customHeight="1">
      <c r="A473" s="205"/>
      <c r="B473" s="275" t="s">
        <v>479</v>
      </c>
      <c r="C473" s="275"/>
      <c r="D473" s="254"/>
      <c r="E473" s="275"/>
      <c r="F473" s="275"/>
      <c r="G473" s="275"/>
      <c r="H473" s="275"/>
      <c r="I473" s="355">
        <v>7000</v>
      </c>
    </row>
    <row r="474" spans="1:9" ht="18" customHeight="1" thickBot="1">
      <c r="A474" s="205"/>
      <c r="B474" s="209"/>
      <c r="C474" s="209"/>
      <c r="D474" s="192"/>
      <c r="E474" s="209"/>
      <c r="F474" s="192"/>
      <c r="G474" s="209"/>
      <c r="H474" s="209"/>
      <c r="I474" s="538"/>
    </row>
    <row r="475" spans="1:9" ht="18" customHeight="1" thickBot="1">
      <c r="A475" s="205"/>
      <c r="B475" s="353" t="s">
        <v>189</v>
      </c>
      <c r="C475" s="209"/>
      <c r="D475" s="192"/>
      <c r="E475" s="209"/>
      <c r="F475" s="192"/>
      <c r="G475" s="209"/>
      <c r="H475" s="214" t="s">
        <v>190</v>
      </c>
      <c r="I475" s="539">
        <v>237.04310232578783</v>
      </c>
    </row>
    <row r="476" spans="1:9" ht="18" customHeight="1">
      <c r="A476" s="205"/>
      <c r="B476" s="353"/>
      <c r="C476" s="209"/>
      <c r="D476" s="192"/>
      <c r="E476" s="209"/>
      <c r="F476" s="192"/>
      <c r="G476" s="209"/>
      <c r="H476" s="214"/>
      <c r="I476" s="515"/>
    </row>
    <row r="477" spans="1:9" ht="18" customHeight="1">
      <c r="A477" s="267" t="s">
        <v>191</v>
      </c>
      <c r="B477" s="353" t="s">
        <v>325</v>
      </c>
      <c r="C477" s="353"/>
      <c r="D477" s="192"/>
      <c r="E477" s="209"/>
      <c r="F477" s="192"/>
      <c r="G477" s="209"/>
      <c r="H477" s="231"/>
      <c r="I477" s="540"/>
    </row>
    <row r="478" spans="1:9" ht="18" customHeight="1">
      <c r="A478" s="267"/>
      <c r="B478" s="537" t="s">
        <v>192</v>
      </c>
      <c r="C478" s="353"/>
      <c r="D478" s="192"/>
      <c r="E478" s="209"/>
      <c r="F478" s="192"/>
      <c r="G478" s="209"/>
      <c r="H478" s="231"/>
      <c r="I478" s="540"/>
    </row>
    <row r="479" spans="1:9" ht="18" customHeight="1">
      <c r="A479" s="192"/>
      <c r="B479" s="209" t="s">
        <v>193</v>
      </c>
      <c r="C479" s="209"/>
      <c r="D479" s="192"/>
      <c r="E479" s="209"/>
      <c r="F479" s="192"/>
      <c r="G479" s="209"/>
      <c r="H479" s="356">
        <v>6.5000000000000002E-2</v>
      </c>
      <c r="I479" s="276">
        <v>15.407801651176209</v>
      </c>
    </row>
    <row r="480" spans="1:9" ht="18" customHeight="1">
      <c r="A480" s="192"/>
      <c r="B480" s="537" t="s">
        <v>194</v>
      </c>
      <c r="C480" s="209"/>
      <c r="D480" s="192"/>
      <c r="E480" s="209"/>
      <c r="F480" s="192"/>
      <c r="G480" s="209"/>
      <c r="H480" s="541" t="s">
        <v>195</v>
      </c>
      <c r="I480" s="504">
        <v>252.45090397696404</v>
      </c>
    </row>
    <row r="481" spans="1:9" ht="18" customHeight="1">
      <c r="A481" s="192"/>
      <c r="B481" s="537"/>
      <c r="C481" s="290" t="s">
        <v>196</v>
      </c>
      <c r="D481" s="209"/>
      <c r="E481" s="192"/>
      <c r="F481" s="192"/>
      <c r="G481" s="209"/>
      <c r="H481" s="357">
        <v>0.05</v>
      </c>
      <c r="I481" s="504"/>
    </row>
    <row r="482" spans="1:9" ht="18" customHeight="1">
      <c r="A482" s="192"/>
      <c r="B482" s="209"/>
      <c r="C482" s="205" t="s">
        <v>197</v>
      </c>
      <c r="D482" s="209"/>
      <c r="E482" s="192"/>
      <c r="F482" s="192"/>
      <c r="G482" s="209"/>
      <c r="H482" s="357">
        <v>1.6500000000000001E-2</v>
      </c>
      <c r="I482" s="210"/>
    </row>
    <row r="483" spans="1:9" ht="18" customHeight="1">
      <c r="A483" s="192"/>
      <c r="B483" s="209"/>
      <c r="C483" s="205" t="s">
        <v>198</v>
      </c>
      <c r="D483" s="209"/>
      <c r="E483" s="192"/>
      <c r="F483" s="192"/>
      <c r="G483" s="209"/>
      <c r="H483" s="358">
        <v>7.5999999999999998E-2</v>
      </c>
      <c r="I483" s="210"/>
    </row>
    <row r="484" spans="1:9" ht="18" customHeight="1">
      <c r="A484" s="192"/>
      <c r="B484" s="209"/>
      <c r="C484" s="209"/>
      <c r="D484" s="209"/>
      <c r="E484" s="209"/>
      <c r="F484" s="192"/>
      <c r="G484" s="205" t="s">
        <v>62</v>
      </c>
      <c r="H484" s="357">
        <v>0.14250000000000002</v>
      </c>
      <c r="I484" s="210"/>
    </row>
    <row r="485" spans="1:9" ht="18" customHeight="1">
      <c r="A485" s="192"/>
      <c r="B485" s="275" t="s">
        <v>199</v>
      </c>
      <c r="C485" s="229"/>
      <c r="D485" s="229"/>
      <c r="E485" s="229"/>
      <c r="F485" s="275"/>
      <c r="G485" s="229"/>
      <c r="H485" s="359">
        <v>0.16949999999999998</v>
      </c>
      <c r="I485" s="542">
        <v>42.7904282240954</v>
      </c>
    </row>
    <row r="486" spans="1:9" ht="18" customHeight="1" thickBot="1">
      <c r="A486" s="192"/>
      <c r="B486" s="206" t="s">
        <v>200</v>
      </c>
      <c r="C486" s="206"/>
      <c r="D486" s="206"/>
      <c r="E486" s="198"/>
      <c r="F486" s="192"/>
      <c r="G486" s="198"/>
      <c r="H486" s="194" t="s">
        <v>190</v>
      </c>
      <c r="I486" s="360">
        <v>295.24</v>
      </c>
    </row>
    <row r="487" spans="1:9" ht="18" customHeight="1">
      <c r="A487" s="361"/>
      <c r="B487" s="543"/>
      <c r="C487" s="543"/>
      <c r="D487" s="543"/>
      <c r="E487" s="544"/>
      <c r="F487" s="544"/>
      <c r="G487" s="545"/>
      <c r="H487" s="546"/>
      <c r="I487" s="192"/>
    </row>
    <row r="488" spans="1:9" ht="18" customHeight="1">
      <c r="A488" s="547" t="s">
        <v>396</v>
      </c>
      <c r="B488" s="361"/>
      <c r="C488" s="362"/>
      <c r="D488" s="362"/>
      <c r="E488" s="362"/>
      <c r="F488" s="108"/>
      <c r="G488" s="361"/>
      <c r="H488" s="361"/>
      <c r="I488" s="192"/>
    </row>
    <row r="489" spans="1:9" ht="18" customHeight="1">
      <c r="A489" s="547"/>
      <c r="B489" s="361"/>
      <c r="C489" s="108"/>
      <c r="D489" s="363"/>
      <c r="E489" s="108"/>
      <c r="F489" s="108"/>
      <c r="G489" s="361"/>
      <c r="H489" s="361"/>
      <c r="I489" s="192"/>
    </row>
    <row r="490" spans="1:9" ht="15" customHeight="1">
      <c r="A490" s="364"/>
      <c r="B490" s="587" t="s">
        <v>724</v>
      </c>
      <c r="C490" s="584"/>
      <c r="D490" s="580"/>
      <c r="E490" s="581"/>
      <c r="F490" s="592"/>
      <c r="G490" s="1"/>
      <c r="H490" s="361"/>
      <c r="I490" s="192"/>
    </row>
    <row r="491" spans="1:9" ht="15" customHeight="1">
      <c r="A491" s="364"/>
      <c r="B491" s="586" t="s">
        <v>717</v>
      </c>
      <c r="C491" s="580"/>
      <c r="D491" s="583" t="s">
        <v>718</v>
      </c>
      <c r="E491" s="591"/>
      <c r="F491" s="1"/>
      <c r="G491" s="1"/>
      <c r="H491" s="361"/>
      <c r="I491" s="192"/>
    </row>
    <row r="492" spans="1:9" ht="15" customHeight="1">
      <c r="A492" s="364"/>
      <c r="B492" s="580"/>
      <c r="C492" s="580"/>
      <c r="D492" s="582" t="s">
        <v>719</v>
      </c>
      <c r="E492" s="450" t="s">
        <v>722</v>
      </c>
      <c r="F492" s="1"/>
      <c r="G492" s="1"/>
      <c r="H492" s="361"/>
      <c r="I492" s="192"/>
    </row>
    <row r="493" spans="1:9" ht="15" customHeight="1">
      <c r="A493" s="367"/>
      <c r="B493" s="590">
        <v>46085</v>
      </c>
      <c r="C493" s="589"/>
      <c r="D493" s="582" t="s">
        <v>720</v>
      </c>
      <c r="E493" s="450" t="s">
        <v>723</v>
      </c>
      <c r="F493" s="365"/>
      <c r="G493" s="1"/>
      <c r="H493" s="361"/>
      <c r="I493" s="192"/>
    </row>
    <row r="494" spans="1:9" ht="15" customHeight="1">
      <c r="A494" s="368"/>
      <c r="B494" s="586" t="s">
        <v>721</v>
      </c>
      <c r="C494" s="580"/>
      <c r="D494" s="582"/>
      <c r="E494" s="450"/>
      <c r="F494" s="368"/>
      <c r="G494" s="1"/>
      <c r="H494" s="361"/>
      <c r="I494" s="192"/>
    </row>
    <row r="495" spans="1:9" ht="18" customHeight="1">
      <c r="A495" s="369"/>
      <c r="B495" s="365"/>
      <c r="C495" s="365"/>
      <c r="E495" s="365"/>
      <c r="F495" s="370"/>
      <c r="G495" s="1"/>
      <c r="H495" s="361"/>
      <c r="I495" s="192"/>
    </row>
    <row r="496" spans="1:9" ht="18">
      <c r="A496" s="191"/>
      <c r="B496" s="365"/>
      <c r="C496" s="365"/>
      <c r="E496" s="365"/>
      <c r="F496" s="370"/>
      <c r="G496" s="1"/>
      <c r="H496" s="371"/>
      <c r="I496" s="372"/>
    </row>
    <row r="497" spans="1:9" ht="18">
      <c r="A497" s="191"/>
      <c r="B497" s="365"/>
      <c r="C497" s="365"/>
      <c r="E497" s="365"/>
      <c r="F497" s="370"/>
      <c r="G497" s="1"/>
      <c r="H497" s="371"/>
      <c r="I497" s="372"/>
    </row>
    <row r="498" spans="1:9" ht="18">
      <c r="A498" s="191"/>
      <c r="B498" s="1"/>
      <c r="C498" s="1"/>
      <c r="D498" s="1"/>
      <c r="E498" s="1"/>
      <c r="F498" s="3"/>
      <c r="G498" s="1"/>
      <c r="H498" s="371"/>
      <c r="I498" s="372"/>
    </row>
    <row r="499" spans="1:9" ht="18">
      <c r="A499" s="191"/>
      <c r="B499" s="1"/>
      <c r="C499" s="1"/>
      <c r="D499" s="1"/>
      <c r="E499" s="1"/>
      <c r="F499" s="3"/>
      <c r="G499" s="1"/>
      <c r="H499" s="372"/>
      <c r="I499" s="372"/>
    </row>
    <row r="500" spans="1:9" ht="18">
      <c r="A500" s="10"/>
      <c r="B500"/>
      <c r="C500"/>
      <c r="D500"/>
      <c r="E500"/>
      <c r="F500"/>
      <c r="G500" s="372"/>
      <c r="H500" s="372"/>
      <c r="I500" s="372"/>
    </row>
    <row r="501" spans="1:9">
      <c r="B501" s="373"/>
      <c r="C501" s="373"/>
      <c r="D501"/>
      <c r="E501" s="373"/>
      <c r="F501" s="374"/>
      <c r="G501" s="372"/>
      <c r="H501" s="372"/>
      <c r="I501" s="372"/>
    </row>
    <row r="502" spans="1:9" ht="18">
      <c r="B502" s="375"/>
      <c r="C502" s="375"/>
      <c r="D502"/>
      <c r="E502" s="373"/>
      <c r="F502" s="376"/>
      <c r="G502" s="372"/>
      <c r="H502" s="372"/>
      <c r="I502" s="372"/>
    </row>
    <row r="503" spans="1:9" ht="18">
      <c r="B503" s="375"/>
      <c r="C503" s="375"/>
      <c r="D503"/>
      <c r="E503" s="373"/>
      <c r="F503" s="376"/>
      <c r="G503" s="372"/>
      <c r="H503" s="372"/>
      <c r="I503" s="372"/>
    </row>
    <row r="504" spans="1:9" ht="18">
      <c r="B504" s="377"/>
      <c r="C504" s="377"/>
      <c r="D504"/>
      <c r="E504" s="378"/>
      <c r="F504" s="376"/>
      <c r="G504" s="372"/>
      <c r="H504" s="372"/>
      <c r="I504" s="372"/>
    </row>
    <row r="505" spans="1:9">
      <c r="A505" s="372"/>
      <c r="B505" s="372"/>
      <c r="C505" s="372"/>
      <c r="D505" s="372"/>
      <c r="E505" s="372"/>
      <c r="F505" s="372"/>
      <c r="G505" s="372"/>
      <c r="H505" s="372"/>
      <c r="I505" s="372"/>
    </row>
    <row r="506" spans="1:9">
      <c r="A506" s="372"/>
      <c r="B506" s="372"/>
      <c r="C506" s="372"/>
      <c r="D506" s="372"/>
      <c r="E506" s="372"/>
      <c r="F506" s="372"/>
      <c r="G506" s="372"/>
      <c r="H506" s="372"/>
      <c r="I506" s="372"/>
    </row>
    <row r="507" spans="1:9">
      <c r="A507" s="372"/>
      <c r="B507" s="372"/>
      <c r="C507" s="372"/>
      <c r="D507" s="372"/>
      <c r="E507" s="372"/>
      <c r="F507" s="372"/>
      <c r="G507" s="372"/>
      <c r="H507" s="372"/>
      <c r="I507" s="372"/>
    </row>
    <row r="508" spans="1:9">
      <c r="A508" s="372"/>
      <c r="B508" s="372"/>
      <c r="C508" s="372"/>
      <c r="D508" s="372"/>
      <c r="E508" s="372"/>
      <c r="F508" s="372"/>
      <c r="G508" s="372"/>
      <c r="H508" s="372"/>
      <c r="I508" s="372"/>
    </row>
    <row r="509" spans="1:9">
      <c r="A509" s="372"/>
      <c r="B509" s="372"/>
      <c r="C509" s="372"/>
      <c r="D509" s="372"/>
      <c r="E509" s="372"/>
      <c r="F509" s="372"/>
      <c r="G509" s="372"/>
      <c r="H509" s="372"/>
      <c r="I509" s="372"/>
    </row>
    <row r="510" spans="1:9">
      <c r="A510" s="372"/>
      <c r="B510" s="372"/>
      <c r="C510" s="372"/>
      <c r="D510" s="372"/>
      <c r="E510" s="372"/>
      <c r="F510" s="372"/>
      <c r="G510" s="372"/>
      <c r="H510" s="372"/>
      <c r="I510" s="372"/>
    </row>
    <row r="511" spans="1:9">
      <c r="A511" s="372"/>
      <c r="B511" s="372"/>
      <c r="C511" s="372"/>
      <c r="D511" s="372"/>
      <c r="E511" s="372"/>
      <c r="F511" s="372"/>
      <c r="G511" s="372"/>
      <c r="H511" s="372"/>
      <c r="I511" s="372"/>
    </row>
    <row r="512" spans="1:9">
      <c r="A512" s="372"/>
      <c r="B512" s="372"/>
      <c r="C512" s="372"/>
      <c r="D512" s="372"/>
      <c r="E512" s="372"/>
      <c r="F512" s="372"/>
      <c r="G512" s="372"/>
      <c r="H512" s="372"/>
      <c r="I512" s="372"/>
    </row>
    <row r="513" spans="1:9">
      <c r="A513" s="372"/>
      <c r="B513" s="372"/>
      <c r="C513" s="372"/>
      <c r="D513" s="372"/>
      <c r="E513" s="372"/>
      <c r="F513" s="372"/>
      <c r="G513" s="372"/>
      <c r="H513" s="372"/>
      <c r="I513" s="372"/>
    </row>
    <row r="514" spans="1:9">
      <c r="A514" s="372"/>
      <c r="B514" s="372"/>
      <c r="C514" s="372"/>
      <c r="D514" s="372"/>
      <c r="E514" s="372"/>
      <c r="F514" s="372"/>
      <c r="G514" s="372"/>
      <c r="H514" s="372"/>
      <c r="I514" s="372"/>
    </row>
    <row r="515" spans="1:9">
      <c r="A515" s="372"/>
      <c r="B515" s="372"/>
      <c r="C515" s="372"/>
      <c r="D515" s="372"/>
      <c r="E515" s="372"/>
      <c r="F515" s="372"/>
      <c r="G515" s="372"/>
      <c r="H515" s="372"/>
      <c r="I515" s="372"/>
    </row>
    <row r="516" spans="1:9">
      <c r="A516" s="372"/>
      <c r="B516" s="372"/>
      <c r="C516" s="372"/>
      <c r="D516" s="372"/>
      <c r="E516" s="372"/>
      <c r="F516" s="372"/>
      <c r="G516" s="372"/>
      <c r="H516" s="372"/>
      <c r="I516" s="372"/>
    </row>
    <row r="517" spans="1:9">
      <c r="A517" s="372"/>
      <c r="B517" s="372"/>
      <c r="C517" s="372"/>
      <c r="D517" s="372"/>
      <c r="E517" s="372"/>
      <c r="F517" s="372"/>
      <c r="G517" s="372"/>
      <c r="H517" s="372"/>
      <c r="I517" s="372"/>
    </row>
    <row r="518" spans="1:9">
      <c r="A518" s="372"/>
      <c r="B518" s="372"/>
      <c r="C518" s="372"/>
      <c r="D518" s="372"/>
      <c r="E518" s="372"/>
      <c r="F518" s="372"/>
      <c r="G518" s="372"/>
      <c r="H518" s="372"/>
      <c r="I518" s="372"/>
    </row>
    <row r="519" spans="1:9">
      <c r="A519" s="372"/>
      <c r="B519" s="372"/>
      <c r="C519" s="372"/>
      <c r="D519" s="372"/>
      <c r="E519" s="372"/>
      <c r="F519" s="372"/>
      <c r="G519" s="372"/>
      <c r="H519" s="372"/>
      <c r="I519" s="372"/>
    </row>
    <row r="520" spans="1:9">
      <c r="A520" s="372"/>
      <c r="B520" s="372"/>
      <c r="C520" s="372"/>
      <c r="D520" s="372"/>
      <c r="E520" s="372"/>
      <c r="F520" s="372"/>
      <c r="G520" s="372"/>
      <c r="H520" s="372"/>
      <c r="I520" s="372"/>
    </row>
    <row r="521" spans="1:9">
      <c r="A521" s="372"/>
      <c r="B521" s="372"/>
      <c r="C521" s="372"/>
      <c r="D521" s="372"/>
      <c r="E521" s="372"/>
      <c r="F521" s="372"/>
      <c r="G521" s="372"/>
      <c r="H521" s="372"/>
      <c r="I521" s="372"/>
    </row>
    <row r="522" spans="1:9">
      <c r="A522" s="372"/>
      <c r="B522" s="372"/>
      <c r="C522" s="372"/>
      <c r="D522" s="372"/>
      <c r="E522" s="372"/>
      <c r="F522" s="372"/>
      <c r="G522" s="372"/>
      <c r="H522" s="372"/>
      <c r="I522" s="372"/>
    </row>
    <row r="523" spans="1:9">
      <c r="A523" s="372"/>
      <c r="B523" s="372"/>
      <c r="C523" s="372"/>
      <c r="D523" s="372"/>
      <c r="E523" s="372"/>
      <c r="F523" s="372"/>
      <c r="G523" s="372"/>
      <c r="H523" s="372"/>
      <c r="I523" s="372"/>
    </row>
    <row r="524" spans="1:9">
      <c r="A524" s="372"/>
      <c r="B524" s="372"/>
      <c r="C524" s="372"/>
      <c r="D524" s="372"/>
      <c r="E524" s="372"/>
      <c r="F524" s="372"/>
      <c r="G524" s="372"/>
      <c r="H524" s="372"/>
      <c r="I524" s="372"/>
    </row>
    <row r="525" spans="1:9">
      <c r="A525" s="372"/>
      <c r="B525" s="372"/>
      <c r="C525" s="372"/>
      <c r="D525" s="372"/>
      <c r="E525" s="372"/>
      <c r="F525" s="372"/>
      <c r="G525" s="372"/>
      <c r="H525" s="372"/>
      <c r="I525" s="372"/>
    </row>
    <row r="526" spans="1:9">
      <c r="A526" s="372"/>
      <c r="B526" s="372"/>
      <c r="C526" s="372"/>
      <c r="D526" s="372"/>
      <c r="E526" s="372"/>
      <c r="F526" s="372"/>
      <c r="G526" s="372"/>
      <c r="H526" s="372"/>
      <c r="I526" s="372"/>
    </row>
    <row r="527" spans="1:9">
      <c r="A527" s="372"/>
      <c r="B527" s="372"/>
      <c r="C527" s="372"/>
      <c r="D527" s="372"/>
      <c r="E527" s="372"/>
      <c r="F527" s="372"/>
      <c r="G527" s="372"/>
      <c r="H527" s="372"/>
      <c r="I527" s="372"/>
    </row>
    <row r="528" spans="1:9">
      <c r="A528" s="372"/>
      <c r="B528" s="372"/>
      <c r="C528" s="372"/>
      <c r="D528" s="372"/>
      <c r="E528" s="372"/>
      <c r="F528" s="372"/>
      <c r="G528" s="372"/>
      <c r="H528" s="372"/>
      <c r="I528" s="372"/>
    </row>
    <row r="529" spans="1:9">
      <c r="A529" s="372"/>
      <c r="B529" s="372"/>
      <c r="C529" s="372"/>
      <c r="D529" s="372"/>
      <c r="E529" s="372"/>
      <c r="F529" s="372"/>
      <c r="G529" s="372"/>
      <c r="H529" s="372"/>
      <c r="I529" s="372"/>
    </row>
    <row r="530" spans="1:9">
      <c r="A530" s="372"/>
      <c r="B530" s="372"/>
      <c r="C530" s="372"/>
      <c r="D530" s="372"/>
      <c r="E530" s="372"/>
      <c r="F530" s="372"/>
      <c r="G530" s="372"/>
      <c r="H530" s="372"/>
      <c r="I530" s="372"/>
    </row>
    <row r="531" spans="1:9">
      <c r="A531" s="372"/>
      <c r="B531" s="372"/>
      <c r="C531" s="372"/>
      <c r="D531" s="372"/>
      <c r="E531" s="372"/>
      <c r="F531" s="372"/>
      <c r="G531" s="372"/>
      <c r="H531" s="372"/>
      <c r="I531" s="372"/>
    </row>
    <row r="532" spans="1:9">
      <c r="A532" s="372"/>
      <c r="B532" s="372"/>
      <c r="C532" s="372"/>
      <c r="D532" s="372"/>
      <c r="E532" s="372"/>
      <c r="F532" s="372"/>
      <c r="G532" s="372"/>
      <c r="H532" s="372"/>
      <c r="I532" s="372"/>
    </row>
    <row r="533" spans="1:9">
      <c r="A533" s="372"/>
      <c r="B533" s="372"/>
      <c r="C533" s="372"/>
      <c r="D533" s="372"/>
      <c r="E533" s="372"/>
      <c r="F533" s="372"/>
      <c r="G533" s="372"/>
      <c r="H533" s="372"/>
      <c r="I533" s="372"/>
    </row>
    <row r="534" spans="1:9">
      <c r="A534" s="372"/>
      <c r="B534" s="372"/>
      <c r="C534" s="372"/>
      <c r="D534" s="372"/>
      <c r="E534" s="372"/>
      <c r="F534" s="372"/>
      <c r="G534" s="372"/>
      <c r="H534" s="372"/>
      <c r="I534" s="372"/>
    </row>
    <row r="535" spans="1:9">
      <c r="A535" s="372"/>
      <c r="B535" s="372"/>
      <c r="C535" s="372"/>
      <c r="D535" s="372"/>
      <c r="E535" s="372"/>
      <c r="F535" s="372"/>
      <c r="G535" s="372"/>
      <c r="H535" s="372"/>
      <c r="I535" s="372"/>
    </row>
    <row r="536" spans="1:9">
      <c r="A536" s="372"/>
      <c r="B536" s="372"/>
      <c r="C536" s="372"/>
      <c r="D536" s="372"/>
      <c r="E536" s="372"/>
      <c r="F536" s="372"/>
      <c r="G536" s="372"/>
      <c r="H536" s="372"/>
      <c r="I536" s="372"/>
    </row>
    <row r="537" spans="1:9">
      <c r="A537" s="372"/>
      <c r="B537" s="372"/>
      <c r="C537" s="372"/>
      <c r="D537" s="372"/>
      <c r="E537" s="372"/>
      <c r="F537" s="372"/>
      <c r="G537" s="372"/>
      <c r="H537" s="372"/>
      <c r="I537" s="372"/>
    </row>
    <row r="538" spans="1:9">
      <c r="A538" s="372"/>
      <c r="B538" s="372"/>
      <c r="C538" s="372"/>
      <c r="D538" s="372"/>
      <c r="E538" s="372"/>
      <c r="F538" s="372"/>
      <c r="G538" s="372"/>
      <c r="H538" s="372"/>
      <c r="I538" s="372"/>
    </row>
    <row r="539" spans="1:9">
      <c r="A539" s="372"/>
      <c r="B539" s="372"/>
      <c r="C539" s="372"/>
      <c r="D539" s="372"/>
      <c r="E539" s="372"/>
      <c r="F539" s="372"/>
      <c r="G539" s="372"/>
      <c r="H539" s="372"/>
      <c r="I539" s="372"/>
    </row>
    <row r="540" spans="1:9">
      <c r="A540" s="372"/>
      <c r="B540" s="372"/>
      <c r="C540" s="372"/>
      <c r="D540" s="372"/>
      <c r="E540" s="372"/>
      <c r="F540" s="372"/>
      <c r="G540" s="372"/>
      <c r="H540" s="372"/>
      <c r="I540" s="372"/>
    </row>
    <row r="541" spans="1:9">
      <c r="A541" s="372"/>
      <c r="B541" s="372"/>
      <c r="C541" s="372"/>
      <c r="D541" s="372"/>
      <c r="E541" s="372"/>
      <c r="F541" s="372"/>
      <c r="G541" s="372"/>
      <c r="H541" s="372"/>
      <c r="I541" s="372"/>
    </row>
    <row r="542" spans="1:9">
      <c r="A542" s="372"/>
      <c r="B542" s="372"/>
      <c r="C542" s="372"/>
      <c r="D542" s="372"/>
      <c r="E542" s="372"/>
      <c r="F542" s="372"/>
      <c r="G542" s="372"/>
      <c r="H542" s="372"/>
      <c r="I542" s="372"/>
    </row>
    <row r="543" spans="1:9">
      <c r="A543" s="372"/>
      <c r="B543" s="372"/>
      <c r="C543" s="372"/>
      <c r="D543" s="372"/>
      <c r="E543" s="372"/>
      <c r="F543" s="372"/>
      <c r="G543" s="372"/>
      <c r="H543" s="372"/>
      <c r="I543" s="372"/>
    </row>
    <row r="544" spans="1:9">
      <c r="A544" s="372"/>
      <c r="B544" s="372"/>
      <c r="C544" s="372"/>
      <c r="D544" s="372"/>
      <c r="E544" s="372"/>
      <c r="F544" s="372"/>
      <c r="G544" s="372"/>
      <c r="H544" s="372"/>
      <c r="I544" s="372"/>
    </row>
    <row r="545" spans="1:9">
      <c r="A545" s="372"/>
      <c r="B545" s="372"/>
      <c r="C545" s="372"/>
      <c r="D545" s="372"/>
      <c r="E545" s="372"/>
      <c r="F545" s="372"/>
      <c r="G545" s="372"/>
      <c r="H545" s="372"/>
      <c r="I545" s="372"/>
    </row>
    <row r="546" spans="1:9">
      <c r="A546" s="372"/>
      <c r="B546" s="372"/>
      <c r="C546" s="372"/>
      <c r="D546" s="372"/>
      <c r="E546" s="372"/>
      <c r="F546" s="372"/>
      <c r="G546" s="372"/>
      <c r="H546" s="372"/>
      <c r="I546" s="372"/>
    </row>
    <row r="547" spans="1:9">
      <c r="A547" s="372"/>
      <c r="B547" s="372"/>
      <c r="C547" s="372"/>
      <c r="D547" s="372"/>
      <c r="E547" s="372"/>
      <c r="F547" s="372"/>
      <c r="G547" s="372"/>
      <c r="H547" s="372"/>
      <c r="I547" s="372"/>
    </row>
    <row r="548" spans="1:9">
      <c r="A548" s="372"/>
      <c r="B548" s="372"/>
      <c r="C548" s="372"/>
      <c r="D548" s="372"/>
      <c r="E548" s="372"/>
      <c r="F548" s="372"/>
      <c r="G548" s="372"/>
      <c r="H548" s="372"/>
      <c r="I548" s="372"/>
    </row>
    <row r="549" spans="1:9">
      <c r="A549" s="372"/>
      <c r="B549" s="372"/>
      <c r="C549" s="372"/>
      <c r="D549" s="372"/>
      <c r="E549" s="372"/>
      <c r="F549" s="372"/>
      <c r="G549" s="372"/>
      <c r="H549" s="372"/>
      <c r="I549" s="372"/>
    </row>
    <row r="550" spans="1:9">
      <c r="A550" s="372"/>
      <c r="B550" s="372"/>
      <c r="C550" s="372"/>
      <c r="D550" s="372"/>
      <c r="E550" s="372"/>
      <c r="F550" s="372"/>
      <c r="G550" s="372"/>
      <c r="H550" s="372"/>
      <c r="I550" s="372"/>
    </row>
    <row r="551" spans="1:9">
      <c r="A551" s="372"/>
      <c r="B551" s="372"/>
      <c r="C551" s="372"/>
      <c r="D551" s="372"/>
      <c r="E551" s="372"/>
      <c r="F551" s="372"/>
      <c r="G551" s="372"/>
      <c r="H551" s="372"/>
      <c r="I551" s="372"/>
    </row>
    <row r="552" spans="1:9">
      <c r="A552" s="372"/>
      <c r="B552" s="372"/>
      <c r="C552" s="372"/>
      <c r="D552" s="372"/>
      <c r="E552" s="372"/>
      <c r="F552" s="372"/>
      <c r="G552" s="372"/>
      <c r="H552" s="372"/>
      <c r="I552" s="372"/>
    </row>
    <row r="553" spans="1:9">
      <c r="A553" s="372"/>
      <c r="B553" s="372"/>
      <c r="C553" s="372"/>
      <c r="D553" s="372"/>
      <c r="E553" s="372"/>
      <c r="F553" s="372"/>
      <c r="G553" s="372"/>
      <c r="H553" s="372"/>
      <c r="I553" s="372"/>
    </row>
    <row r="554" spans="1:9">
      <c r="A554" s="372"/>
      <c r="B554" s="372"/>
      <c r="C554" s="372"/>
      <c r="D554" s="372"/>
      <c r="E554" s="372"/>
      <c r="F554" s="372"/>
      <c r="G554" s="372"/>
      <c r="H554" s="372"/>
      <c r="I554" s="372"/>
    </row>
    <row r="555" spans="1:9">
      <c r="A555" s="372"/>
      <c r="B555" s="372"/>
      <c r="C555" s="372"/>
      <c r="D555" s="372"/>
      <c r="E555" s="372"/>
      <c r="F555" s="372"/>
      <c r="G555" s="372"/>
      <c r="H555" s="372"/>
      <c r="I555" s="372"/>
    </row>
    <row r="556" spans="1:9">
      <c r="A556" s="372"/>
      <c r="B556" s="372"/>
      <c r="C556" s="372"/>
      <c r="D556" s="372"/>
      <c r="E556" s="372"/>
      <c r="F556" s="372"/>
      <c r="G556" s="372"/>
      <c r="H556" s="372"/>
      <c r="I556" s="372"/>
    </row>
    <row r="557" spans="1:9">
      <c r="A557" s="372"/>
      <c r="B557" s="372"/>
      <c r="C557" s="372"/>
      <c r="D557" s="372"/>
      <c r="E557" s="372"/>
      <c r="F557" s="372"/>
      <c r="G557" s="372"/>
      <c r="H557" s="372"/>
      <c r="I557" s="372"/>
    </row>
    <row r="558" spans="1:9">
      <c r="A558" s="372"/>
      <c r="B558" s="372"/>
      <c r="C558" s="372"/>
      <c r="D558" s="372"/>
      <c r="E558" s="372"/>
      <c r="F558" s="372"/>
      <c r="G558" s="372"/>
      <c r="H558" s="372"/>
      <c r="I558" s="372"/>
    </row>
    <row r="559" spans="1:9">
      <c r="A559" s="372"/>
      <c r="B559" s="372"/>
      <c r="C559" s="372"/>
      <c r="D559" s="372"/>
      <c r="E559" s="372"/>
      <c r="F559" s="372"/>
      <c r="G559" s="372"/>
      <c r="H559" s="372"/>
      <c r="I559" s="372"/>
    </row>
    <row r="560" spans="1:9">
      <c r="A560" s="372"/>
      <c r="B560" s="372"/>
      <c r="C560" s="372"/>
      <c r="D560" s="372"/>
      <c r="E560" s="372"/>
      <c r="F560" s="372"/>
      <c r="G560" s="372"/>
      <c r="H560" s="372"/>
      <c r="I560" s="372"/>
    </row>
    <row r="561" spans="1:9">
      <c r="A561" s="372"/>
      <c r="B561" s="372"/>
      <c r="C561" s="372"/>
      <c r="D561" s="372"/>
      <c r="E561" s="372"/>
      <c r="F561" s="372"/>
      <c r="G561" s="372"/>
      <c r="H561" s="372"/>
      <c r="I561" s="372"/>
    </row>
    <row r="562" spans="1:9">
      <c r="A562" s="372"/>
      <c r="B562" s="372"/>
      <c r="C562" s="372"/>
      <c r="D562" s="372"/>
      <c r="E562" s="372"/>
      <c r="F562" s="372"/>
      <c r="G562" s="372"/>
      <c r="H562" s="372"/>
      <c r="I562" s="372"/>
    </row>
    <row r="563" spans="1:9">
      <c r="A563" s="372"/>
      <c r="B563" s="372"/>
      <c r="C563" s="372"/>
      <c r="D563" s="372"/>
      <c r="E563" s="372"/>
      <c r="F563" s="372"/>
      <c r="G563" s="372"/>
      <c r="H563" s="372"/>
      <c r="I563" s="372"/>
    </row>
    <row r="564" spans="1:9">
      <c r="A564" s="372"/>
      <c r="B564" s="372"/>
      <c r="C564" s="372"/>
      <c r="D564" s="372"/>
      <c r="E564" s="372"/>
      <c r="F564" s="372"/>
      <c r="G564" s="372"/>
      <c r="H564" s="372"/>
      <c r="I564" s="372"/>
    </row>
    <row r="565" spans="1:9">
      <c r="A565" s="372"/>
      <c r="B565" s="372"/>
      <c r="C565" s="372"/>
      <c r="D565" s="372"/>
      <c r="E565" s="372"/>
      <c r="F565" s="372"/>
      <c r="G565" s="372"/>
      <c r="H565" s="372"/>
      <c r="I565" s="372"/>
    </row>
    <row r="566" spans="1:9">
      <c r="A566" s="372"/>
      <c r="B566" s="372"/>
      <c r="C566" s="372"/>
      <c r="D566" s="372"/>
      <c r="E566" s="372"/>
      <c r="F566" s="372"/>
      <c r="G566" s="372"/>
      <c r="H566" s="372"/>
      <c r="I566" s="372"/>
    </row>
    <row r="567" spans="1:9">
      <c r="A567" s="372"/>
      <c r="B567" s="372"/>
      <c r="C567" s="372"/>
      <c r="D567" s="372"/>
      <c r="E567" s="372"/>
      <c r="F567" s="372"/>
      <c r="G567" s="372"/>
      <c r="H567" s="372"/>
      <c r="I567" s="372"/>
    </row>
    <row r="568" spans="1:9">
      <c r="A568" s="372"/>
      <c r="B568" s="372"/>
      <c r="C568" s="372"/>
      <c r="D568" s="372"/>
      <c r="E568" s="372"/>
      <c r="F568" s="372"/>
      <c r="G568" s="372"/>
      <c r="H568" s="372"/>
      <c r="I568" s="372"/>
    </row>
    <row r="569" spans="1:9">
      <c r="A569" s="372"/>
      <c r="B569" s="372"/>
      <c r="C569" s="372"/>
      <c r="D569" s="372"/>
      <c r="E569" s="372"/>
      <c r="F569" s="372"/>
      <c r="G569" s="372"/>
      <c r="H569" s="372"/>
      <c r="I569" s="372"/>
    </row>
    <row r="570" spans="1:9">
      <c r="A570" s="372"/>
      <c r="B570" s="372"/>
      <c r="C570" s="372"/>
      <c r="D570" s="372"/>
      <c r="E570" s="372"/>
      <c r="F570" s="372"/>
      <c r="G570" s="372"/>
      <c r="H570" s="372"/>
      <c r="I570" s="372"/>
    </row>
    <row r="571" spans="1:9">
      <c r="A571" s="372"/>
      <c r="B571" s="372"/>
      <c r="C571" s="372"/>
      <c r="D571" s="372"/>
      <c r="E571" s="372"/>
      <c r="F571" s="372"/>
      <c r="G571" s="372"/>
      <c r="H571" s="372"/>
      <c r="I571" s="372"/>
    </row>
    <row r="572" spans="1:9">
      <c r="A572" s="372"/>
      <c r="B572" s="372"/>
      <c r="C572" s="372"/>
      <c r="D572" s="372"/>
      <c r="E572" s="372"/>
      <c r="F572" s="372"/>
      <c r="G572" s="372"/>
      <c r="H572" s="372"/>
      <c r="I572" s="372"/>
    </row>
    <row r="573" spans="1:9">
      <c r="A573" s="372"/>
      <c r="B573" s="372"/>
      <c r="C573" s="372"/>
      <c r="D573" s="372"/>
      <c r="E573" s="372"/>
      <c r="F573" s="372"/>
      <c r="G573" s="372"/>
      <c r="H573" s="372"/>
      <c r="I573" s="372"/>
    </row>
    <row r="574" spans="1:9">
      <c r="A574" s="372"/>
      <c r="B574" s="372"/>
      <c r="C574" s="372"/>
      <c r="D574" s="372"/>
      <c r="E574" s="372"/>
      <c r="F574" s="372"/>
      <c r="G574" s="372"/>
      <c r="H574" s="372"/>
      <c r="I574" s="372"/>
    </row>
    <row r="575" spans="1:9">
      <c r="A575" s="372"/>
      <c r="B575" s="372"/>
      <c r="C575" s="372"/>
      <c r="D575" s="372"/>
      <c r="E575" s="372"/>
      <c r="F575" s="372"/>
      <c r="G575" s="372"/>
      <c r="H575" s="372"/>
      <c r="I575" s="372"/>
    </row>
    <row r="576" spans="1:9">
      <c r="A576" s="372"/>
      <c r="B576" s="372"/>
      <c r="C576" s="372"/>
      <c r="D576" s="372"/>
      <c r="E576" s="372"/>
      <c r="F576" s="372"/>
      <c r="G576" s="372"/>
      <c r="H576" s="372"/>
      <c r="I576" s="372"/>
    </row>
    <row r="577" spans="1:9">
      <c r="A577" s="372"/>
      <c r="B577" s="372"/>
      <c r="C577" s="372"/>
      <c r="D577" s="372"/>
      <c r="E577" s="372"/>
      <c r="F577" s="372"/>
      <c r="G577" s="372"/>
      <c r="H577" s="372"/>
      <c r="I577" s="372"/>
    </row>
    <row r="578" spans="1:9">
      <c r="A578" s="372"/>
      <c r="B578" s="372"/>
      <c r="C578" s="372"/>
      <c r="D578" s="372"/>
      <c r="E578" s="372"/>
      <c r="F578" s="372"/>
      <c r="G578" s="372"/>
      <c r="H578" s="372"/>
      <c r="I578" s="372"/>
    </row>
    <row r="579" spans="1:9">
      <c r="A579" s="372"/>
      <c r="B579" s="372"/>
      <c r="C579" s="372"/>
      <c r="D579" s="372"/>
      <c r="E579" s="372"/>
      <c r="F579" s="372"/>
      <c r="G579" s="372"/>
      <c r="H579" s="372"/>
      <c r="I579" s="372"/>
    </row>
    <row r="580" spans="1:9">
      <c r="A580" s="372"/>
      <c r="B580" s="372"/>
      <c r="C580" s="372"/>
      <c r="D580" s="372"/>
      <c r="E580" s="372"/>
      <c r="F580" s="372"/>
      <c r="G580" s="372"/>
      <c r="H580" s="372"/>
      <c r="I580" s="372"/>
    </row>
    <row r="581" spans="1:9">
      <c r="A581" s="372"/>
      <c r="B581" s="372"/>
      <c r="C581" s="372"/>
      <c r="D581" s="372"/>
      <c r="E581" s="372"/>
      <c r="F581" s="372"/>
      <c r="G581" s="372"/>
      <c r="H581" s="372"/>
      <c r="I581" s="372"/>
    </row>
    <row r="582" spans="1:9">
      <c r="A582" s="372"/>
      <c r="B582" s="372"/>
      <c r="C582" s="372"/>
      <c r="D582" s="372"/>
      <c r="E582" s="372"/>
      <c r="F582" s="372"/>
      <c r="G582" s="372"/>
      <c r="H582" s="372"/>
      <c r="I582" s="372"/>
    </row>
    <row r="583" spans="1:9">
      <c r="A583" s="372"/>
      <c r="B583" s="372"/>
      <c r="C583" s="372"/>
      <c r="D583" s="372"/>
      <c r="E583" s="372"/>
      <c r="F583" s="372"/>
      <c r="G583" s="372"/>
      <c r="H583" s="372"/>
      <c r="I583" s="372"/>
    </row>
    <row r="584" spans="1:9">
      <c r="A584" s="372"/>
      <c r="B584" s="372"/>
      <c r="C584" s="372"/>
      <c r="D584" s="372"/>
      <c r="E584" s="372"/>
      <c r="F584" s="372"/>
      <c r="G584" s="372"/>
      <c r="H584" s="372"/>
      <c r="I584" s="372"/>
    </row>
    <row r="585" spans="1:9">
      <c r="A585" s="372"/>
      <c r="B585" s="372"/>
      <c r="C585" s="372"/>
      <c r="D585" s="372"/>
      <c r="E585" s="372"/>
      <c r="F585" s="372"/>
      <c r="G585" s="372"/>
      <c r="H585" s="372"/>
      <c r="I585" s="372"/>
    </row>
    <row r="586" spans="1:9">
      <c r="A586" s="372"/>
      <c r="B586" s="372"/>
      <c r="C586" s="372"/>
      <c r="D586" s="372"/>
      <c r="E586" s="372"/>
      <c r="F586" s="372"/>
      <c r="G586" s="372"/>
      <c r="H586" s="372"/>
      <c r="I586" s="372"/>
    </row>
    <row r="587" spans="1:9">
      <c r="A587" s="372"/>
      <c r="B587" s="372"/>
      <c r="C587" s="372"/>
      <c r="D587" s="372"/>
      <c r="E587" s="372"/>
      <c r="F587" s="372"/>
      <c r="G587" s="372"/>
      <c r="H587" s="372"/>
      <c r="I587" s="372"/>
    </row>
    <row r="588" spans="1:9">
      <c r="A588" s="372"/>
      <c r="B588" s="372"/>
      <c r="C588" s="372"/>
      <c r="D588" s="372"/>
      <c r="E588" s="372"/>
      <c r="F588" s="372"/>
      <c r="G588" s="372"/>
      <c r="H588" s="372"/>
      <c r="I588" s="372"/>
    </row>
    <row r="589" spans="1:9">
      <c r="A589" s="372"/>
      <c r="B589" s="372"/>
      <c r="C589" s="372"/>
      <c r="D589" s="372"/>
      <c r="E589" s="372"/>
      <c r="F589" s="372"/>
      <c r="G589" s="372"/>
      <c r="H589" s="372"/>
      <c r="I589" s="372"/>
    </row>
    <row r="590" spans="1:9">
      <c r="A590" s="372"/>
      <c r="B590" s="372"/>
      <c r="C590" s="372"/>
      <c r="D590" s="372"/>
      <c r="E590" s="372"/>
      <c r="F590" s="372"/>
      <c r="G590" s="372"/>
      <c r="H590" s="372"/>
      <c r="I590" s="372"/>
    </row>
    <row r="591" spans="1:9">
      <c r="A591" s="372"/>
      <c r="B591" s="372"/>
      <c r="C591" s="372"/>
      <c r="D591" s="372"/>
      <c r="E591" s="372"/>
      <c r="F591" s="372"/>
      <c r="G591" s="372"/>
      <c r="H591" s="372"/>
      <c r="I591" s="372"/>
    </row>
    <row r="592" spans="1:9">
      <c r="A592" s="372"/>
      <c r="B592" s="372"/>
      <c r="C592" s="372"/>
      <c r="D592" s="372"/>
      <c r="E592" s="372"/>
      <c r="F592" s="372"/>
      <c r="G592" s="372"/>
      <c r="H592" s="372"/>
      <c r="I592" s="372"/>
    </row>
    <row r="593" spans="1:9">
      <c r="A593" s="372"/>
      <c r="B593" s="372"/>
      <c r="C593" s="372"/>
      <c r="D593" s="372"/>
      <c r="E593" s="372"/>
      <c r="F593" s="372"/>
      <c r="G593" s="372"/>
      <c r="H593" s="372"/>
      <c r="I593" s="372"/>
    </row>
    <row r="594" spans="1:9">
      <c r="A594" s="372"/>
      <c r="B594" s="372"/>
      <c r="C594" s="372"/>
      <c r="D594" s="372"/>
      <c r="E594" s="372"/>
      <c r="F594" s="372"/>
      <c r="G594" s="372"/>
      <c r="H594" s="372"/>
      <c r="I594" s="372"/>
    </row>
    <row r="595" spans="1:9">
      <c r="A595" s="372"/>
      <c r="B595" s="372"/>
      <c r="C595" s="372"/>
      <c r="D595" s="372"/>
      <c r="E595" s="372"/>
      <c r="F595" s="372"/>
      <c r="G595" s="372"/>
      <c r="H595" s="372"/>
      <c r="I595" s="372"/>
    </row>
    <row r="596" spans="1:9">
      <c r="A596" s="372"/>
      <c r="B596" s="372"/>
      <c r="C596" s="372"/>
      <c r="D596" s="372"/>
      <c r="E596" s="372"/>
      <c r="F596" s="372"/>
      <c r="G596" s="372"/>
      <c r="H596" s="372"/>
      <c r="I596" s="372"/>
    </row>
    <row r="597" spans="1:9">
      <c r="A597" s="372"/>
      <c r="B597" s="372"/>
      <c r="C597" s="372"/>
      <c r="D597" s="372"/>
      <c r="E597" s="372"/>
      <c r="F597" s="372"/>
      <c r="G597" s="372"/>
      <c r="H597" s="372"/>
      <c r="I597" s="372"/>
    </row>
    <row r="598" spans="1:9">
      <c r="A598" s="372"/>
      <c r="B598" s="372"/>
      <c r="C598" s="372"/>
      <c r="D598" s="372"/>
      <c r="E598" s="372"/>
      <c r="F598" s="372"/>
      <c r="G598" s="372"/>
      <c r="H598" s="372"/>
      <c r="I598" s="372"/>
    </row>
    <row r="599" spans="1:9">
      <c r="A599" s="372"/>
      <c r="B599" s="372"/>
      <c r="C599" s="372"/>
      <c r="D599" s="372"/>
      <c r="E599" s="372"/>
      <c r="F599" s="372"/>
      <c r="G599" s="372"/>
      <c r="H599" s="372"/>
      <c r="I599" s="372"/>
    </row>
    <row r="600" spans="1:9">
      <c r="A600" s="372"/>
      <c r="B600" s="372"/>
      <c r="C600" s="372"/>
      <c r="D600" s="372"/>
      <c r="E600" s="372"/>
      <c r="F600" s="372"/>
      <c r="G600" s="372"/>
      <c r="H600" s="372"/>
      <c r="I600" s="372"/>
    </row>
    <row r="601" spans="1:9">
      <c r="A601" s="372"/>
      <c r="B601" s="372"/>
      <c r="C601" s="372"/>
      <c r="D601" s="372"/>
      <c r="E601" s="372"/>
      <c r="F601" s="372"/>
      <c r="G601" s="372"/>
      <c r="H601" s="372"/>
      <c r="I601" s="372"/>
    </row>
    <row r="602" spans="1:9">
      <c r="A602" s="372"/>
      <c r="B602" s="372"/>
      <c r="C602" s="372"/>
      <c r="D602" s="372"/>
      <c r="E602" s="372"/>
      <c r="F602" s="372"/>
      <c r="G602" s="372"/>
      <c r="H602" s="372"/>
      <c r="I602" s="372"/>
    </row>
    <row r="603" spans="1:9">
      <c r="A603" s="372"/>
      <c r="B603" s="372"/>
      <c r="C603" s="372"/>
      <c r="D603" s="372"/>
      <c r="E603" s="372"/>
      <c r="F603" s="372"/>
      <c r="G603" s="372"/>
      <c r="H603" s="372"/>
      <c r="I603" s="372"/>
    </row>
    <row r="604" spans="1:9">
      <c r="A604" s="372"/>
      <c r="B604" s="372"/>
      <c r="C604" s="372"/>
      <c r="D604" s="372"/>
      <c r="E604" s="372"/>
      <c r="F604" s="372"/>
      <c r="G604" s="372"/>
      <c r="H604" s="372"/>
      <c r="I604" s="372"/>
    </row>
    <row r="605" spans="1:9">
      <c r="A605" s="372"/>
      <c r="B605" s="372"/>
      <c r="C605" s="372"/>
      <c r="D605" s="372"/>
      <c r="E605" s="372"/>
      <c r="F605" s="372"/>
      <c r="G605" s="372"/>
      <c r="H605" s="372"/>
      <c r="I605" s="372"/>
    </row>
    <row r="606" spans="1:9">
      <c r="A606" s="372"/>
      <c r="B606" s="372"/>
      <c r="C606" s="372"/>
      <c r="D606" s="372"/>
      <c r="E606" s="372"/>
      <c r="F606" s="372"/>
      <c r="G606" s="372"/>
      <c r="H606" s="372"/>
      <c r="I606" s="372"/>
    </row>
    <row r="607" spans="1:9">
      <c r="A607" s="372"/>
      <c r="B607" s="372"/>
      <c r="C607" s="372"/>
      <c r="D607" s="372"/>
      <c r="E607" s="372"/>
      <c r="F607" s="372"/>
      <c r="G607" s="372"/>
      <c r="H607" s="372"/>
      <c r="I607" s="372"/>
    </row>
    <row r="608" spans="1:9">
      <c r="A608" s="372"/>
      <c r="B608" s="372"/>
      <c r="C608" s="372"/>
      <c r="D608" s="372"/>
      <c r="E608" s="372"/>
      <c r="F608" s="372"/>
      <c r="G608" s="372"/>
      <c r="H608" s="372"/>
      <c r="I608" s="372"/>
    </row>
    <row r="609" spans="1:9">
      <c r="A609" s="372"/>
      <c r="B609" s="372"/>
      <c r="C609" s="372"/>
      <c r="D609" s="372"/>
      <c r="E609" s="372"/>
      <c r="F609" s="372"/>
      <c r="G609" s="372"/>
      <c r="H609" s="372"/>
      <c r="I609" s="372"/>
    </row>
    <row r="610" spans="1:9">
      <c r="A610" s="372"/>
      <c r="B610" s="372"/>
      <c r="C610" s="372"/>
      <c r="D610" s="372"/>
      <c r="E610" s="372"/>
      <c r="F610" s="372"/>
      <c r="G610" s="372"/>
      <c r="H610" s="372"/>
      <c r="I610" s="372"/>
    </row>
    <row r="611" spans="1:9">
      <c r="A611" s="372"/>
      <c r="B611" s="372"/>
      <c r="C611" s="372"/>
      <c r="D611" s="372"/>
      <c r="E611" s="372"/>
      <c r="F611" s="372"/>
      <c r="G611" s="372"/>
      <c r="H611" s="372"/>
      <c r="I611" s="372"/>
    </row>
    <row r="612" spans="1:9">
      <c r="A612" s="372"/>
      <c r="B612" s="372"/>
      <c r="C612" s="372"/>
      <c r="D612" s="372"/>
      <c r="E612" s="372"/>
      <c r="F612" s="372"/>
      <c r="G612" s="372"/>
      <c r="H612" s="372"/>
      <c r="I612" s="372"/>
    </row>
    <row r="613" spans="1:9">
      <c r="A613" s="372"/>
      <c r="B613" s="372"/>
      <c r="C613" s="372"/>
      <c r="D613" s="372"/>
      <c r="E613" s="372"/>
      <c r="F613" s="372"/>
      <c r="G613" s="372"/>
      <c r="H613" s="372"/>
      <c r="I613" s="372"/>
    </row>
    <row r="614" spans="1:9">
      <c r="A614" s="372"/>
      <c r="B614" s="372"/>
      <c r="C614" s="372"/>
      <c r="D614" s="372"/>
      <c r="E614" s="372"/>
      <c r="F614" s="372"/>
      <c r="G614" s="372"/>
      <c r="H614" s="372"/>
      <c r="I614" s="372"/>
    </row>
    <row r="615" spans="1:9">
      <c r="A615" s="372"/>
      <c r="B615" s="372"/>
      <c r="C615" s="372"/>
      <c r="D615" s="372"/>
      <c r="E615" s="372"/>
      <c r="F615" s="372"/>
      <c r="G615" s="372"/>
      <c r="H615" s="372"/>
      <c r="I615" s="372"/>
    </row>
    <row r="616" spans="1:9">
      <c r="A616" s="372"/>
      <c r="B616" s="372"/>
      <c r="C616" s="372"/>
      <c r="D616" s="372"/>
      <c r="E616" s="372"/>
      <c r="F616" s="372"/>
      <c r="G616" s="372"/>
      <c r="H616" s="372"/>
      <c r="I616" s="372"/>
    </row>
    <row r="617" spans="1:9">
      <c r="A617" s="372"/>
      <c r="B617" s="372"/>
      <c r="C617" s="372"/>
      <c r="D617" s="372"/>
      <c r="E617" s="372"/>
      <c r="F617" s="372"/>
      <c r="G617" s="372"/>
      <c r="H617" s="372"/>
      <c r="I617" s="372"/>
    </row>
    <row r="618" spans="1:9">
      <c r="A618" s="372"/>
      <c r="B618" s="372"/>
      <c r="C618" s="372"/>
      <c r="D618" s="372"/>
      <c r="E618" s="372"/>
      <c r="F618" s="372"/>
      <c r="G618" s="372"/>
      <c r="H618" s="372"/>
      <c r="I618" s="372"/>
    </row>
    <row r="619" spans="1:9">
      <c r="A619" s="372"/>
      <c r="B619" s="372"/>
      <c r="C619" s="372"/>
      <c r="D619" s="372"/>
      <c r="E619" s="372"/>
      <c r="F619" s="372"/>
      <c r="G619" s="372"/>
      <c r="H619" s="372"/>
      <c r="I619" s="372"/>
    </row>
    <row r="620" spans="1:9">
      <c r="A620" s="372"/>
      <c r="B620" s="372"/>
      <c r="C620" s="372"/>
      <c r="D620" s="372"/>
      <c r="E620" s="372"/>
      <c r="F620" s="372"/>
      <c r="G620" s="372"/>
      <c r="H620" s="372"/>
      <c r="I620" s="372"/>
    </row>
    <row r="621" spans="1:9">
      <c r="A621" s="372"/>
      <c r="B621" s="372"/>
      <c r="C621" s="372"/>
      <c r="D621" s="372"/>
      <c r="E621" s="372"/>
      <c r="F621" s="372"/>
      <c r="G621" s="372"/>
      <c r="H621" s="372"/>
      <c r="I621" s="372"/>
    </row>
    <row r="622" spans="1:9">
      <c r="A622" s="372"/>
      <c r="B622" s="372"/>
      <c r="C622" s="372"/>
      <c r="D622" s="372"/>
      <c r="E622" s="372"/>
      <c r="F622" s="372"/>
      <c r="G622" s="372"/>
      <c r="H622" s="372"/>
      <c r="I622" s="372"/>
    </row>
    <row r="623" spans="1:9">
      <c r="A623" s="372"/>
      <c r="B623" s="372"/>
      <c r="C623" s="372"/>
      <c r="D623" s="372"/>
      <c r="E623" s="372"/>
      <c r="F623" s="372"/>
      <c r="G623" s="372"/>
      <c r="H623" s="372"/>
      <c r="I623" s="372"/>
    </row>
    <row r="624" spans="1:9">
      <c r="A624" s="372"/>
      <c r="B624" s="372"/>
      <c r="C624" s="372"/>
      <c r="D624" s="372"/>
      <c r="E624" s="372"/>
      <c r="F624" s="372"/>
      <c r="G624" s="372"/>
      <c r="H624" s="372"/>
      <c r="I624" s="372"/>
    </row>
    <row r="625" spans="1:9">
      <c r="A625" s="372"/>
      <c r="B625" s="372"/>
      <c r="C625" s="372"/>
      <c r="D625" s="372"/>
      <c r="E625" s="372"/>
      <c r="F625" s="372"/>
      <c r="G625" s="372"/>
      <c r="H625" s="372"/>
      <c r="I625" s="372"/>
    </row>
    <row r="626" spans="1:9">
      <c r="A626" s="372"/>
      <c r="B626" s="372"/>
      <c r="C626" s="372"/>
      <c r="D626" s="372"/>
      <c r="E626" s="372"/>
      <c r="F626" s="372"/>
      <c r="G626" s="372"/>
      <c r="H626" s="372"/>
      <c r="I626" s="372"/>
    </row>
    <row r="627" spans="1:9">
      <c r="A627" s="372"/>
      <c r="B627" s="372"/>
      <c r="C627" s="372"/>
      <c r="D627" s="372"/>
      <c r="E627" s="372"/>
      <c r="F627" s="372"/>
      <c r="G627" s="372"/>
      <c r="H627" s="372"/>
      <c r="I627" s="372"/>
    </row>
    <row r="628" spans="1:9">
      <c r="A628" s="372"/>
      <c r="B628" s="372"/>
      <c r="C628" s="372"/>
      <c r="D628" s="372"/>
      <c r="E628" s="372"/>
      <c r="F628" s="372"/>
      <c r="G628" s="372"/>
      <c r="H628" s="372"/>
      <c r="I628" s="372"/>
    </row>
    <row r="629" spans="1:9">
      <c r="A629" s="372"/>
      <c r="B629" s="372"/>
      <c r="C629" s="372"/>
      <c r="D629" s="372"/>
      <c r="E629" s="372"/>
      <c r="F629" s="372"/>
      <c r="G629" s="372"/>
      <c r="H629" s="372"/>
      <c r="I629" s="372"/>
    </row>
    <row r="630" spans="1:9">
      <c r="A630" s="372"/>
      <c r="B630" s="372"/>
      <c r="C630" s="372"/>
      <c r="D630" s="372"/>
      <c r="E630" s="372"/>
      <c r="F630" s="372"/>
      <c r="G630" s="372"/>
      <c r="H630" s="372"/>
      <c r="I630" s="372"/>
    </row>
    <row r="631" spans="1:9">
      <c r="A631" s="372"/>
      <c r="B631" s="372"/>
      <c r="C631" s="372"/>
      <c r="D631" s="372"/>
      <c r="E631" s="372"/>
      <c r="F631" s="372"/>
      <c r="G631" s="372"/>
      <c r="H631" s="372"/>
      <c r="I631" s="372"/>
    </row>
    <row r="632" spans="1:9">
      <c r="A632" s="372"/>
      <c r="B632" s="372"/>
      <c r="C632" s="372"/>
      <c r="D632" s="372"/>
      <c r="E632" s="372"/>
      <c r="F632" s="372"/>
      <c r="G632" s="372"/>
      <c r="H632" s="372"/>
      <c r="I632" s="372"/>
    </row>
    <row r="633" spans="1:9">
      <c r="A633" s="372"/>
      <c r="B633" s="372"/>
      <c r="C633" s="372"/>
      <c r="D633" s="372"/>
      <c r="E633" s="372"/>
      <c r="F633" s="372"/>
      <c r="G633" s="372"/>
      <c r="H633" s="372"/>
      <c r="I633" s="372"/>
    </row>
    <row r="634" spans="1:9">
      <c r="A634" s="372"/>
      <c r="B634" s="372"/>
      <c r="C634" s="372"/>
      <c r="D634" s="372"/>
      <c r="E634" s="372"/>
      <c r="F634" s="372"/>
      <c r="G634" s="372"/>
      <c r="H634" s="372"/>
      <c r="I634" s="372"/>
    </row>
    <row r="635" spans="1:9">
      <c r="A635" s="372"/>
      <c r="B635" s="372"/>
      <c r="C635" s="372"/>
      <c r="D635" s="372"/>
      <c r="E635" s="372"/>
      <c r="F635" s="372"/>
      <c r="G635" s="372"/>
      <c r="H635" s="372"/>
      <c r="I635" s="372"/>
    </row>
    <row r="636" spans="1:9">
      <c r="A636" s="372"/>
      <c r="B636" s="372"/>
      <c r="C636" s="372"/>
      <c r="D636" s="372"/>
      <c r="E636" s="372"/>
      <c r="F636" s="372"/>
      <c r="G636" s="372"/>
      <c r="H636" s="372"/>
      <c r="I636" s="372"/>
    </row>
    <row r="637" spans="1:9">
      <c r="A637" s="372"/>
      <c r="B637" s="372"/>
      <c r="C637" s="372"/>
      <c r="D637" s="372"/>
      <c r="E637" s="372"/>
      <c r="F637" s="372"/>
      <c r="G637" s="372"/>
      <c r="H637" s="372"/>
      <c r="I637" s="372"/>
    </row>
    <row r="638" spans="1:9">
      <c r="A638" s="372"/>
      <c r="B638" s="372"/>
      <c r="C638" s="372"/>
      <c r="D638" s="372"/>
      <c r="E638" s="372"/>
      <c r="F638" s="372"/>
      <c r="G638" s="372"/>
      <c r="H638" s="372"/>
      <c r="I638" s="372"/>
    </row>
    <row r="639" spans="1:9">
      <c r="A639" s="372"/>
      <c r="B639" s="372"/>
      <c r="C639" s="372"/>
      <c r="D639" s="372"/>
      <c r="E639" s="372"/>
      <c r="F639" s="372"/>
      <c r="G639" s="372"/>
      <c r="H639" s="372"/>
      <c r="I639" s="372"/>
    </row>
    <row r="640" spans="1:9">
      <c r="A640" s="372"/>
      <c r="B640" s="372"/>
      <c r="C640" s="372"/>
      <c r="D640" s="372"/>
      <c r="E640" s="372"/>
      <c r="F640" s="372"/>
      <c r="G640" s="372"/>
      <c r="H640" s="372"/>
      <c r="I640" s="372"/>
    </row>
    <row r="641" spans="1:9">
      <c r="A641" s="372"/>
      <c r="B641" s="372"/>
      <c r="C641" s="372"/>
      <c r="D641" s="372"/>
      <c r="E641" s="372"/>
      <c r="F641" s="372"/>
      <c r="G641" s="372"/>
      <c r="H641" s="372"/>
      <c r="I641" s="372"/>
    </row>
    <row r="642" spans="1:9">
      <c r="A642" s="372"/>
      <c r="B642" s="372"/>
      <c r="C642" s="372"/>
      <c r="D642" s="372"/>
      <c r="E642" s="372"/>
      <c r="F642" s="372"/>
      <c r="G642" s="372"/>
      <c r="H642" s="372"/>
      <c r="I642" s="372"/>
    </row>
    <row r="643" spans="1:9">
      <c r="A643" s="372"/>
      <c r="B643" s="372"/>
      <c r="C643" s="372"/>
      <c r="D643" s="372"/>
      <c r="E643" s="372"/>
      <c r="F643" s="372"/>
      <c r="G643" s="372"/>
      <c r="H643" s="372"/>
      <c r="I643" s="372"/>
    </row>
    <row r="644" spans="1:9">
      <c r="A644" s="372"/>
      <c r="B644" s="372"/>
      <c r="C644" s="372"/>
      <c r="D644" s="372"/>
      <c r="E644" s="372"/>
      <c r="F644" s="372"/>
      <c r="G644" s="372"/>
      <c r="H644" s="372"/>
      <c r="I644" s="372"/>
    </row>
    <row r="645" spans="1:9">
      <c r="A645" s="372"/>
      <c r="B645" s="372"/>
      <c r="C645" s="372"/>
      <c r="D645" s="372"/>
      <c r="E645" s="372"/>
      <c r="F645" s="372"/>
      <c r="G645" s="372"/>
      <c r="H645" s="372"/>
      <c r="I645" s="372"/>
    </row>
    <row r="646" spans="1:9">
      <c r="A646" s="372"/>
      <c r="B646" s="372"/>
      <c r="C646" s="372"/>
      <c r="D646" s="372"/>
      <c r="E646" s="372"/>
      <c r="F646" s="372"/>
      <c r="G646" s="372"/>
      <c r="H646" s="372"/>
      <c r="I646" s="372"/>
    </row>
    <row r="647" spans="1:9">
      <c r="A647" s="372"/>
      <c r="B647" s="372"/>
      <c r="C647" s="372"/>
      <c r="D647" s="372"/>
      <c r="E647" s="372"/>
      <c r="F647" s="372"/>
      <c r="G647" s="372"/>
      <c r="H647" s="372"/>
      <c r="I647" s="372"/>
    </row>
    <row r="648" spans="1:9">
      <c r="A648" s="372"/>
      <c r="B648" s="372"/>
      <c r="C648" s="372"/>
      <c r="D648" s="372"/>
      <c r="E648" s="372"/>
      <c r="F648" s="372"/>
      <c r="G648" s="372"/>
      <c r="H648" s="372"/>
      <c r="I648" s="372"/>
    </row>
    <row r="649" spans="1:9">
      <c r="A649" s="372"/>
      <c r="B649" s="372"/>
      <c r="C649" s="372"/>
      <c r="D649" s="372"/>
      <c r="E649" s="372"/>
      <c r="F649" s="372"/>
      <c r="G649" s="372"/>
      <c r="H649" s="372"/>
      <c r="I649" s="372"/>
    </row>
    <row r="650" spans="1:9">
      <c r="A650" s="372"/>
      <c r="B650" s="372"/>
      <c r="C650" s="372"/>
      <c r="D650" s="372"/>
      <c r="E650" s="372"/>
      <c r="F650" s="372"/>
      <c r="G650" s="372"/>
      <c r="H650" s="372"/>
      <c r="I650" s="372"/>
    </row>
    <row r="651" spans="1:9">
      <c r="A651" s="372"/>
      <c r="B651" s="372"/>
      <c r="C651" s="372"/>
      <c r="D651" s="372"/>
      <c r="E651" s="372"/>
      <c r="F651" s="372"/>
      <c r="G651" s="372"/>
      <c r="H651" s="372"/>
      <c r="I651" s="372"/>
    </row>
    <row r="652" spans="1:9">
      <c r="A652" s="372"/>
      <c r="B652" s="372"/>
      <c r="C652" s="372"/>
      <c r="D652" s="372"/>
      <c r="E652" s="372"/>
      <c r="F652" s="372"/>
      <c r="G652" s="372"/>
      <c r="H652" s="372"/>
      <c r="I652" s="372"/>
    </row>
    <row r="653" spans="1:9">
      <c r="A653" s="372"/>
      <c r="B653" s="372"/>
      <c r="C653" s="372"/>
      <c r="D653" s="372"/>
      <c r="E653" s="372"/>
      <c r="F653" s="372"/>
      <c r="G653" s="372"/>
      <c r="H653" s="372"/>
      <c r="I653" s="372"/>
    </row>
    <row r="654" spans="1:9">
      <c r="A654" s="372"/>
      <c r="B654" s="372"/>
      <c r="C654" s="372"/>
      <c r="D654" s="372"/>
      <c r="E654" s="372"/>
      <c r="F654" s="372"/>
      <c r="G654" s="372"/>
      <c r="H654" s="372"/>
      <c r="I654" s="372"/>
    </row>
    <row r="655" spans="1:9">
      <c r="A655" s="372"/>
      <c r="B655" s="372"/>
      <c r="C655" s="372"/>
      <c r="D655" s="372"/>
      <c r="E655" s="372"/>
      <c r="F655" s="372"/>
      <c r="G655" s="372"/>
      <c r="H655" s="372"/>
      <c r="I655" s="372"/>
    </row>
    <row r="656" spans="1:9">
      <c r="A656" s="372"/>
      <c r="B656" s="372"/>
      <c r="C656" s="372"/>
      <c r="D656" s="372"/>
      <c r="E656" s="372"/>
      <c r="F656" s="372"/>
      <c r="G656" s="372"/>
      <c r="H656" s="372"/>
      <c r="I656" s="372"/>
    </row>
    <row r="657" spans="1:9">
      <c r="A657" s="372"/>
      <c r="B657" s="372"/>
      <c r="C657" s="372"/>
      <c r="D657" s="372"/>
      <c r="E657" s="372"/>
      <c r="F657" s="372"/>
      <c r="G657" s="372"/>
      <c r="H657" s="372"/>
      <c r="I657" s="372"/>
    </row>
    <row r="658" spans="1:9">
      <c r="A658" s="372"/>
      <c r="B658" s="372"/>
      <c r="C658" s="372"/>
      <c r="D658" s="372"/>
      <c r="E658" s="372"/>
      <c r="F658" s="372"/>
      <c r="G658" s="372"/>
      <c r="H658" s="372"/>
      <c r="I658" s="372"/>
    </row>
    <row r="659" spans="1:9">
      <c r="A659" s="372"/>
      <c r="B659" s="372"/>
      <c r="C659" s="372"/>
      <c r="D659" s="372"/>
      <c r="E659" s="372"/>
      <c r="F659" s="372"/>
      <c r="G659" s="372"/>
      <c r="H659" s="372"/>
      <c r="I659" s="372"/>
    </row>
    <row r="660" spans="1:9">
      <c r="A660" s="372"/>
      <c r="B660" s="372"/>
      <c r="C660" s="372"/>
      <c r="D660" s="372"/>
      <c r="E660" s="372"/>
      <c r="F660" s="372"/>
      <c r="G660" s="372"/>
      <c r="H660" s="372"/>
      <c r="I660" s="372"/>
    </row>
    <row r="661" spans="1:9">
      <c r="A661" s="372"/>
      <c r="B661" s="372"/>
      <c r="C661" s="372"/>
      <c r="D661" s="372"/>
      <c r="E661" s="372"/>
      <c r="F661" s="372"/>
      <c r="G661" s="372"/>
      <c r="H661" s="372"/>
      <c r="I661" s="372"/>
    </row>
    <row r="662" spans="1:9">
      <c r="A662" s="372"/>
      <c r="B662" s="372"/>
      <c r="C662" s="372"/>
      <c r="D662" s="372"/>
      <c r="E662" s="372"/>
      <c r="F662" s="372"/>
      <c r="G662" s="372"/>
      <c r="H662" s="372"/>
      <c r="I662" s="372"/>
    </row>
    <row r="663" spans="1:9">
      <c r="A663" s="372"/>
      <c r="B663" s="372"/>
      <c r="C663" s="372"/>
      <c r="D663" s="372"/>
      <c r="E663" s="372"/>
      <c r="F663" s="372"/>
      <c r="G663" s="372"/>
      <c r="H663" s="372"/>
      <c r="I663" s="372"/>
    </row>
    <row r="664" spans="1:9">
      <c r="A664" s="372"/>
      <c r="B664" s="372"/>
      <c r="C664" s="372"/>
      <c r="D664" s="372"/>
      <c r="E664" s="372"/>
      <c r="F664" s="372"/>
      <c r="G664" s="372"/>
      <c r="H664" s="372"/>
      <c r="I664" s="372"/>
    </row>
    <row r="665" spans="1:9">
      <c r="A665" s="372"/>
      <c r="B665" s="372"/>
      <c r="C665" s="372"/>
      <c r="D665" s="372"/>
      <c r="E665" s="372"/>
      <c r="F665" s="372"/>
      <c r="G665" s="372"/>
      <c r="H665" s="372"/>
      <c r="I665" s="372"/>
    </row>
    <row r="666" spans="1:9">
      <c r="A666" s="372"/>
      <c r="B666" s="372"/>
      <c r="C666" s="372"/>
      <c r="D666" s="372"/>
      <c r="E666" s="372"/>
      <c r="F666" s="372"/>
      <c r="G666" s="372"/>
      <c r="H666" s="372"/>
      <c r="I666" s="372"/>
    </row>
    <row r="667" spans="1:9">
      <c r="A667" s="372"/>
      <c r="B667" s="372"/>
      <c r="C667" s="372"/>
      <c r="D667" s="372"/>
      <c r="E667" s="372"/>
      <c r="F667" s="372"/>
      <c r="G667" s="372"/>
      <c r="H667" s="372"/>
      <c r="I667" s="372"/>
    </row>
    <row r="668" spans="1:9">
      <c r="A668" s="372"/>
      <c r="B668" s="372"/>
      <c r="C668" s="372"/>
      <c r="D668" s="372"/>
      <c r="E668" s="372"/>
      <c r="F668" s="372"/>
      <c r="G668" s="372"/>
      <c r="H668" s="372"/>
      <c r="I668" s="372"/>
    </row>
    <row r="669" spans="1:9">
      <c r="A669" s="372"/>
      <c r="B669" s="372"/>
      <c r="C669" s="372"/>
      <c r="D669" s="372"/>
      <c r="E669" s="372"/>
      <c r="F669" s="372"/>
      <c r="G669" s="372"/>
      <c r="H669" s="372"/>
      <c r="I669" s="372"/>
    </row>
    <row r="670" spans="1:9">
      <c r="A670" s="372"/>
      <c r="B670" s="372"/>
      <c r="C670" s="372"/>
      <c r="D670" s="372"/>
      <c r="E670" s="372"/>
      <c r="F670" s="372"/>
      <c r="G670" s="372"/>
      <c r="H670" s="372"/>
      <c r="I670" s="372"/>
    </row>
    <row r="671" spans="1:9">
      <c r="A671" s="372"/>
      <c r="B671" s="372"/>
      <c r="C671" s="372"/>
      <c r="D671" s="372"/>
      <c r="E671" s="372"/>
      <c r="F671" s="372"/>
      <c r="G671" s="372"/>
      <c r="H671" s="372"/>
      <c r="I671" s="372"/>
    </row>
    <row r="672" spans="1:9">
      <c r="A672" s="372"/>
      <c r="B672" s="372"/>
      <c r="C672" s="372"/>
      <c r="D672" s="372"/>
      <c r="E672" s="372"/>
      <c r="F672" s="372"/>
      <c r="G672" s="372"/>
      <c r="H672" s="372"/>
      <c r="I672" s="372"/>
    </row>
    <row r="673" spans="1:9">
      <c r="A673" s="372"/>
      <c r="B673" s="372"/>
      <c r="C673" s="372"/>
      <c r="D673" s="372"/>
      <c r="E673" s="372"/>
      <c r="F673" s="372"/>
      <c r="G673" s="372"/>
      <c r="H673" s="372"/>
      <c r="I673" s="372"/>
    </row>
    <row r="674" spans="1:9">
      <c r="A674" s="372"/>
      <c r="B674" s="372"/>
      <c r="C674" s="372"/>
      <c r="D674" s="372"/>
      <c r="E674" s="372"/>
      <c r="F674" s="372"/>
      <c r="G674" s="372"/>
      <c r="H674" s="372"/>
      <c r="I674" s="372"/>
    </row>
    <row r="675" spans="1:9">
      <c r="A675" s="372"/>
      <c r="B675" s="372"/>
      <c r="C675" s="372"/>
      <c r="D675" s="372"/>
      <c r="E675" s="372"/>
      <c r="F675" s="372"/>
      <c r="G675" s="372"/>
      <c r="H675" s="372"/>
      <c r="I675" s="372"/>
    </row>
    <row r="676" spans="1:9">
      <c r="A676" s="372"/>
      <c r="B676" s="372"/>
      <c r="C676" s="372"/>
      <c r="D676" s="372"/>
      <c r="E676" s="372"/>
      <c r="F676" s="372"/>
      <c r="G676" s="372"/>
      <c r="H676" s="372"/>
      <c r="I676" s="372"/>
    </row>
    <row r="677" spans="1:9">
      <c r="A677" s="372"/>
      <c r="B677" s="372"/>
      <c r="C677" s="372"/>
      <c r="D677" s="372"/>
      <c r="E677" s="372"/>
      <c r="F677" s="372"/>
      <c r="G677" s="372"/>
      <c r="H677" s="372"/>
      <c r="I677" s="372"/>
    </row>
    <row r="678" spans="1:9">
      <c r="A678" s="372"/>
      <c r="B678" s="372"/>
      <c r="C678" s="372"/>
      <c r="D678" s="372"/>
      <c r="E678" s="372"/>
      <c r="F678" s="372"/>
      <c r="G678" s="372"/>
      <c r="H678" s="372"/>
      <c r="I678" s="372"/>
    </row>
    <row r="679" spans="1:9">
      <c r="A679" s="372"/>
      <c r="B679" s="372"/>
      <c r="C679" s="372"/>
      <c r="D679" s="372"/>
      <c r="E679" s="372"/>
      <c r="F679" s="372"/>
      <c r="G679" s="372"/>
      <c r="H679" s="372"/>
      <c r="I679" s="372"/>
    </row>
    <row r="680" spans="1:9">
      <c r="A680" s="372"/>
      <c r="B680" s="372"/>
      <c r="C680" s="372"/>
      <c r="D680" s="372"/>
      <c r="E680" s="372"/>
      <c r="F680" s="372"/>
      <c r="G680" s="372"/>
      <c r="H680" s="372"/>
      <c r="I680" s="372"/>
    </row>
    <row r="681" spans="1:9">
      <c r="A681" s="372"/>
      <c r="B681" s="372"/>
      <c r="C681" s="372"/>
      <c r="D681" s="372"/>
      <c r="E681" s="372"/>
      <c r="F681" s="372"/>
      <c r="G681" s="372"/>
      <c r="H681" s="372"/>
      <c r="I681" s="372"/>
    </row>
    <row r="682" spans="1:9">
      <c r="A682" s="372"/>
      <c r="B682" s="372"/>
      <c r="C682" s="372"/>
      <c r="D682" s="372"/>
      <c r="E682" s="372"/>
      <c r="F682" s="372"/>
      <c r="G682" s="372"/>
      <c r="H682" s="372"/>
      <c r="I682" s="372"/>
    </row>
    <row r="683" spans="1:9">
      <c r="A683" s="372"/>
      <c r="B683" s="372"/>
      <c r="C683" s="372"/>
      <c r="D683" s="372"/>
      <c r="E683" s="372"/>
      <c r="F683" s="372"/>
      <c r="G683" s="372"/>
      <c r="H683" s="372"/>
      <c r="I683" s="372"/>
    </row>
    <row r="684" spans="1:9">
      <c r="A684" s="372"/>
      <c r="B684" s="372"/>
      <c r="C684" s="372"/>
      <c r="D684" s="372"/>
      <c r="E684" s="372"/>
      <c r="F684" s="372"/>
      <c r="G684" s="372"/>
      <c r="H684" s="372"/>
      <c r="I684" s="372"/>
    </row>
    <row r="685" spans="1:9">
      <c r="A685" s="372"/>
      <c r="B685" s="372"/>
      <c r="C685" s="372"/>
      <c r="D685" s="372"/>
      <c r="E685" s="372"/>
      <c r="F685" s="372"/>
      <c r="G685" s="372"/>
      <c r="H685" s="372"/>
      <c r="I685" s="372"/>
    </row>
    <row r="686" spans="1:9">
      <c r="A686" s="372"/>
      <c r="B686" s="372"/>
      <c r="C686" s="372"/>
      <c r="D686" s="372"/>
      <c r="E686" s="372"/>
      <c r="F686" s="372"/>
      <c r="G686" s="372"/>
      <c r="H686" s="372"/>
      <c r="I686" s="372"/>
    </row>
    <row r="687" spans="1:9">
      <c r="A687" s="372"/>
      <c r="B687" s="372"/>
      <c r="C687" s="372"/>
      <c r="D687" s="372"/>
      <c r="E687" s="372"/>
      <c r="F687" s="372"/>
      <c r="G687" s="372"/>
      <c r="H687" s="372"/>
      <c r="I687" s="372"/>
    </row>
    <row r="688" spans="1:9">
      <c r="A688" s="372"/>
      <c r="B688" s="372"/>
      <c r="C688" s="372"/>
      <c r="D688" s="372"/>
      <c r="E688" s="372"/>
      <c r="F688" s="372"/>
      <c r="G688" s="372"/>
      <c r="H688" s="372"/>
      <c r="I688" s="372"/>
    </row>
    <row r="689" spans="1:9">
      <c r="A689" s="372"/>
      <c r="B689" s="372"/>
      <c r="C689" s="372"/>
      <c r="D689" s="372"/>
      <c r="E689" s="372"/>
      <c r="F689" s="372"/>
      <c r="G689" s="372"/>
      <c r="H689" s="372"/>
      <c r="I689" s="372"/>
    </row>
    <row r="690" spans="1:9">
      <c r="A690" s="372"/>
      <c r="B690" s="372"/>
      <c r="C690" s="372"/>
      <c r="D690" s="372"/>
      <c r="E690" s="372"/>
      <c r="F690" s="372"/>
      <c r="G690" s="372"/>
      <c r="H690" s="372"/>
      <c r="I690" s="372"/>
    </row>
    <row r="691" spans="1:9">
      <c r="A691" s="372"/>
      <c r="B691" s="372"/>
      <c r="C691" s="372"/>
      <c r="D691" s="372"/>
      <c r="E691" s="372"/>
      <c r="F691" s="372"/>
      <c r="G691" s="372"/>
      <c r="H691" s="372"/>
      <c r="I691" s="372"/>
    </row>
    <row r="692" spans="1:9">
      <c r="A692" s="372"/>
      <c r="B692" s="372"/>
      <c r="C692" s="372"/>
      <c r="D692" s="372"/>
      <c r="E692" s="372"/>
      <c r="F692" s="372"/>
      <c r="G692" s="372"/>
      <c r="H692" s="372"/>
      <c r="I692" s="372"/>
    </row>
    <row r="693" spans="1:9">
      <c r="A693" s="372"/>
      <c r="B693" s="372"/>
      <c r="C693" s="372"/>
      <c r="D693" s="372"/>
      <c r="E693" s="372"/>
      <c r="F693" s="372"/>
      <c r="G693" s="372"/>
      <c r="H693" s="372"/>
      <c r="I693" s="372"/>
    </row>
    <row r="694" spans="1:9">
      <c r="A694" s="372"/>
      <c r="B694" s="372"/>
      <c r="C694" s="372"/>
      <c r="D694" s="372"/>
      <c r="E694" s="372"/>
      <c r="F694" s="372"/>
      <c r="G694" s="372"/>
      <c r="H694" s="372"/>
      <c r="I694" s="372"/>
    </row>
    <row r="695" spans="1:9">
      <c r="A695" s="372"/>
      <c r="B695" s="372"/>
      <c r="C695" s="372"/>
      <c r="D695" s="372"/>
      <c r="E695" s="372"/>
      <c r="F695" s="372"/>
      <c r="G695" s="372"/>
      <c r="H695" s="372"/>
      <c r="I695" s="372"/>
    </row>
    <row r="696" spans="1:9">
      <c r="A696" s="372"/>
      <c r="B696" s="372"/>
      <c r="C696" s="372"/>
      <c r="D696" s="372"/>
      <c r="E696" s="372"/>
      <c r="F696" s="372"/>
      <c r="G696" s="372"/>
      <c r="H696" s="372"/>
      <c r="I696" s="372"/>
    </row>
    <row r="697" spans="1:9">
      <c r="A697" s="372"/>
      <c r="B697" s="372"/>
      <c r="C697" s="372"/>
      <c r="D697" s="372"/>
      <c r="E697" s="372"/>
      <c r="F697" s="372"/>
      <c r="G697" s="372"/>
      <c r="H697" s="372"/>
      <c r="I697" s="372"/>
    </row>
    <row r="698" spans="1:9">
      <c r="A698" s="372"/>
      <c r="B698" s="372"/>
      <c r="C698" s="372"/>
      <c r="D698" s="372"/>
      <c r="E698" s="372"/>
      <c r="F698" s="372"/>
      <c r="G698" s="372"/>
      <c r="H698" s="372"/>
      <c r="I698" s="372"/>
    </row>
    <row r="699" spans="1:9">
      <c r="A699" s="372"/>
      <c r="B699" s="372"/>
      <c r="C699" s="372"/>
      <c r="D699" s="372"/>
      <c r="E699" s="372"/>
      <c r="F699" s="372"/>
      <c r="G699" s="372"/>
      <c r="H699" s="372"/>
      <c r="I699" s="372"/>
    </row>
    <row r="700" spans="1:9">
      <c r="A700" s="372"/>
      <c r="B700" s="372"/>
      <c r="C700" s="372"/>
      <c r="D700" s="372"/>
      <c r="E700" s="372"/>
      <c r="F700" s="372"/>
      <c r="G700" s="372"/>
      <c r="H700" s="372"/>
      <c r="I700" s="372"/>
    </row>
    <row r="701" spans="1:9">
      <c r="A701" s="372"/>
      <c r="B701" s="372"/>
      <c r="C701" s="372"/>
      <c r="D701" s="372"/>
      <c r="E701" s="372"/>
      <c r="F701" s="372"/>
      <c r="G701" s="372"/>
      <c r="H701" s="372"/>
      <c r="I701" s="372"/>
    </row>
    <row r="702" spans="1:9">
      <c r="A702" s="372"/>
      <c r="B702" s="372"/>
      <c r="C702" s="372"/>
      <c r="D702" s="372"/>
      <c r="E702" s="372"/>
      <c r="F702" s="372"/>
      <c r="G702" s="372"/>
      <c r="H702" s="372"/>
      <c r="I702" s="372"/>
    </row>
    <row r="703" spans="1:9">
      <c r="A703" s="372"/>
      <c r="B703" s="372"/>
      <c r="C703" s="372"/>
      <c r="D703" s="372"/>
      <c r="E703" s="372"/>
      <c r="F703" s="372"/>
      <c r="G703" s="372"/>
      <c r="H703" s="372"/>
      <c r="I703" s="372"/>
    </row>
    <row r="704" spans="1:9">
      <c r="A704" s="372"/>
      <c r="B704" s="372"/>
      <c r="C704" s="372"/>
      <c r="D704" s="372"/>
      <c r="E704" s="372"/>
      <c r="F704" s="372"/>
      <c r="G704" s="372"/>
      <c r="H704" s="372"/>
      <c r="I704" s="372"/>
    </row>
    <row r="705" spans="1:9">
      <c r="A705" s="372"/>
      <c r="B705" s="372"/>
      <c r="C705" s="372"/>
      <c r="D705" s="372"/>
      <c r="E705" s="372"/>
      <c r="F705" s="372"/>
      <c r="G705" s="372"/>
      <c r="H705" s="372"/>
      <c r="I705" s="372"/>
    </row>
    <row r="706" spans="1:9">
      <c r="A706" s="372"/>
      <c r="B706" s="372"/>
      <c r="C706" s="372"/>
      <c r="D706" s="372"/>
      <c r="E706" s="372"/>
      <c r="F706" s="372"/>
      <c r="G706" s="372"/>
      <c r="H706" s="372"/>
      <c r="I706" s="372"/>
    </row>
    <row r="707" spans="1:9">
      <c r="A707" s="372"/>
      <c r="B707" s="372"/>
      <c r="C707" s="372"/>
      <c r="D707" s="372"/>
      <c r="E707" s="372"/>
      <c r="F707" s="372"/>
      <c r="G707" s="372"/>
      <c r="H707" s="372"/>
      <c r="I707" s="372"/>
    </row>
    <row r="708" spans="1:9">
      <c r="A708" s="372"/>
      <c r="B708" s="372"/>
      <c r="C708" s="372"/>
      <c r="D708" s="372"/>
      <c r="E708" s="372"/>
      <c r="F708" s="372"/>
      <c r="G708" s="372"/>
      <c r="H708" s="372"/>
      <c r="I708" s="372"/>
    </row>
    <row r="709" spans="1:9">
      <c r="A709" s="372"/>
      <c r="B709" s="372"/>
      <c r="C709" s="372"/>
      <c r="D709" s="372"/>
      <c r="E709" s="372"/>
      <c r="F709" s="372"/>
      <c r="G709" s="372"/>
      <c r="H709" s="372"/>
      <c r="I709" s="372"/>
    </row>
    <row r="710" spans="1:9">
      <c r="A710" s="372"/>
      <c r="B710" s="372"/>
      <c r="C710" s="372"/>
      <c r="D710" s="372"/>
      <c r="E710" s="372"/>
      <c r="F710" s="372"/>
      <c r="G710" s="372"/>
      <c r="H710" s="372"/>
      <c r="I710" s="372"/>
    </row>
    <row r="711" spans="1:9">
      <c r="A711" s="372"/>
      <c r="B711" s="372"/>
      <c r="C711" s="372"/>
      <c r="D711" s="372"/>
      <c r="E711" s="372"/>
      <c r="F711" s="372"/>
      <c r="G711" s="372"/>
      <c r="H711" s="372"/>
      <c r="I711" s="372"/>
    </row>
    <row r="712" spans="1:9">
      <c r="A712" s="372"/>
      <c r="B712" s="372"/>
      <c r="C712" s="372"/>
      <c r="D712" s="372"/>
      <c r="E712" s="372"/>
      <c r="F712" s="372"/>
      <c r="G712" s="372"/>
      <c r="H712" s="372"/>
      <c r="I712" s="372"/>
    </row>
    <row r="713" spans="1:9">
      <c r="A713" s="372"/>
      <c r="B713" s="372"/>
      <c r="C713" s="372"/>
      <c r="D713" s="372"/>
      <c r="E713" s="372"/>
      <c r="F713" s="372"/>
      <c r="G713" s="372"/>
      <c r="H713" s="372"/>
      <c r="I713" s="372"/>
    </row>
    <row r="714" spans="1:9">
      <c r="A714" s="372"/>
      <c r="B714" s="372"/>
      <c r="C714" s="372"/>
      <c r="D714" s="372"/>
      <c r="E714" s="372"/>
      <c r="F714" s="372"/>
      <c r="G714" s="372"/>
      <c r="H714" s="372"/>
      <c r="I714" s="372"/>
    </row>
    <row r="715" spans="1:9">
      <c r="A715" s="372"/>
      <c r="B715" s="372"/>
      <c r="C715" s="372"/>
      <c r="D715" s="372"/>
      <c r="E715" s="372"/>
      <c r="F715" s="372"/>
      <c r="G715" s="372"/>
      <c r="H715" s="372"/>
      <c r="I715" s="372"/>
    </row>
    <row r="716" spans="1:9">
      <c r="A716" s="372"/>
      <c r="B716" s="372"/>
      <c r="C716" s="372"/>
      <c r="D716" s="372"/>
      <c r="E716" s="372"/>
      <c r="F716" s="372"/>
      <c r="G716" s="372"/>
      <c r="H716" s="372"/>
      <c r="I716" s="372"/>
    </row>
    <row r="717" spans="1:9">
      <c r="A717" s="372"/>
      <c r="B717" s="372"/>
      <c r="C717" s="372"/>
      <c r="D717" s="372"/>
      <c r="E717" s="372"/>
      <c r="F717" s="372"/>
      <c r="G717" s="372"/>
      <c r="H717" s="372"/>
      <c r="I717" s="372"/>
    </row>
    <row r="718" spans="1:9">
      <c r="A718" s="372"/>
      <c r="B718" s="372"/>
      <c r="C718" s="372"/>
      <c r="D718" s="372"/>
      <c r="E718" s="372"/>
      <c r="F718" s="372"/>
      <c r="G718" s="372"/>
      <c r="H718" s="372"/>
      <c r="I718" s="372"/>
    </row>
    <row r="719" spans="1:9">
      <c r="A719" s="372"/>
      <c r="B719" s="372"/>
      <c r="C719" s="372"/>
      <c r="D719" s="372"/>
      <c r="E719" s="372"/>
      <c r="F719" s="372"/>
      <c r="G719" s="372"/>
      <c r="H719" s="372"/>
      <c r="I719" s="372"/>
    </row>
    <row r="720" spans="1:9">
      <c r="A720" s="372"/>
      <c r="B720" s="372"/>
      <c r="C720" s="372"/>
      <c r="D720" s="372"/>
      <c r="E720" s="372"/>
      <c r="F720" s="372"/>
      <c r="G720" s="372"/>
      <c r="H720" s="372"/>
      <c r="I720" s="372"/>
    </row>
    <row r="721" spans="1:9">
      <c r="A721" s="372"/>
      <c r="B721" s="372"/>
      <c r="C721" s="372"/>
      <c r="D721" s="372"/>
      <c r="E721" s="372"/>
      <c r="F721" s="372"/>
      <c r="G721" s="372"/>
      <c r="H721" s="372"/>
      <c r="I721" s="372"/>
    </row>
    <row r="722" spans="1:9">
      <c r="A722" s="372"/>
      <c r="B722" s="372"/>
      <c r="C722" s="372"/>
      <c r="D722" s="372"/>
      <c r="E722" s="372"/>
      <c r="F722" s="372"/>
      <c r="G722" s="372"/>
      <c r="H722" s="372"/>
      <c r="I722" s="372"/>
    </row>
    <row r="723" spans="1:9">
      <c r="A723" s="372"/>
      <c r="B723" s="372"/>
      <c r="C723" s="372"/>
      <c r="D723" s="372"/>
      <c r="E723" s="372"/>
      <c r="F723" s="372"/>
      <c r="G723" s="372"/>
      <c r="H723" s="372"/>
      <c r="I723" s="372"/>
    </row>
    <row r="724" spans="1:9">
      <c r="A724" s="372"/>
      <c r="B724" s="372"/>
      <c r="C724" s="372"/>
      <c r="D724" s="372"/>
      <c r="E724" s="372"/>
      <c r="F724" s="372"/>
      <c r="G724" s="372"/>
      <c r="H724" s="372"/>
      <c r="I724" s="372"/>
    </row>
    <row r="725" spans="1:9">
      <c r="A725" s="372"/>
      <c r="B725" s="372"/>
      <c r="C725" s="372"/>
      <c r="D725" s="372"/>
      <c r="E725" s="372"/>
      <c r="F725" s="372"/>
      <c r="G725" s="372"/>
      <c r="H725" s="372"/>
      <c r="I725" s="372"/>
    </row>
    <row r="726" spans="1:9">
      <c r="A726" s="372"/>
      <c r="B726" s="372"/>
      <c r="C726" s="372"/>
      <c r="D726" s="372"/>
      <c r="E726" s="372"/>
      <c r="F726" s="372"/>
      <c r="G726" s="372"/>
      <c r="H726" s="372"/>
      <c r="I726" s="372"/>
    </row>
    <row r="727" spans="1:9">
      <c r="A727" s="372"/>
      <c r="B727" s="372"/>
      <c r="C727" s="372"/>
      <c r="D727" s="372"/>
      <c r="E727" s="372"/>
      <c r="F727" s="372"/>
      <c r="G727" s="372"/>
      <c r="H727" s="372"/>
      <c r="I727" s="372"/>
    </row>
    <row r="728" spans="1:9">
      <c r="A728" s="372"/>
      <c r="B728" s="372"/>
      <c r="C728" s="372"/>
      <c r="D728" s="372"/>
      <c r="E728" s="372"/>
      <c r="F728" s="372"/>
      <c r="G728" s="372"/>
      <c r="H728" s="372"/>
      <c r="I728" s="372"/>
    </row>
    <row r="729" spans="1:9">
      <c r="A729" s="372"/>
      <c r="B729" s="372"/>
      <c r="C729" s="372"/>
      <c r="D729" s="372"/>
      <c r="E729" s="372"/>
      <c r="F729" s="372"/>
      <c r="G729" s="372"/>
      <c r="H729" s="372"/>
      <c r="I729" s="372"/>
    </row>
    <row r="730" spans="1:9">
      <c r="A730" s="372"/>
      <c r="B730" s="372"/>
      <c r="C730" s="372"/>
      <c r="D730" s="372"/>
      <c r="E730" s="372"/>
      <c r="F730" s="372"/>
      <c r="G730" s="372"/>
      <c r="H730" s="372"/>
      <c r="I730" s="372"/>
    </row>
    <row r="731" spans="1:9">
      <c r="A731" s="372"/>
      <c r="B731" s="372"/>
      <c r="C731" s="372"/>
      <c r="D731" s="372"/>
      <c r="E731" s="372"/>
      <c r="F731" s="372"/>
      <c r="G731" s="372"/>
      <c r="H731" s="372"/>
      <c r="I731" s="372"/>
    </row>
    <row r="732" spans="1:9">
      <c r="A732" s="372"/>
      <c r="B732" s="372"/>
      <c r="C732" s="372"/>
      <c r="D732" s="372"/>
      <c r="E732" s="372"/>
      <c r="F732" s="372"/>
      <c r="G732" s="372"/>
      <c r="H732" s="372"/>
      <c r="I732" s="372"/>
    </row>
    <row r="733" spans="1:9">
      <c r="A733" s="372"/>
      <c r="B733" s="372"/>
      <c r="C733" s="372"/>
      <c r="D733" s="372"/>
      <c r="E733" s="372"/>
      <c r="F733" s="372"/>
      <c r="G733" s="372"/>
      <c r="H733" s="372"/>
      <c r="I733" s="372"/>
    </row>
    <row r="734" spans="1:9">
      <c r="A734" s="372"/>
      <c r="B734" s="372"/>
      <c r="C734" s="372"/>
      <c r="D734" s="372"/>
      <c r="E734" s="372"/>
      <c r="F734" s="372"/>
      <c r="G734" s="372"/>
      <c r="H734" s="372"/>
      <c r="I734" s="372"/>
    </row>
    <row r="735" spans="1:9">
      <c r="A735" s="372"/>
      <c r="B735" s="372"/>
      <c r="C735" s="372"/>
      <c r="D735" s="372"/>
      <c r="E735" s="372"/>
      <c r="F735" s="372"/>
      <c r="G735" s="372"/>
      <c r="H735" s="372"/>
      <c r="I735" s="372"/>
    </row>
    <row r="736" spans="1:9">
      <c r="A736" s="372"/>
      <c r="B736" s="372"/>
      <c r="C736" s="372"/>
      <c r="D736" s="372"/>
      <c r="E736" s="372"/>
      <c r="F736" s="372"/>
      <c r="G736" s="372"/>
      <c r="H736" s="372"/>
      <c r="I736" s="372"/>
    </row>
    <row r="737" spans="1:9">
      <c r="A737" s="372"/>
      <c r="B737" s="372"/>
      <c r="C737" s="372"/>
      <c r="D737" s="372"/>
      <c r="E737" s="372"/>
      <c r="F737" s="372"/>
      <c r="G737" s="372"/>
      <c r="H737" s="372"/>
      <c r="I737" s="372"/>
    </row>
    <row r="738" spans="1:9">
      <c r="A738" s="372"/>
      <c r="B738" s="372"/>
      <c r="C738" s="372"/>
      <c r="D738" s="372"/>
      <c r="E738" s="372"/>
      <c r="F738" s="372"/>
      <c r="G738" s="372"/>
      <c r="H738" s="372"/>
      <c r="I738" s="372"/>
    </row>
    <row r="739" spans="1:9">
      <c r="A739" s="372"/>
      <c r="B739" s="372"/>
      <c r="C739" s="372"/>
      <c r="D739" s="372"/>
      <c r="E739" s="372"/>
      <c r="F739" s="372"/>
      <c r="G739" s="372"/>
      <c r="H739" s="372"/>
      <c r="I739" s="372"/>
    </row>
    <row r="740" spans="1:9">
      <c r="A740" s="372"/>
      <c r="B740" s="372"/>
      <c r="C740" s="372"/>
      <c r="D740" s="372"/>
      <c r="E740" s="372"/>
      <c r="F740" s="372"/>
      <c r="G740" s="372"/>
      <c r="H740" s="372"/>
      <c r="I740" s="372"/>
    </row>
    <row r="741" spans="1:9">
      <c r="A741" s="372"/>
      <c r="B741" s="372"/>
      <c r="C741" s="372"/>
      <c r="D741" s="372"/>
      <c r="E741" s="372"/>
      <c r="F741" s="372"/>
      <c r="G741" s="372"/>
      <c r="H741" s="372"/>
      <c r="I741" s="372"/>
    </row>
    <row r="742" spans="1:9">
      <c r="A742" s="372"/>
      <c r="B742" s="372"/>
      <c r="C742" s="372"/>
      <c r="D742" s="372"/>
      <c r="E742" s="372"/>
      <c r="F742" s="372"/>
      <c r="G742" s="372"/>
      <c r="H742" s="372"/>
      <c r="I742" s="372"/>
    </row>
    <row r="743" spans="1:9">
      <c r="A743" s="372"/>
      <c r="B743" s="372"/>
      <c r="C743" s="372"/>
      <c r="D743" s="372"/>
      <c r="E743" s="372"/>
      <c r="F743" s="372"/>
      <c r="G743" s="372"/>
      <c r="H743" s="372"/>
      <c r="I743" s="372"/>
    </row>
    <row r="744" spans="1:9">
      <c r="A744" s="372"/>
      <c r="B744" s="372"/>
      <c r="C744" s="372"/>
      <c r="D744" s="372"/>
      <c r="E744" s="372"/>
      <c r="F744" s="372"/>
      <c r="G744" s="372"/>
      <c r="H744" s="372"/>
      <c r="I744" s="372"/>
    </row>
    <row r="745" spans="1:9">
      <c r="A745" s="372"/>
      <c r="B745" s="372"/>
      <c r="C745" s="372"/>
      <c r="D745" s="372"/>
      <c r="E745" s="372"/>
      <c r="F745" s="372"/>
      <c r="G745" s="372"/>
      <c r="H745" s="372"/>
      <c r="I745" s="372"/>
    </row>
    <row r="746" spans="1:9">
      <c r="A746" s="372"/>
      <c r="B746" s="372"/>
      <c r="C746" s="372"/>
      <c r="D746" s="372"/>
      <c r="E746" s="372"/>
      <c r="F746" s="372"/>
      <c r="G746" s="372"/>
      <c r="H746" s="372"/>
      <c r="I746" s="372"/>
    </row>
    <row r="747" spans="1:9">
      <c r="A747" s="372"/>
      <c r="B747" s="372"/>
      <c r="C747" s="372"/>
      <c r="D747" s="372"/>
      <c r="E747" s="372"/>
      <c r="F747" s="372"/>
      <c r="G747" s="372"/>
      <c r="H747" s="372"/>
      <c r="I747" s="372"/>
    </row>
    <row r="748" spans="1:9">
      <c r="A748" s="372"/>
      <c r="B748" s="372"/>
      <c r="C748" s="372"/>
      <c r="D748" s="372"/>
      <c r="E748" s="372"/>
      <c r="F748" s="372"/>
      <c r="G748" s="372"/>
      <c r="H748" s="372"/>
      <c r="I748" s="372"/>
    </row>
    <row r="749" spans="1:9">
      <c r="A749" s="372"/>
      <c r="B749" s="372"/>
      <c r="C749" s="372"/>
      <c r="D749" s="372"/>
      <c r="E749" s="372"/>
      <c r="F749" s="372"/>
      <c r="G749" s="372"/>
      <c r="H749" s="372"/>
      <c r="I749" s="372"/>
    </row>
    <row r="750" spans="1:9">
      <c r="A750" s="372"/>
      <c r="B750" s="372"/>
      <c r="C750" s="372"/>
      <c r="D750" s="372"/>
      <c r="E750" s="372"/>
      <c r="F750" s="372"/>
      <c r="G750" s="372"/>
      <c r="H750" s="372"/>
      <c r="I750" s="372"/>
    </row>
    <row r="751" spans="1:9">
      <c r="A751" s="372"/>
      <c r="B751" s="372"/>
      <c r="C751" s="372"/>
      <c r="D751" s="372"/>
      <c r="E751" s="372"/>
      <c r="F751" s="372"/>
      <c r="G751" s="372"/>
      <c r="H751" s="372"/>
      <c r="I751" s="372"/>
    </row>
    <row r="752" spans="1:9">
      <c r="A752" s="372"/>
      <c r="B752" s="372"/>
      <c r="C752" s="372"/>
      <c r="D752" s="372"/>
      <c r="E752" s="372"/>
      <c r="F752" s="372"/>
      <c r="G752" s="372"/>
      <c r="H752" s="372"/>
      <c r="I752" s="372"/>
    </row>
    <row r="753" spans="1:9">
      <c r="A753" s="372"/>
      <c r="B753" s="372"/>
      <c r="C753" s="372"/>
      <c r="D753" s="372"/>
      <c r="E753" s="372"/>
      <c r="F753" s="372"/>
      <c r="G753" s="372"/>
      <c r="H753" s="372"/>
      <c r="I753" s="372"/>
    </row>
    <row r="754" spans="1:9">
      <c r="A754" s="372"/>
      <c r="B754" s="372"/>
      <c r="C754" s="372"/>
      <c r="D754" s="372"/>
      <c r="E754" s="372"/>
      <c r="F754" s="372"/>
      <c r="G754" s="372"/>
      <c r="H754" s="372"/>
      <c r="I754" s="372"/>
    </row>
    <row r="755" spans="1:9">
      <c r="A755" s="372"/>
      <c r="B755" s="372"/>
      <c r="C755" s="372"/>
      <c r="D755" s="372"/>
      <c r="E755" s="372"/>
      <c r="F755" s="372"/>
      <c r="G755" s="372"/>
      <c r="H755" s="372"/>
      <c r="I755" s="372"/>
    </row>
    <row r="756" spans="1:9">
      <c r="A756" s="372"/>
      <c r="B756" s="372"/>
      <c r="C756" s="372"/>
      <c r="D756" s="372"/>
      <c r="E756" s="372"/>
      <c r="F756" s="372"/>
      <c r="G756" s="372"/>
      <c r="H756" s="372"/>
      <c r="I756" s="372"/>
    </row>
    <row r="757" spans="1:9">
      <c r="A757" s="372"/>
      <c r="B757" s="372"/>
      <c r="C757" s="372"/>
      <c r="D757" s="372"/>
      <c r="E757" s="372"/>
      <c r="F757" s="372"/>
      <c r="G757" s="372"/>
      <c r="H757" s="372"/>
      <c r="I757" s="372"/>
    </row>
    <row r="758" spans="1:9">
      <c r="A758" s="372"/>
      <c r="B758" s="372"/>
      <c r="C758" s="372"/>
      <c r="D758" s="372"/>
      <c r="E758" s="372"/>
      <c r="F758" s="372"/>
      <c r="G758" s="372"/>
      <c r="H758" s="372"/>
      <c r="I758" s="372"/>
    </row>
    <row r="759" spans="1:9">
      <c r="A759" s="372"/>
      <c r="B759" s="372"/>
      <c r="C759" s="372"/>
      <c r="D759" s="372"/>
      <c r="E759" s="372"/>
      <c r="F759" s="372"/>
      <c r="G759" s="372"/>
      <c r="H759" s="372"/>
      <c r="I759" s="372"/>
    </row>
    <row r="760" spans="1:9">
      <c r="A760" s="372"/>
      <c r="B760" s="372"/>
      <c r="C760" s="372"/>
      <c r="D760" s="372"/>
      <c r="E760" s="372"/>
      <c r="F760" s="372"/>
      <c r="G760" s="372"/>
      <c r="H760" s="372"/>
      <c r="I760" s="372"/>
    </row>
    <row r="761" spans="1:9">
      <c r="A761" s="372"/>
      <c r="B761" s="372"/>
      <c r="C761" s="372"/>
      <c r="D761" s="372"/>
      <c r="E761" s="372"/>
      <c r="F761" s="372"/>
      <c r="G761" s="372"/>
      <c r="H761" s="372"/>
      <c r="I761" s="372"/>
    </row>
    <row r="762" spans="1:9">
      <c r="A762" s="372"/>
      <c r="B762" s="372"/>
      <c r="C762" s="372"/>
      <c r="D762" s="372"/>
      <c r="E762" s="372"/>
      <c r="F762" s="372"/>
      <c r="G762" s="372"/>
      <c r="H762" s="372"/>
      <c r="I762" s="372"/>
    </row>
    <row r="763" spans="1:9">
      <c r="A763" s="372"/>
      <c r="B763" s="372"/>
      <c r="C763" s="372"/>
      <c r="D763" s="372"/>
      <c r="E763" s="372"/>
      <c r="F763" s="372"/>
      <c r="G763" s="372"/>
      <c r="H763" s="372"/>
      <c r="I763" s="372"/>
    </row>
    <row r="764" spans="1:9">
      <c r="A764" s="372"/>
      <c r="B764" s="372"/>
      <c r="C764" s="372"/>
      <c r="D764" s="372"/>
      <c r="E764" s="372"/>
      <c r="F764" s="372"/>
      <c r="G764" s="372"/>
      <c r="H764" s="372"/>
      <c r="I764" s="372"/>
    </row>
  </sheetData>
  <mergeCells count="38">
    <mergeCell ref="D433:E433"/>
    <mergeCell ref="D434:E434"/>
    <mergeCell ref="D423:E423"/>
    <mergeCell ref="D424:E424"/>
    <mergeCell ref="D425:E425"/>
    <mergeCell ref="D431:E431"/>
    <mergeCell ref="D432:E432"/>
    <mergeCell ref="D381:E381"/>
    <mergeCell ref="D387:E387"/>
    <mergeCell ref="D388:E388"/>
    <mergeCell ref="D389:E389"/>
    <mergeCell ref="D390:E390"/>
    <mergeCell ref="A1:I1"/>
    <mergeCell ref="A2:I2"/>
    <mergeCell ref="G18:H18"/>
    <mergeCell ref="D306:E306"/>
    <mergeCell ref="D307:E307"/>
    <mergeCell ref="G67:I67"/>
    <mergeCell ref="D297:E297"/>
    <mergeCell ref="D298:E298"/>
    <mergeCell ref="D299:E299"/>
    <mergeCell ref="B59:C59"/>
    <mergeCell ref="C67:E67"/>
    <mergeCell ref="C74:E74"/>
    <mergeCell ref="G74:I74"/>
    <mergeCell ref="H30:I30"/>
    <mergeCell ref="D380:E380"/>
    <mergeCell ref="D379:E379"/>
    <mergeCell ref="D309:E309"/>
    <mergeCell ref="D254:E254"/>
    <mergeCell ref="D308:E308"/>
    <mergeCell ref="D340:E340"/>
    <mergeCell ref="D341:E341"/>
    <mergeCell ref="D342:E342"/>
    <mergeCell ref="D349:E349"/>
    <mergeCell ref="D350:E350"/>
    <mergeCell ref="D351:E351"/>
    <mergeCell ref="D352:E35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8" fitToHeight="0" orientation="portrait" r:id="rId1"/>
  <headerFooter>
    <oddHeader>&amp;C&amp;G</oddHeader>
    <oddFooter>&amp;RPágina &amp;P de 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0.59999389629810485"/>
    <pageSetUpPr fitToPage="1"/>
  </sheetPr>
  <dimension ref="A1:P549"/>
  <sheetViews>
    <sheetView showGridLines="0" view="pageBreakPreview" topLeftCell="A81" zoomScale="70" zoomScaleNormal="85" zoomScaleSheetLayoutView="70" workbookViewId="0">
      <selection activeCell="P107" sqref="A1:XFD1048576"/>
    </sheetView>
  </sheetViews>
  <sheetFormatPr defaultColWidth="9.109375" defaultRowHeight="13.8"/>
  <cols>
    <col min="1" max="1" width="5.33203125" style="372" customWidth="1"/>
    <col min="2" max="2" width="43.6640625" style="372" customWidth="1"/>
    <col min="3" max="3" width="20" style="372" customWidth="1"/>
    <col min="4" max="4" width="11.88671875" style="372" customWidth="1"/>
    <col min="5" max="5" width="23.109375" style="372" bestFit="1" customWidth="1"/>
    <col min="6" max="6" width="19.6640625" style="372" customWidth="1"/>
    <col min="7" max="7" width="23.44140625" style="372" customWidth="1"/>
    <col min="8" max="8" width="21.5546875" style="372" customWidth="1"/>
    <col min="9" max="9" width="22.109375" style="372" customWidth="1"/>
    <col min="10" max="16384" width="9.109375" style="372"/>
  </cols>
  <sheetData>
    <row r="1" spans="1:16" ht="18" customHeight="1">
      <c r="A1" s="642" t="s">
        <v>405</v>
      </c>
      <c r="B1" s="642"/>
      <c r="C1" s="642"/>
      <c r="D1" s="642"/>
      <c r="E1" s="642"/>
      <c r="F1" s="642"/>
      <c r="G1" s="642"/>
      <c r="H1" s="642"/>
      <c r="I1" s="642"/>
    </row>
    <row r="2" spans="1:16" ht="18" customHeight="1">
      <c r="A2" s="651" t="s">
        <v>406</v>
      </c>
      <c r="B2" s="651"/>
      <c r="C2" s="651"/>
      <c r="D2" s="651"/>
      <c r="E2" s="651"/>
      <c r="F2" s="651"/>
      <c r="G2" s="651"/>
      <c r="H2" s="651"/>
      <c r="I2" s="651"/>
      <c r="P2" s="372" t="s">
        <v>483</v>
      </c>
    </row>
    <row r="3" spans="1:16" ht="18" customHeight="1">
      <c r="A3" s="192"/>
      <c r="B3" s="192"/>
      <c r="C3" s="192"/>
      <c r="D3" s="192"/>
      <c r="E3" s="192"/>
      <c r="F3" s="192"/>
      <c r="G3" s="192"/>
      <c r="H3" s="192"/>
      <c r="I3" s="192"/>
    </row>
    <row r="4" spans="1:16" ht="18" customHeight="1">
      <c r="A4" s="192"/>
      <c r="B4" s="197" t="s">
        <v>17</v>
      </c>
      <c r="C4" s="192"/>
      <c r="D4" s="192"/>
      <c r="E4" s="192"/>
      <c r="F4" s="192"/>
      <c r="G4" s="192"/>
      <c r="H4" s="192"/>
      <c r="I4" s="192"/>
    </row>
    <row r="5" spans="1:16" ht="18" customHeight="1">
      <c r="A5" s="192"/>
      <c r="B5" s="203" t="s">
        <v>201</v>
      </c>
      <c r="C5" s="379">
        <v>365</v>
      </c>
      <c r="D5" s="380" t="s">
        <v>18</v>
      </c>
      <c r="E5" s="192"/>
      <c r="F5" s="201"/>
      <c r="G5" s="201"/>
      <c r="H5" s="201"/>
      <c r="I5" s="201"/>
    </row>
    <row r="6" spans="1:16" ht="18" customHeight="1">
      <c r="A6" s="192"/>
      <c r="B6" s="203" t="s">
        <v>19</v>
      </c>
      <c r="C6" s="202">
        <v>52.142857142857146</v>
      </c>
      <c r="D6" s="250" t="s">
        <v>18</v>
      </c>
      <c r="E6" s="192"/>
      <c r="F6" s="198"/>
      <c r="G6" s="198"/>
      <c r="H6" s="198"/>
      <c r="I6" s="198"/>
    </row>
    <row r="7" spans="1:16" ht="18" customHeight="1">
      <c r="A7" s="192"/>
      <c r="B7" s="203" t="s">
        <v>20</v>
      </c>
      <c r="C7" s="211">
        <v>312.85714285714283</v>
      </c>
      <c r="D7" s="250" t="s">
        <v>18</v>
      </c>
      <c r="E7" s="192"/>
      <c r="F7" s="198"/>
      <c r="G7" s="198"/>
      <c r="H7" s="198"/>
      <c r="I7" s="198"/>
    </row>
    <row r="8" spans="1:16" ht="18" customHeight="1">
      <c r="A8" s="192"/>
      <c r="B8" s="203" t="s">
        <v>21</v>
      </c>
      <c r="C8" s="211">
        <v>26.071428571428569</v>
      </c>
      <c r="D8" s="250" t="s">
        <v>18</v>
      </c>
      <c r="E8" s="192"/>
      <c r="F8" s="198"/>
      <c r="G8" s="198"/>
      <c r="H8" s="198"/>
      <c r="I8" s="198"/>
    </row>
    <row r="9" spans="1:16" ht="18" customHeight="1">
      <c r="A9" s="192"/>
      <c r="B9" s="203" t="s">
        <v>22</v>
      </c>
      <c r="C9" s="211">
        <v>12</v>
      </c>
      <c r="D9" s="250" t="s">
        <v>18</v>
      </c>
      <c r="E9" s="192"/>
      <c r="F9" s="198"/>
      <c r="G9" s="198"/>
      <c r="H9" s="198"/>
      <c r="I9" s="198"/>
    </row>
    <row r="10" spans="1:16" ht="18" customHeight="1">
      <c r="A10" s="192"/>
      <c r="B10" s="203" t="s">
        <v>23</v>
      </c>
      <c r="C10" s="211">
        <v>300.85714285714283</v>
      </c>
      <c r="D10" s="250" t="s">
        <v>18</v>
      </c>
      <c r="E10" s="192"/>
      <c r="F10" s="198"/>
      <c r="G10" s="198"/>
      <c r="H10" s="198"/>
      <c r="I10" s="198"/>
    </row>
    <row r="11" spans="1:16" ht="18" customHeight="1">
      <c r="A11" s="192"/>
      <c r="B11" s="203" t="s">
        <v>24</v>
      </c>
      <c r="C11" s="202">
        <v>25.071428571428569</v>
      </c>
      <c r="D11" s="250" t="s">
        <v>18</v>
      </c>
      <c r="E11" s="192"/>
      <c r="F11" s="198"/>
      <c r="G11" s="198"/>
      <c r="H11" s="198"/>
      <c r="I11" s="198"/>
    </row>
    <row r="12" spans="1:16" ht="18" customHeight="1">
      <c r="A12" s="192"/>
      <c r="B12" s="250"/>
      <c r="C12" s="231"/>
      <c r="D12" s="250"/>
      <c r="E12" s="192"/>
      <c r="F12" s="198"/>
      <c r="G12" s="198"/>
      <c r="H12" s="198"/>
      <c r="I12" s="198"/>
    </row>
    <row r="13" spans="1:16" ht="18" customHeight="1">
      <c r="A13" s="192"/>
      <c r="B13" s="200" t="s">
        <v>25</v>
      </c>
      <c r="C13" s="381">
        <v>17000</v>
      </c>
      <c r="D13" s="380" t="s">
        <v>407</v>
      </c>
      <c r="E13" s="654" t="s">
        <v>582</v>
      </c>
      <c r="F13" s="654"/>
      <c r="G13" s="198"/>
      <c r="H13" s="654" t="s">
        <v>583</v>
      </c>
      <c r="I13" s="654"/>
    </row>
    <row r="14" spans="1:16" ht="18" customHeight="1">
      <c r="A14" s="192"/>
      <c r="B14" s="203" t="s">
        <v>26</v>
      </c>
      <c r="C14" s="211">
        <v>25.071428571428569</v>
      </c>
      <c r="D14" s="250" t="s">
        <v>18</v>
      </c>
      <c r="E14" s="198" t="s">
        <v>409</v>
      </c>
      <c r="F14" s="123">
        <v>4</v>
      </c>
      <c r="G14" s="198"/>
      <c r="H14" s="198" t="s">
        <v>409</v>
      </c>
      <c r="I14" s="123">
        <v>4</v>
      </c>
    </row>
    <row r="15" spans="1:16" ht="18" customHeight="1">
      <c r="A15" s="192"/>
      <c r="B15" s="200" t="s">
        <v>27</v>
      </c>
      <c r="C15" s="211">
        <v>678.06267806267817</v>
      </c>
      <c r="D15" s="380" t="s">
        <v>407</v>
      </c>
      <c r="E15" s="250" t="s">
        <v>249</v>
      </c>
      <c r="F15" s="124">
        <v>1</v>
      </c>
      <c r="G15" s="250"/>
      <c r="H15" s="250" t="s">
        <v>506</v>
      </c>
      <c r="I15" s="124">
        <v>1</v>
      </c>
    </row>
    <row r="16" spans="1:16" ht="18" customHeight="1">
      <c r="A16" s="192"/>
      <c r="B16" s="209"/>
      <c r="C16" s="205"/>
      <c r="D16" s="209"/>
      <c r="E16" s="250" t="s">
        <v>352</v>
      </c>
      <c r="F16" s="124">
        <v>4</v>
      </c>
      <c r="G16" s="250"/>
      <c r="H16" s="250" t="s">
        <v>352</v>
      </c>
      <c r="I16" s="124">
        <v>4</v>
      </c>
    </row>
    <row r="17" spans="1:9" ht="18" customHeight="1">
      <c r="A17" s="192"/>
      <c r="B17" s="197" t="s">
        <v>28</v>
      </c>
      <c r="C17" s="267"/>
      <c r="D17" s="209"/>
      <c r="E17" s="192"/>
      <c r="F17" s="198"/>
      <c r="G17" s="250"/>
      <c r="H17" s="165"/>
      <c r="I17" s="231"/>
    </row>
    <row r="18" spans="1:9" ht="18" customHeight="1">
      <c r="A18" s="192"/>
      <c r="B18" s="200" t="s">
        <v>27</v>
      </c>
      <c r="C18" s="211">
        <v>678.06267806267817</v>
      </c>
      <c r="D18" s="380" t="s">
        <v>407</v>
      </c>
      <c r="E18" s="192"/>
      <c r="F18" s="198"/>
      <c r="G18" s="198"/>
      <c r="H18" s="198"/>
      <c r="I18" s="198"/>
    </row>
    <row r="19" spans="1:9" ht="18" customHeight="1">
      <c r="A19" s="192"/>
      <c r="B19" s="203" t="s">
        <v>29</v>
      </c>
      <c r="C19" s="130">
        <v>1</v>
      </c>
      <c r="D19" s="250"/>
      <c r="E19" s="208">
        <v>678.06267806267817</v>
      </c>
      <c r="F19" s="380" t="s">
        <v>407</v>
      </c>
      <c r="G19" s="198"/>
      <c r="H19" s="202"/>
      <c r="I19" s="198"/>
    </row>
    <row r="20" spans="1:9" ht="18" customHeight="1">
      <c r="A20" s="192"/>
      <c r="B20" s="203" t="s">
        <v>31</v>
      </c>
      <c r="C20" s="130">
        <v>0</v>
      </c>
      <c r="D20" s="250"/>
      <c r="E20" s="208">
        <v>0</v>
      </c>
      <c r="F20" s="380" t="s">
        <v>407</v>
      </c>
      <c r="G20" s="213"/>
      <c r="H20" s="198"/>
      <c r="I20" s="212"/>
    </row>
    <row r="21" spans="1:9" ht="18" customHeight="1">
      <c r="A21" s="192"/>
      <c r="B21" s="250"/>
      <c r="C21" s="202"/>
      <c r="D21" s="250"/>
      <c r="E21" s="192"/>
      <c r="F21" s="192"/>
      <c r="G21" s="206"/>
      <c r="H21" s="198"/>
      <c r="I21" s="194"/>
    </row>
    <row r="22" spans="1:9" ht="18" customHeight="1">
      <c r="A22" s="192"/>
      <c r="B22" s="250" t="s">
        <v>581</v>
      </c>
      <c r="C22" s="382">
        <v>12</v>
      </c>
      <c r="D22" s="380" t="s">
        <v>407</v>
      </c>
      <c r="E22" s="192"/>
      <c r="F22" s="198"/>
      <c r="G22" s="196"/>
      <c r="H22" s="198"/>
      <c r="I22" s="202"/>
    </row>
    <row r="23" spans="1:9" ht="18" customHeight="1">
      <c r="A23" s="192"/>
      <c r="B23" s="198" t="s">
        <v>490</v>
      </c>
      <c r="C23" s="382">
        <v>3</v>
      </c>
      <c r="D23" s="198" t="s">
        <v>33</v>
      </c>
      <c r="E23" s="198"/>
      <c r="F23" s="198"/>
      <c r="G23" s="196"/>
      <c r="H23" s="198"/>
      <c r="I23" s="202"/>
    </row>
    <row r="24" spans="1:9" ht="18" customHeight="1">
      <c r="A24" s="192"/>
      <c r="B24" s="198" t="s">
        <v>491</v>
      </c>
      <c r="C24" s="202">
        <v>36</v>
      </c>
      <c r="D24" s="380" t="s">
        <v>407</v>
      </c>
      <c r="E24" s="198"/>
      <c r="F24" s="198"/>
      <c r="G24" s="196"/>
      <c r="H24" s="198"/>
      <c r="I24" s="202"/>
    </row>
    <row r="25" spans="1:9" ht="18" customHeight="1">
      <c r="A25" s="192"/>
      <c r="B25" s="198"/>
      <c r="C25" s="202"/>
      <c r="D25" s="198"/>
      <c r="E25" s="198"/>
      <c r="F25" s="198"/>
      <c r="G25" s="196"/>
      <c r="H25" s="198"/>
      <c r="I25" s="202"/>
    </row>
    <row r="26" spans="1:9" ht="18" customHeight="1">
      <c r="A26" s="192"/>
      <c r="B26" s="198" t="s">
        <v>35</v>
      </c>
      <c r="C26" s="202">
        <v>19</v>
      </c>
      <c r="D26" s="198" t="s">
        <v>36</v>
      </c>
      <c r="E26" s="215" t="s">
        <v>37</v>
      </c>
      <c r="F26" s="211">
        <v>1</v>
      </c>
      <c r="G26" s="198" t="s">
        <v>480</v>
      </c>
      <c r="H26" s="192"/>
      <c r="I26" s="192"/>
    </row>
    <row r="27" spans="1:9" ht="18" customHeight="1">
      <c r="A27" s="192"/>
      <c r="B27" s="198" t="s">
        <v>38</v>
      </c>
      <c r="C27" s="202">
        <v>0</v>
      </c>
      <c r="D27" s="198" t="s">
        <v>36</v>
      </c>
      <c r="E27" s="215" t="s">
        <v>39</v>
      </c>
      <c r="F27" s="211">
        <v>0</v>
      </c>
      <c r="G27" s="208" t="s">
        <v>584</v>
      </c>
      <c r="H27" s="478">
        <v>3</v>
      </c>
      <c r="I27" s="192"/>
    </row>
    <row r="28" spans="1:9" ht="18" customHeight="1">
      <c r="A28" s="192"/>
      <c r="B28" s="198" t="s">
        <v>40</v>
      </c>
      <c r="C28" s="202">
        <v>0</v>
      </c>
      <c r="D28" s="198" t="s">
        <v>36</v>
      </c>
      <c r="E28" s="215" t="s">
        <v>41</v>
      </c>
      <c r="F28" s="211">
        <v>0</v>
      </c>
      <c r="G28" s="210" t="s">
        <v>585</v>
      </c>
      <c r="H28" s="290">
        <v>3</v>
      </c>
      <c r="I28" s="192"/>
    </row>
    <row r="29" spans="1:9" ht="18" customHeight="1">
      <c r="A29" s="192"/>
      <c r="B29" s="198" t="s">
        <v>42</v>
      </c>
      <c r="C29" s="211">
        <v>19</v>
      </c>
      <c r="D29" s="198"/>
      <c r="E29" s="198"/>
      <c r="F29" s="198"/>
      <c r="G29" s="198"/>
      <c r="H29" s="198"/>
      <c r="I29" s="198"/>
    </row>
    <row r="30" spans="1:9" ht="18" customHeight="1">
      <c r="A30" s="192"/>
      <c r="B30" s="198"/>
      <c r="C30" s="211"/>
      <c r="D30" s="198"/>
      <c r="E30" s="198"/>
      <c r="F30" s="198"/>
      <c r="G30" s="198"/>
      <c r="H30" s="198"/>
      <c r="I30" s="198"/>
    </row>
    <row r="31" spans="1:9" ht="18" customHeight="1">
      <c r="A31" s="192"/>
      <c r="B31" s="213" t="s">
        <v>402</v>
      </c>
      <c r="C31" s="198"/>
      <c r="D31" s="212" t="s">
        <v>403</v>
      </c>
      <c r="E31" s="198"/>
      <c r="F31" s="198"/>
      <c r="G31" s="198"/>
      <c r="H31" s="198"/>
      <c r="I31" s="198"/>
    </row>
    <row r="32" spans="1:9" ht="18" customHeight="1">
      <c r="A32" s="192"/>
      <c r="B32" s="198" t="s">
        <v>629</v>
      </c>
      <c r="C32" s="198"/>
      <c r="D32" s="224">
        <v>24</v>
      </c>
      <c r="E32" s="198" t="s">
        <v>239</v>
      </c>
      <c r="F32" s="198"/>
      <c r="G32" s="198"/>
      <c r="H32" s="198"/>
      <c r="I32" s="198"/>
    </row>
    <row r="33" spans="1:9" ht="18" customHeight="1">
      <c r="A33" s="192"/>
      <c r="B33" s="250" t="s">
        <v>249</v>
      </c>
      <c r="C33" s="198"/>
      <c r="D33" s="205">
        <v>3</v>
      </c>
      <c r="E33" s="198" t="s">
        <v>239</v>
      </c>
      <c r="F33" s="198"/>
      <c r="G33" s="198"/>
      <c r="H33" s="198"/>
      <c r="I33" s="198"/>
    </row>
    <row r="34" spans="1:9" ht="18" customHeight="1">
      <c r="A34" s="192"/>
      <c r="B34" s="250" t="s">
        <v>506</v>
      </c>
      <c r="C34" s="198"/>
      <c r="D34" s="205">
        <v>3</v>
      </c>
      <c r="E34" s="198" t="s">
        <v>239</v>
      </c>
      <c r="F34" s="198"/>
      <c r="G34" s="198"/>
      <c r="H34" s="198"/>
      <c r="I34" s="198"/>
    </row>
    <row r="35" spans="1:9" ht="18" customHeight="1">
      <c r="A35" s="192"/>
      <c r="B35" s="215" t="s">
        <v>674</v>
      </c>
      <c r="C35" s="198"/>
      <c r="D35" s="224">
        <v>24</v>
      </c>
      <c r="E35" s="198" t="s">
        <v>241</v>
      </c>
      <c r="F35" s="198"/>
      <c r="G35" s="198"/>
      <c r="H35" s="198"/>
      <c r="I35" s="198"/>
    </row>
    <row r="36" spans="1:9" ht="18" customHeight="1">
      <c r="A36" s="192"/>
      <c r="B36" s="215" t="s">
        <v>460</v>
      </c>
      <c r="C36" s="198"/>
      <c r="D36" s="224">
        <v>24</v>
      </c>
      <c r="E36" s="198" t="s">
        <v>241</v>
      </c>
      <c r="F36" s="198"/>
      <c r="G36" s="198"/>
      <c r="H36" s="198"/>
      <c r="I36" s="198"/>
    </row>
    <row r="37" spans="1:9" ht="18" customHeight="1">
      <c r="A37" s="192"/>
      <c r="B37" s="203" t="s">
        <v>513</v>
      </c>
      <c r="C37" s="198"/>
      <c r="D37" s="224">
        <v>6</v>
      </c>
      <c r="E37" s="198" t="s">
        <v>241</v>
      </c>
      <c r="F37" s="198"/>
      <c r="G37" s="198"/>
      <c r="H37" s="198"/>
      <c r="I37" s="198"/>
    </row>
    <row r="38" spans="1:9" ht="18" customHeight="1">
      <c r="A38" s="192"/>
      <c r="B38" s="215" t="s">
        <v>74</v>
      </c>
      <c r="C38" s="198"/>
      <c r="D38" s="224">
        <v>1</v>
      </c>
      <c r="E38" s="198" t="s">
        <v>241</v>
      </c>
      <c r="F38" s="198"/>
      <c r="G38" s="198"/>
      <c r="H38" s="198"/>
      <c r="I38" s="198"/>
    </row>
    <row r="39" spans="1:9" ht="18" customHeight="1">
      <c r="A39" s="192"/>
      <c r="B39" s="215" t="s">
        <v>562</v>
      </c>
      <c r="C39" s="198"/>
      <c r="D39" s="224">
        <v>1</v>
      </c>
      <c r="E39" s="198" t="s">
        <v>239</v>
      </c>
      <c r="F39" s="198"/>
      <c r="G39" s="198"/>
      <c r="H39" s="198"/>
      <c r="I39" s="198"/>
    </row>
    <row r="40" spans="1:9" ht="18" customHeight="1">
      <c r="A40" s="192"/>
      <c r="B40" s="209"/>
      <c r="C40" s="209"/>
      <c r="D40" s="209"/>
      <c r="E40" s="198"/>
      <c r="F40" s="166"/>
      <c r="G40" s="139"/>
      <c r="H40" s="204"/>
      <c r="I40" s="198"/>
    </row>
    <row r="41" spans="1:9" ht="18" customHeight="1">
      <c r="A41" s="192"/>
      <c r="B41" s="646" t="s">
        <v>43</v>
      </c>
      <c r="C41" s="646"/>
      <c r="D41" s="198"/>
      <c r="E41" s="198"/>
      <c r="F41" s="198"/>
      <c r="G41" s="198"/>
      <c r="H41" s="198"/>
      <c r="I41" s="198"/>
    </row>
    <row r="42" spans="1:9" ht="18" customHeight="1">
      <c r="A42" s="192"/>
      <c r="B42" s="383" t="s">
        <v>586</v>
      </c>
      <c r="C42" s="384" t="s">
        <v>0</v>
      </c>
      <c r="D42" s="385"/>
      <c r="E42" s="384" t="s">
        <v>45</v>
      </c>
      <c r="F42" s="384" t="s">
        <v>46</v>
      </c>
      <c r="G42" s="384" t="s">
        <v>47</v>
      </c>
      <c r="H42" s="384" t="s">
        <v>48</v>
      </c>
      <c r="I42" s="386" t="s">
        <v>45</v>
      </c>
    </row>
    <row r="43" spans="1:9" ht="18" customHeight="1">
      <c r="A43" s="192"/>
      <c r="B43" s="387" t="s">
        <v>49</v>
      </c>
      <c r="C43" s="226">
        <v>24</v>
      </c>
      <c r="D43" s="198"/>
      <c r="E43" s="230">
        <v>0.1</v>
      </c>
      <c r="F43" s="231">
        <v>70</v>
      </c>
      <c r="G43" s="225">
        <v>42119.999999999993</v>
      </c>
      <c r="H43" s="226">
        <v>24</v>
      </c>
      <c r="I43" s="388">
        <v>2</v>
      </c>
    </row>
    <row r="44" spans="1:9" ht="18" customHeight="1">
      <c r="A44" s="192"/>
      <c r="B44" s="387" t="s">
        <v>50</v>
      </c>
      <c r="C44" s="226">
        <v>0</v>
      </c>
      <c r="D44" s="198"/>
      <c r="E44" s="230">
        <v>0.1</v>
      </c>
      <c r="F44" s="231">
        <v>0</v>
      </c>
      <c r="G44" s="225">
        <v>0</v>
      </c>
      <c r="H44" s="226">
        <v>0</v>
      </c>
      <c r="I44" s="388">
        <v>0</v>
      </c>
    </row>
    <row r="45" spans="1:9" ht="18" customHeight="1">
      <c r="A45" s="192"/>
      <c r="B45" s="387" t="s">
        <v>51</v>
      </c>
      <c r="C45" s="226">
        <v>0</v>
      </c>
      <c r="D45" s="198"/>
      <c r="E45" s="230">
        <v>0</v>
      </c>
      <c r="F45" s="231"/>
      <c r="G45" s="292">
        <v>0</v>
      </c>
      <c r="H45" s="231">
        <v>0</v>
      </c>
      <c r="I45" s="232">
        <v>0</v>
      </c>
    </row>
    <row r="46" spans="1:9" ht="18" customHeight="1">
      <c r="A46" s="192"/>
      <c r="B46" s="389" t="s">
        <v>52</v>
      </c>
      <c r="C46" s="390"/>
      <c r="D46" s="391"/>
      <c r="E46" s="391"/>
      <c r="F46" s="390"/>
      <c r="G46" s="392">
        <v>42119.999999999993</v>
      </c>
      <c r="H46" s="390"/>
      <c r="I46" s="393"/>
    </row>
    <row r="47" spans="1:9" ht="18" customHeight="1">
      <c r="A47" s="192"/>
      <c r="B47" s="197"/>
      <c r="C47" s="231"/>
      <c r="D47" s="198"/>
      <c r="E47" s="198"/>
      <c r="F47" s="231"/>
      <c r="G47" s="245"/>
      <c r="H47" s="231"/>
      <c r="I47" s="231"/>
    </row>
    <row r="48" spans="1:9" ht="18" customHeight="1">
      <c r="A48" s="192"/>
      <c r="B48" s="646" t="s">
        <v>43</v>
      </c>
      <c r="C48" s="646"/>
      <c r="D48" s="198"/>
      <c r="E48" s="198"/>
      <c r="F48" s="231"/>
      <c r="G48" s="245"/>
      <c r="H48" s="231"/>
      <c r="I48" s="231"/>
    </row>
    <row r="49" spans="1:9" ht="18" customHeight="1">
      <c r="A49" s="192"/>
      <c r="B49" s="218" t="s">
        <v>249</v>
      </c>
      <c r="C49" s="219"/>
      <c r="D49" s="220" t="s">
        <v>0</v>
      </c>
      <c r="E49" s="220" t="s">
        <v>45</v>
      </c>
      <c r="F49" s="221" t="s">
        <v>410</v>
      </c>
      <c r="G49" s="221" t="s">
        <v>437</v>
      </c>
      <c r="H49" s="221" t="s">
        <v>48</v>
      </c>
      <c r="I49" s="222" t="s">
        <v>45</v>
      </c>
    </row>
    <row r="50" spans="1:9" ht="18" customHeight="1">
      <c r="A50" s="192"/>
      <c r="B50" s="233" t="s">
        <v>49</v>
      </c>
      <c r="C50" s="227"/>
      <c r="D50" s="285">
        <v>3</v>
      </c>
      <c r="E50" s="167">
        <v>0</v>
      </c>
      <c r="F50" s="234">
        <v>7.33</v>
      </c>
      <c r="G50" s="235">
        <v>551.3207142857143</v>
      </c>
      <c r="H50" s="236">
        <v>3</v>
      </c>
      <c r="I50" s="577">
        <v>0</v>
      </c>
    </row>
    <row r="51" spans="1:9" ht="18" customHeight="1">
      <c r="A51" s="192"/>
      <c r="B51" s="198"/>
      <c r="C51" s="223"/>
      <c r="D51" s="202"/>
      <c r="E51" s="130"/>
      <c r="F51" s="211"/>
      <c r="G51" s="225"/>
      <c r="H51" s="226"/>
      <c r="I51" s="224"/>
    </row>
    <row r="52" spans="1:9" ht="18" customHeight="1">
      <c r="A52" s="192"/>
      <c r="B52" s="646" t="s">
        <v>43</v>
      </c>
      <c r="C52" s="646"/>
      <c r="D52" s="198"/>
      <c r="E52" s="198"/>
      <c r="F52" s="231"/>
      <c r="G52" s="245"/>
      <c r="H52" s="231"/>
      <c r="I52" s="231"/>
    </row>
    <row r="53" spans="1:9" ht="18" customHeight="1">
      <c r="A53" s="192"/>
      <c r="B53" s="218" t="s">
        <v>506</v>
      </c>
      <c r="C53" s="219"/>
      <c r="D53" s="220" t="s">
        <v>0</v>
      </c>
      <c r="E53" s="220" t="s">
        <v>45</v>
      </c>
      <c r="F53" s="221" t="s">
        <v>410</v>
      </c>
      <c r="G53" s="221" t="s">
        <v>437</v>
      </c>
      <c r="H53" s="221" t="s">
        <v>48</v>
      </c>
      <c r="I53" s="222" t="s">
        <v>45</v>
      </c>
    </row>
    <row r="54" spans="1:9" ht="18" customHeight="1">
      <c r="A54" s="192"/>
      <c r="B54" s="233" t="s">
        <v>49</v>
      </c>
      <c r="C54" s="227"/>
      <c r="D54" s="285">
        <v>3</v>
      </c>
      <c r="E54" s="167">
        <v>0</v>
      </c>
      <c r="F54" s="234">
        <v>7.33</v>
      </c>
      <c r="G54" s="235">
        <v>551.3207142857143</v>
      </c>
      <c r="H54" s="236">
        <v>3</v>
      </c>
      <c r="I54" s="577">
        <v>0</v>
      </c>
    </row>
    <row r="55" spans="1:9" ht="18" customHeight="1">
      <c r="A55" s="192"/>
      <c r="B55" s="198"/>
      <c r="C55" s="223"/>
      <c r="D55" s="202"/>
      <c r="E55" s="130"/>
      <c r="F55" s="211"/>
      <c r="G55" s="225"/>
      <c r="H55" s="226"/>
      <c r="I55" s="224"/>
    </row>
    <row r="56" spans="1:9" ht="18" customHeight="1">
      <c r="A56" s="192"/>
      <c r="B56" s="646" t="s">
        <v>43</v>
      </c>
      <c r="C56" s="646"/>
      <c r="D56" s="198"/>
      <c r="E56" s="230"/>
      <c r="F56" s="231"/>
      <c r="G56" s="225"/>
      <c r="H56" s="226"/>
      <c r="I56" s="231"/>
    </row>
    <row r="57" spans="1:9" ht="18" customHeight="1">
      <c r="A57" s="192"/>
      <c r="B57" s="218" t="s">
        <v>522</v>
      </c>
      <c r="C57" s="221" t="s">
        <v>0</v>
      </c>
      <c r="D57" s="238"/>
      <c r="E57" s="221" t="s">
        <v>45</v>
      </c>
      <c r="F57" s="221" t="s">
        <v>46</v>
      </c>
      <c r="G57" s="221" t="s">
        <v>47</v>
      </c>
      <c r="H57" s="221" t="s">
        <v>48</v>
      </c>
      <c r="I57" s="239" t="s">
        <v>45</v>
      </c>
    </row>
    <row r="58" spans="1:9" ht="18" customHeight="1">
      <c r="A58" s="192"/>
      <c r="B58" s="240" t="s">
        <v>49</v>
      </c>
      <c r="C58" s="226">
        <v>1</v>
      </c>
      <c r="D58" s="198"/>
      <c r="E58" s="230">
        <v>0</v>
      </c>
      <c r="F58" s="231">
        <v>100</v>
      </c>
      <c r="G58" s="225">
        <v>2507.1428571428569</v>
      </c>
      <c r="H58" s="226">
        <v>1</v>
      </c>
      <c r="I58" s="388">
        <v>0</v>
      </c>
    </row>
    <row r="59" spans="1:9" ht="18" customHeight="1">
      <c r="A59" s="192"/>
      <c r="B59" s="240" t="s">
        <v>50</v>
      </c>
      <c r="C59" s="231">
        <v>0</v>
      </c>
      <c r="D59" s="198"/>
      <c r="E59" s="230">
        <v>0</v>
      </c>
      <c r="F59" s="231">
        <v>0</v>
      </c>
      <c r="G59" s="231">
        <v>0</v>
      </c>
      <c r="H59" s="226">
        <v>0</v>
      </c>
      <c r="I59" s="388">
        <v>0</v>
      </c>
    </row>
    <row r="60" spans="1:9" ht="18" customHeight="1">
      <c r="A60" s="192"/>
      <c r="B60" s="240" t="s">
        <v>51</v>
      </c>
      <c r="C60" s="231">
        <v>0</v>
      </c>
      <c r="D60" s="198"/>
      <c r="E60" s="230">
        <v>0</v>
      </c>
      <c r="F60" s="231"/>
      <c r="G60" s="231">
        <v>0</v>
      </c>
      <c r="H60" s="226">
        <v>0</v>
      </c>
      <c r="I60" s="388">
        <v>0</v>
      </c>
    </row>
    <row r="61" spans="1:9" ht="18" customHeight="1">
      <c r="A61" s="192"/>
      <c r="B61" s="241" t="s">
        <v>52</v>
      </c>
      <c r="C61" s="242"/>
      <c r="D61" s="229"/>
      <c r="E61" s="229"/>
      <c r="F61" s="242"/>
      <c r="G61" s="243">
        <v>2507.1428571428569</v>
      </c>
      <c r="H61" s="242"/>
      <c r="I61" s="244"/>
    </row>
    <row r="62" spans="1:9" ht="18" customHeight="1">
      <c r="A62" s="192"/>
      <c r="B62" s="197"/>
      <c r="C62" s="231"/>
      <c r="D62" s="198"/>
      <c r="E62" s="198"/>
      <c r="F62" s="231"/>
      <c r="G62" s="394"/>
      <c r="H62" s="318"/>
      <c r="I62" s="318"/>
    </row>
    <row r="63" spans="1:9" ht="18" customHeight="1">
      <c r="A63" s="192"/>
      <c r="B63" s="251" t="s">
        <v>53</v>
      </c>
      <c r="C63" s="231"/>
      <c r="D63" s="198"/>
      <c r="E63" s="198"/>
      <c r="F63" s="231"/>
      <c r="G63" s="291"/>
      <c r="H63" s="242"/>
      <c r="I63" s="242"/>
    </row>
    <row r="64" spans="1:9" ht="18" customHeight="1">
      <c r="A64" s="192"/>
      <c r="B64" s="395"/>
      <c r="C64" s="652" t="s">
        <v>674</v>
      </c>
      <c r="D64" s="652"/>
      <c r="E64" s="652"/>
      <c r="F64" s="269"/>
      <c r="G64" s="652" t="s">
        <v>460</v>
      </c>
      <c r="H64" s="652"/>
      <c r="I64" s="653"/>
    </row>
    <row r="65" spans="1:9" ht="18" customHeight="1">
      <c r="A65" s="192"/>
      <c r="B65" s="396" t="s">
        <v>56</v>
      </c>
      <c r="C65" s="194" t="s">
        <v>0</v>
      </c>
      <c r="D65" s="194" t="s">
        <v>45</v>
      </c>
      <c r="E65" s="194" t="s">
        <v>3</v>
      </c>
      <c r="F65" s="194"/>
      <c r="G65" s="194" t="s">
        <v>0</v>
      </c>
      <c r="H65" s="194" t="s">
        <v>45</v>
      </c>
      <c r="I65" s="397" t="s">
        <v>3</v>
      </c>
    </row>
    <row r="66" spans="1:9" ht="18" customHeight="1">
      <c r="A66" s="192"/>
      <c r="B66" s="387" t="s">
        <v>49</v>
      </c>
      <c r="C66" s="226">
        <v>24</v>
      </c>
      <c r="D66" s="226">
        <v>2</v>
      </c>
      <c r="E66" s="226">
        <v>26</v>
      </c>
      <c r="F66" s="332"/>
      <c r="G66" s="226">
        <v>24</v>
      </c>
      <c r="H66" s="226">
        <v>2</v>
      </c>
      <c r="I66" s="388">
        <v>26</v>
      </c>
    </row>
    <row r="67" spans="1:9" ht="18" customHeight="1">
      <c r="A67" s="192"/>
      <c r="B67" s="387" t="s">
        <v>50</v>
      </c>
      <c r="C67" s="226">
        <v>0</v>
      </c>
      <c r="D67" s="226">
        <v>0</v>
      </c>
      <c r="E67" s="226">
        <v>0</v>
      </c>
      <c r="F67" s="332"/>
      <c r="G67" s="226">
        <v>0</v>
      </c>
      <c r="H67" s="226">
        <v>0</v>
      </c>
      <c r="I67" s="388">
        <v>0</v>
      </c>
    </row>
    <row r="68" spans="1:9" ht="18" customHeight="1">
      <c r="A68" s="192"/>
      <c r="B68" s="398" t="s">
        <v>57</v>
      </c>
      <c r="C68" s="236">
        <v>24</v>
      </c>
      <c r="D68" s="236">
        <v>2</v>
      </c>
      <c r="E68" s="246">
        <v>26</v>
      </c>
      <c r="F68" s="399"/>
      <c r="G68" s="236">
        <v>24</v>
      </c>
      <c r="H68" s="236">
        <v>2</v>
      </c>
      <c r="I68" s="249">
        <v>26</v>
      </c>
    </row>
    <row r="69" spans="1:9" ht="18" customHeight="1">
      <c r="A69" s="192"/>
      <c r="B69" s="250"/>
      <c r="C69" s="231"/>
      <c r="D69" s="231"/>
      <c r="E69" s="248"/>
      <c r="F69" s="248"/>
      <c r="G69" s="231"/>
      <c r="H69" s="231"/>
      <c r="I69" s="248"/>
    </row>
    <row r="70" spans="1:9" ht="18" customHeight="1">
      <c r="A70" s="192"/>
      <c r="B70" s="251" t="s">
        <v>53</v>
      </c>
      <c r="C70" s="231"/>
      <c r="D70" s="198"/>
      <c r="E70" s="198"/>
      <c r="F70" s="231"/>
      <c r="G70" s="291"/>
      <c r="H70" s="242"/>
      <c r="I70" s="242"/>
    </row>
    <row r="71" spans="1:9" ht="18" customHeight="1">
      <c r="A71" s="192"/>
      <c r="B71" s="395"/>
      <c r="C71" s="652" t="s">
        <v>513</v>
      </c>
      <c r="D71" s="652"/>
      <c r="E71" s="652"/>
      <c r="F71" s="269"/>
      <c r="G71" s="652" t="s">
        <v>438</v>
      </c>
      <c r="H71" s="652"/>
      <c r="I71" s="653"/>
    </row>
    <row r="72" spans="1:9" ht="18" customHeight="1">
      <c r="A72" s="192"/>
      <c r="B72" s="396" t="s">
        <v>56</v>
      </c>
      <c r="C72" s="194" t="s">
        <v>0</v>
      </c>
      <c r="D72" s="194" t="s">
        <v>45</v>
      </c>
      <c r="E72" s="194" t="s">
        <v>3</v>
      </c>
      <c r="F72" s="194"/>
      <c r="G72" s="194" t="s">
        <v>0</v>
      </c>
      <c r="H72" s="194" t="s">
        <v>45</v>
      </c>
      <c r="I72" s="397" t="s">
        <v>3</v>
      </c>
    </row>
    <row r="73" spans="1:9" ht="18" customHeight="1">
      <c r="A73" s="192"/>
      <c r="B73" s="387" t="s">
        <v>49</v>
      </c>
      <c r="C73" s="226">
        <v>6</v>
      </c>
      <c r="D73" s="226">
        <v>0</v>
      </c>
      <c r="E73" s="226">
        <v>6</v>
      </c>
      <c r="F73" s="332"/>
      <c r="G73" s="226">
        <v>1</v>
      </c>
      <c r="H73" s="226">
        <v>0</v>
      </c>
      <c r="I73" s="388">
        <v>1</v>
      </c>
    </row>
    <row r="74" spans="1:9" ht="18" customHeight="1">
      <c r="A74" s="192"/>
      <c r="B74" s="387" t="s">
        <v>50</v>
      </c>
      <c r="C74" s="226">
        <v>0</v>
      </c>
      <c r="D74" s="226">
        <v>0</v>
      </c>
      <c r="E74" s="226">
        <v>0</v>
      </c>
      <c r="F74" s="332"/>
      <c r="G74" s="226">
        <v>0</v>
      </c>
      <c r="H74" s="226">
        <v>0</v>
      </c>
      <c r="I74" s="388">
        <v>0</v>
      </c>
    </row>
    <row r="75" spans="1:9" ht="18" customHeight="1">
      <c r="A75" s="192"/>
      <c r="B75" s="398" t="s">
        <v>57</v>
      </c>
      <c r="C75" s="236">
        <v>6</v>
      </c>
      <c r="D75" s="236">
        <v>0</v>
      </c>
      <c r="E75" s="246">
        <v>6</v>
      </c>
      <c r="F75" s="399"/>
      <c r="G75" s="236">
        <v>1</v>
      </c>
      <c r="H75" s="236">
        <v>0</v>
      </c>
      <c r="I75" s="249">
        <v>1</v>
      </c>
    </row>
    <row r="76" spans="1:9" ht="18" customHeight="1">
      <c r="A76" s="192"/>
      <c r="B76" s="250"/>
      <c r="C76" s="231"/>
      <c r="D76" s="231"/>
      <c r="E76" s="248"/>
      <c r="F76" s="248"/>
      <c r="G76" s="231"/>
      <c r="H76" s="231"/>
      <c r="I76" s="248"/>
    </row>
    <row r="77" spans="1:9" ht="18" customHeight="1">
      <c r="A77" s="192"/>
      <c r="B77" s="250"/>
      <c r="C77" s="231"/>
      <c r="D77" s="198"/>
      <c r="E77" s="231"/>
      <c r="F77" s="194"/>
      <c r="G77" s="231"/>
      <c r="H77" s="231"/>
      <c r="I77" s="194"/>
    </row>
    <row r="78" spans="1:9" ht="18" customHeight="1">
      <c r="A78" s="194" t="s">
        <v>58</v>
      </c>
      <c r="B78" s="655" t="s">
        <v>202</v>
      </c>
      <c r="C78" s="655"/>
      <c r="D78" s="213"/>
      <c r="E78" s="213"/>
      <c r="F78" s="213"/>
      <c r="G78" s="650"/>
      <c r="H78" s="650"/>
      <c r="I78" s="213"/>
    </row>
    <row r="79" spans="1:9" ht="18" customHeight="1">
      <c r="A79" s="194"/>
      <c r="B79" s="228" t="s">
        <v>674</v>
      </c>
      <c r="C79" s="252"/>
      <c r="D79" s="253" t="s">
        <v>60</v>
      </c>
      <c r="E79" s="254"/>
      <c r="F79" s="253" t="s">
        <v>61</v>
      </c>
      <c r="G79" s="255"/>
      <c r="H79" s="253" t="s">
        <v>62</v>
      </c>
      <c r="I79" s="192"/>
    </row>
    <row r="80" spans="1:9" ht="18" customHeight="1">
      <c r="A80" s="192"/>
      <c r="B80" s="256" t="s">
        <v>63</v>
      </c>
      <c r="C80" s="192"/>
      <c r="D80" s="217">
        <v>1</v>
      </c>
      <c r="E80" s="231" t="s">
        <v>64</v>
      </c>
      <c r="F80" s="131">
        <v>3437.97</v>
      </c>
      <c r="G80" s="210" t="s">
        <v>65</v>
      </c>
      <c r="H80" s="132">
        <v>3437.97</v>
      </c>
      <c r="I80" s="192"/>
    </row>
    <row r="81" spans="1:9" ht="18" customHeight="1">
      <c r="A81" s="192"/>
      <c r="B81" s="198" t="s">
        <v>66</v>
      </c>
      <c r="C81" s="257">
        <v>0.5</v>
      </c>
      <c r="D81" s="217">
        <v>4</v>
      </c>
      <c r="E81" s="231" t="s">
        <v>64</v>
      </c>
      <c r="F81" s="133">
        <v>27.861613636363636</v>
      </c>
      <c r="G81" s="210"/>
      <c r="H81" s="132">
        <v>111.44645454545454</v>
      </c>
      <c r="I81" s="192"/>
    </row>
    <row r="82" spans="1:9" ht="18" customHeight="1">
      <c r="A82" s="192"/>
      <c r="B82" s="215" t="s">
        <v>67</v>
      </c>
      <c r="C82" s="258">
        <v>0.4</v>
      </c>
      <c r="D82" s="217">
        <v>1</v>
      </c>
      <c r="E82" s="231" t="s">
        <v>64</v>
      </c>
      <c r="F82" s="132">
        <v>677.84799999999996</v>
      </c>
      <c r="G82" s="210" t="s">
        <v>65</v>
      </c>
      <c r="H82" s="132">
        <v>677.84799999999996</v>
      </c>
      <c r="I82" s="192"/>
    </row>
    <row r="83" spans="1:9" ht="18" customHeight="1">
      <c r="A83" s="192"/>
      <c r="B83" s="198" t="s">
        <v>68</v>
      </c>
      <c r="C83" s="150">
        <v>1</v>
      </c>
      <c r="D83" s="202">
        <v>0</v>
      </c>
      <c r="E83" s="231" t="s">
        <v>64</v>
      </c>
      <c r="F83" s="133">
        <v>34.201545454545453</v>
      </c>
      <c r="G83" s="210" t="s">
        <v>65</v>
      </c>
      <c r="H83" s="132">
        <v>0</v>
      </c>
      <c r="I83" s="192"/>
    </row>
    <row r="84" spans="1:9" ht="18" customHeight="1">
      <c r="A84" s="192"/>
      <c r="B84" s="198" t="s">
        <v>69</v>
      </c>
      <c r="C84" s="150"/>
      <c r="D84" s="202">
        <v>0</v>
      </c>
      <c r="E84" s="231" t="s">
        <v>64</v>
      </c>
      <c r="F84" s="133">
        <v>687.59400000000005</v>
      </c>
      <c r="G84" s="210" t="s">
        <v>65</v>
      </c>
      <c r="H84" s="132">
        <v>0</v>
      </c>
      <c r="I84" s="192"/>
    </row>
    <row r="85" spans="1:9" ht="18" customHeight="1">
      <c r="A85" s="192"/>
      <c r="B85" s="198" t="s">
        <v>70</v>
      </c>
      <c r="C85" s="259">
        <v>0.7965000000000001</v>
      </c>
      <c r="D85" s="207"/>
      <c r="E85" s="192"/>
      <c r="F85" s="134"/>
      <c r="G85" s="210" t="s">
        <v>65</v>
      </c>
      <c r="H85" s="132">
        <v>3367.0161380454547</v>
      </c>
      <c r="I85" s="192"/>
    </row>
    <row r="86" spans="1:9" ht="18" customHeight="1">
      <c r="A86" s="192"/>
      <c r="B86" s="198" t="s">
        <v>71</v>
      </c>
      <c r="C86" s="192"/>
      <c r="D86" s="217">
        <v>1</v>
      </c>
      <c r="E86" s="231" t="s">
        <v>64</v>
      </c>
      <c r="F86" s="134">
        <v>12</v>
      </c>
      <c r="G86" s="210" t="s">
        <v>65</v>
      </c>
      <c r="H86" s="132">
        <v>12</v>
      </c>
      <c r="I86" s="192"/>
    </row>
    <row r="87" spans="1:9" ht="18" customHeight="1" thickBot="1">
      <c r="A87" s="192"/>
      <c r="B87" s="198" t="s">
        <v>72</v>
      </c>
      <c r="C87" s="192"/>
      <c r="D87" s="217">
        <v>1</v>
      </c>
      <c r="E87" s="231" t="s">
        <v>64</v>
      </c>
      <c r="F87" s="132">
        <v>7606.2805925909088</v>
      </c>
      <c r="G87" s="192"/>
      <c r="H87" s="210" t="s">
        <v>65</v>
      </c>
      <c r="I87" s="260">
        <v>7606.2805925909088</v>
      </c>
    </row>
    <row r="88" spans="1:9" ht="18" customHeight="1">
      <c r="A88" s="192"/>
      <c r="B88" s="198"/>
      <c r="C88" s="198"/>
      <c r="D88" s="198"/>
      <c r="E88" s="198"/>
      <c r="F88" s="198"/>
      <c r="G88" s="198"/>
      <c r="H88" s="209"/>
      <c r="I88" s="209"/>
    </row>
    <row r="89" spans="1:9" ht="18" customHeight="1">
      <c r="A89" s="192"/>
      <c r="B89" s="400" t="s">
        <v>460</v>
      </c>
      <c r="C89" s="261"/>
      <c r="D89" s="265" t="s">
        <v>60</v>
      </c>
      <c r="E89" s="261"/>
      <c r="F89" s="291" t="s">
        <v>61</v>
      </c>
      <c r="G89" s="401"/>
      <c r="H89" s="265" t="s">
        <v>62</v>
      </c>
      <c r="I89" s="353"/>
    </row>
    <row r="90" spans="1:9" ht="18" customHeight="1">
      <c r="A90" s="192"/>
      <c r="B90" s="402" t="s">
        <v>63</v>
      </c>
      <c r="C90" s="192"/>
      <c r="D90" s="217">
        <v>1</v>
      </c>
      <c r="E90" s="231" t="s">
        <v>64</v>
      </c>
      <c r="F90" s="134">
        <v>1694.46</v>
      </c>
      <c r="G90" s="157" t="s">
        <v>65</v>
      </c>
      <c r="H90" s="158">
        <v>1694.46</v>
      </c>
      <c r="I90" s="198"/>
    </row>
    <row r="91" spans="1:9" ht="18" customHeight="1">
      <c r="A91" s="192"/>
      <c r="B91" s="198" t="s">
        <v>66</v>
      </c>
      <c r="C91" s="257">
        <v>0.5</v>
      </c>
      <c r="D91" s="217">
        <v>4</v>
      </c>
      <c r="E91" s="231" t="s">
        <v>64</v>
      </c>
      <c r="F91" s="133">
        <v>15.974045454545454</v>
      </c>
      <c r="G91" s="160" t="s">
        <v>65</v>
      </c>
      <c r="H91" s="161">
        <v>63.896181818181816</v>
      </c>
      <c r="I91" s="198"/>
    </row>
    <row r="92" spans="1:9" ht="18" customHeight="1">
      <c r="A92" s="192"/>
      <c r="B92" s="198" t="s">
        <v>67</v>
      </c>
      <c r="C92" s="258">
        <v>0.4</v>
      </c>
      <c r="D92" s="217">
        <v>1</v>
      </c>
      <c r="E92" s="231" t="s">
        <v>64</v>
      </c>
      <c r="F92" s="132">
        <v>677.84799999999996</v>
      </c>
      <c r="G92" s="160" t="s">
        <v>65</v>
      </c>
      <c r="H92" s="161">
        <v>677.84799999999996</v>
      </c>
      <c r="I92" s="198"/>
    </row>
    <row r="93" spans="1:9" ht="18" customHeight="1">
      <c r="A93" s="192"/>
      <c r="B93" s="198" t="s">
        <v>68</v>
      </c>
      <c r="C93" s="150">
        <v>1</v>
      </c>
      <c r="D93" s="202">
        <v>0</v>
      </c>
      <c r="E93" s="231" t="s">
        <v>64</v>
      </c>
      <c r="F93" s="133">
        <v>18.351454545454548</v>
      </c>
      <c r="G93" s="160" t="s">
        <v>65</v>
      </c>
      <c r="H93" s="161">
        <v>0</v>
      </c>
      <c r="I93" s="198"/>
    </row>
    <row r="94" spans="1:9" ht="18" customHeight="1">
      <c r="A94" s="192"/>
      <c r="B94" s="198" t="s">
        <v>69</v>
      </c>
      <c r="C94" s="150"/>
      <c r="D94" s="202">
        <v>0</v>
      </c>
      <c r="E94" s="231" t="s">
        <v>64</v>
      </c>
      <c r="F94" s="133">
        <v>338.89200000000005</v>
      </c>
      <c r="G94" s="160" t="s">
        <v>65</v>
      </c>
      <c r="H94" s="161">
        <v>0</v>
      </c>
      <c r="I94" s="198"/>
    </row>
    <row r="95" spans="1:9" ht="18" customHeight="1">
      <c r="A95" s="192"/>
      <c r="B95" s="198" t="s">
        <v>70</v>
      </c>
      <c r="C95" s="259">
        <v>0.7965000000000001</v>
      </c>
      <c r="D95" s="207"/>
      <c r="E95" s="192"/>
      <c r="F95" s="134"/>
      <c r="G95" s="160" t="s">
        <v>65</v>
      </c>
      <c r="H95" s="137">
        <v>1940.4366308181818</v>
      </c>
      <c r="I95" s="198"/>
    </row>
    <row r="96" spans="1:9" ht="18" customHeight="1">
      <c r="A96" s="192"/>
      <c r="B96" s="198" t="s">
        <v>71</v>
      </c>
      <c r="C96" s="192"/>
      <c r="D96" s="217">
        <v>1</v>
      </c>
      <c r="E96" s="231" t="s">
        <v>64</v>
      </c>
      <c r="F96" s="134">
        <v>12</v>
      </c>
      <c r="G96" s="160" t="s">
        <v>65</v>
      </c>
      <c r="H96" s="161">
        <v>12</v>
      </c>
      <c r="I96" s="198"/>
    </row>
    <row r="97" spans="1:9" ht="18" customHeight="1" thickBot="1">
      <c r="A97" s="192"/>
      <c r="B97" s="215" t="s">
        <v>353</v>
      </c>
      <c r="C97" s="192"/>
      <c r="D97" s="217">
        <v>1</v>
      </c>
      <c r="E97" s="231" t="s">
        <v>64</v>
      </c>
      <c r="F97" s="132">
        <v>4388.6408126363631</v>
      </c>
      <c r="G97" s="160"/>
      <c r="H97" s="161"/>
      <c r="I97" s="262">
        <v>4388.6408126363631</v>
      </c>
    </row>
    <row r="98" spans="1:9" ht="18" customHeight="1">
      <c r="A98" s="192"/>
      <c r="B98" s="198"/>
      <c r="C98" s="198"/>
      <c r="D98" s="217"/>
      <c r="E98" s="159"/>
      <c r="F98" s="132"/>
      <c r="G98" s="160"/>
      <c r="H98" s="161"/>
      <c r="I98" s="122"/>
    </row>
    <row r="99" spans="1:9" ht="18" customHeight="1">
      <c r="A99" s="192"/>
      <c r="B99" s="403" t="s">
        <v>515</v>
      </c>
      <c r="C99" s="261"/>
      <c r="D99" s="265" t="s">
        <v>60</v>
      </c>
      <c r="E99" s="261"/>
      <c r="F99" s="291" t="s">
        <v>61</v>
      </c>
      <c r="G99" s="401"/>
      <c r="H99" s="265" t="s">
        <v>62</v>
      </c>
      <c r="I99" s="353"/>
    </row>
    <row r="100" spans="1:9" ht="18" customHeight="1">
      <c r="A100" s="192"/>
      <c r="B100" s="215" t="s">
        <v>63</v>
      </c>
      <c r="C100" s="192"/>
      <c r="D100" s="217">
        <v>1</v>
      </c>
      <c r="E100" s="231" t="s">
        <v>64</v>
      </c>
      <c r="F100" s="134">
        <v>2337.9699999999998</v>
      </c>
      <c r="G100" s="157" t="s">
        <v>65</v>
      </c>
      <c r="H100" s="158">
        <v>2337.9699999999998</v>
      </c>
      <c r="I100" s="198"/>
    </row>
    <row r="101" spans="1:9" ht="18" customHeight="1">
      <c r="A101" s="192"/>
      <c r="B101" s="215" t="s">
        <v>66</v>
      </c>
      <c r="C101" s="257">
        <v>0.5</v>
      </c>
      <c r="D101" s="217">
        <v>4</v>
      </c>
      <c r="E101" s="231" t="s">
        <v>64</v>
      </c>
      <c r="F101" s="133">
        <v>18.151159090909093</v>
      </c>
      <c r="G101" s="160" t="s">
        <v>65</v>
      </c>
      <c r="H101" s="161">
        <v>72.604636363636374</v>
      </c>
      <c r="I101" s="198"/>
    </row>
    <row r="102" spans="1:9" ht="18" customHeight="1">
      <c r="A102" s="192"/>
      <c r="B102" s="215" t="s">
        <v>67</v>
      </c>
      <c r="C102" s="258">
        <v>0.2</v>
      </c>
      <c r="D102" s="217">
        <v>1</v>
      </c>
      <c r="E102" s="231" t="s">
        <v>64</v>
      </c>
      <c r="F102" s="132">
        <v>338.92399999999998</v>
      </c>
      <c r="G102" s="160" t="s">
        <v>65</v>
      </c>
      <c r="H102" s="161">
        <v>338.92399999999998</v>
      </c>
      <c r="I102" s="198"/>
    </row>
    <row r="103" spans="1:9" ht="18" customHeight="1">
      <c r="A103" s="192"/>
      <c r="B103" s="215" t="s">
        <v>68</v>
      </c>
      <c r="C103" s="150">
        <v>1</v>
      </c>
      <c r="D103" s="202">
        <v>0</v>
      </c>
      <c r="E103" s="231" t="s">
        <v>64</v>
      </c>
      <c r="F103" s="133">
        <v>24.201545454545457</v>
      </c>
      <c r="G103" s="160" t="s">
        <v>65</v>
      </c>
      <c r="H103" s="161">
        <v>0</v>
      </c>
      <c r="I103" s="198"/>
    </row>
    <row r="104" spans="1:9" ht="18" customHeight="1">
      <c r="A104" s="192"/>
      <c r="B104" s="215" t="s">
        <v>69</v>
      </c>
      <c r="C104" s="150"/>
      <c r="D104" s="202">
        <v>0</v>
      </c>
      <c r="E104" s="231" t="s">
        <v>64</v>
      </c>
      <c r="F104" s="133">
        <v>467.59399999999999</v>
      </c>
      <c r="G104" s="160" t="s">
        <v>65</v>
      </c>
      <c r="H104" s="161">
        <v>0</v>
      </c>
      <c r="I104" s="198"/>
    </row>
    <row r="105" spans="1:9" ht="18" customHeight="1">
      <c r="A105" s="192"/>
      <c r="B105" s="215" t="s">
        <v>70</v>
      </c>
      <c r="C105" s="259">
        <v>0.7965000000000001</v>
      </c>
      <c r="D105" s="207"/>
      <c r="E105" s="192"/>
      <c r="F105" s="134"/>
      <c r="G105" s="160" t="s">
        <v>65</v>
      </c>
      <c r="H105" s="137">
        <v>2189.9756638636363</v>
      </c>
      <c r="I105" s="198"/>
    </row>
    <row r="106" spans="1:9" ht="18" customHeight="1">
      <c r="A106" s="192"/>
      <c r="B106" s="215" t="s">
        <v>71</v>
      </c>
      <c r="C106" s="192"/>
      <c r="D106" s="217">
        <v>1</v>
      </c>
      <c r="E106" s="231" t="s">
        <v>64</v>
      </c>
      <c r="F106" s="134">
        <v>12</v>
      </c>
      <c r="G106" s="160" t="s">
        <v>65</v>
      </c>
      <c r="H106" s="161">
        <v>12</v>
      </c>
      <c r="I106" s="198"/>
    </row>
    <row r="107" spans="1:9" ht="18" customHeight="1" thickBot="1">
      <c r="A107" s="192"/>
      <c r="B107" s="215" t="s">
        <v>609</v>
      </c>
      <c r="C107" s="192"/>
      <c r="D107" s="217">
        <v>1</v>
      </c>
      <c r="E107" s="231" t="s">
        <v>64</v>
      </c>
      <c r="F107" s="132">
        <v>4951.4743002272726</v>
      </c>
      <c r="G107" s="160"/>
      <c r="H107" s="161"/>
      <c r="I107" s="404">
        <v>4951.4743002272726</v>
      </c>
    </row>
    <row r="108" spans="1:9" ht="18" customHeight="1">
      <c r="A108" s="192"/>
      <c r="B108" s="198"/>
      <c r="C108" s="198"/>
      <c r="D108" s="217"/>
      <c r="E108" s="159"/>
      <c r="F108" s="132"/>
      <c r="G108" s="160"/>
      <c r="H108" s="161"/>
      <c r="I108" s="122"/>
    </row>
    <row r="109" spans="1:9" ht="18" customHeight="1">
      <c r="A109" s="192"/>
      <c r="B109" s="400" t="s">
        <v>74</v>
      </c>
      <c r="C109" s="261"/>
      <c r="D109" s="265" t="s">
        <v>60</v>
      </c>
      <c r="E109" s="253"/>
      <c r="F109" s="291" t="s">
        <v>61</v>
      </c>
      <c r="G109" s="401"/>
      <c r="H109" s="265" t="s">
        <v>62</v>
      </c>
      <c r="I109" s="353"/>
    </row>
    <row r="110" spans="1:9" ht="18" customHeight="1">
      <c r="A110" s="192"/>
      <c r="B110" s="402" t="s">
        <v>63</v>
      </c>
      <c r="C110" s="192"/>
      <c r="D110" s="217">
        <v>1</v>
      </c>
      <c r="E110" s="231" t="s">
        <v>64</v>
      </c>
      <c r="F110" s="134">
        <v>2532.1</v>
      </c>
      <c r="G110" s="157" t="s">
        <v>65</v>
      </c>
      <c r="H110" s="158">
        <v>2532.1</v>
      </c>
      <c r="I110" s="198"/>
    </row>
    <row r="111" spans="1:9" ht="18" customHeight="1">
      <c r="A111" s="192"/>
      <c r="B111" s="198" t="s">
        <v>66</v>
      </c>
      <c r="C111" s="257">
        <v>0.5</v>
      </c>
      <c r="D111" s="217">
        <v>4</v>
      </c>
      <c r="E111" s="231" t="s">
        <v>64</v>
      </c>
      <c r="F111" s="133">
        <v>17.264318181818183</v>
      </c>
      <c r="G111" s="160" t="s">
        <v>65</v>
      </c>
      <c r="H111" s="161">
        <v>69.057272727272732</v>
      </c>
      <c r="I111" s="198"/>
    </row>
    <row r="112" spans="1:9" ht="18" customHeight="1">
      <c r="A112" s="192"/>
      <c r="B112" s="198" t="s">
        <v>67</v>
      </c>
      <c r="C112" s="258">
        <v>0</v>
      </c>
      <c r="D112" s="217">
        <v>0</v>
      </c>
      <c r="E112" s="231" t="s">
        <v>64</v>
      </c>
      <c r="F112" s="132">
        <v>0</v>
      </c>
      <c r="G112" s="160" t="s">
        <v>65</v>
      </c>
      <c r="H112" s="161">
        <v>0</v>
      </c>
      <c r="I112" s="198"/>
    </row>
    <row r="113" spans="1:9" ht="18" customHeight="1">
      <c r="A113" s="192"/>
      <c r="B113" s="198" t="s">
        <v>68</v>
      </c>
      <c r="C113" s="150">
        <v>1</v>
      </c>
      <c r="D113" s="202">
        <v>0</v>
      </c>
      <c r="E113" s="231" t="s">
        <v>64</v>
      </c>
      <c r="F113" s="133">
        <v>25.966363636363639</v>
      </c>
      <c r="G113" s="160" t="s">
        <v>65</v>
      </c>
      <c r="H113" s="161">
        <v>0</v>
      </c>
      <c r="I113" s="198"/>
    </row>
    <row r="114" spans="1:9" ht="18" customHeight="1">
      <c r="A114" s="192"/>
      <c r="B114" s="198" t="s">
        <v>69</v>
      </c>
      <c r="C114" s="150"/>
      <c r="D114" s="202">
        <v>0</v>
      </c>
      <c r="E114" s="231" t="s">
        <v>64</v>
      </c>
      <c r="F114" s="133">
        <v>506.42</v>
      </c>
      <c r="G114" s="160" t="s">
        <v>65</v>
      </c>
      <c r="H114" s="161">
        <v>0</v>
      </c>
      <c r="I114" s="198"/>
    </row>
    <row r="115" spans="1:9" ht="18" customHeight="1">
      <c r="A115" s="192"/>
      <c r="B115" s="198" t="s">
        <v>70</v>
      </c>
      <c r="C115" s="259">
        <v>0.7965000000000001</v>
      </c>
      <c r="D115" s="207"/>
      <c r="E115" s="192"/>
      <c r="F115" s="134"/>
      <c r="G115" s="160" t="s">
        <v>65</v>
      </c>
      <c r="H115" s="137">
        <v>2071.8217677272733</v>
      </c>
      <c r="I115" s="198"/>
    </row>
    <row r="116" spans="1:9" ht="18" customHeight="1">
      <c r="A116" s="192"/>
      <c r="B116" s="198" t="s">
        <v>71</v>
      </c>
      <c r="C116" s="192"/>
      <c r="D116" s="217">
        <v>1</v>
      </c>
      <c r="E116" s="231" t="s">
        <v>64</v>
      </c>
      <c r="F116" s="134">
        <v>12</v>
      </c>
      <c r="G116" s="160" t="s">
        <v>65</v>
      </c>
      <c r="H116" s="161">
        <v>12</v>
      </c>
      <c r="I116" s="198"/>
    </row>
    <row r="117" spans="1:9" ht="18" customHeight="1" thickBot="1">
      <c r="A117" s="192"/>
      <c r="B117" s="198" t="s">
        <v>75</v>
      </c>
      <c r="C117" s="192"/>
      <c r="D117" s="217">
        <v>1</v>
      </c>
      <c r="E117" s="231" t="s">
        <v>64</v>
      </c>
      <c r="F117" s="132">
        <v>4684.9790404545456</v>
      </c>
      <c r="G117" s="160"/>
      <c r="H117" s="161"/>
      <c r="I117" s="262">
        <v>4684.9790404545456</v>
      </c>
    </row>
    <row r="118" spans="1:9" ht="18" customHeight="1">
      <c r="A118" s="192"/>
      <c r="B118" s="206"/>
      <c r="C118" s="209"/>
      <c r="D118" s="198"/>
      <c r="E118" s="198"/>
      <c r="F118" s="205"/>
      <c r="G118" s="198"/>
      <c r="H118" s="198"/>
      <c r="I118" s="209"/>
    </row>
    <row r="119" spans="1:9" ht="18" customHeight="1">
      <c r="A119" s="192"/>
      <c r="B119" s="197" t="s">
        <v>203</v>
      </c>
      <c r="C119" s="209"/>
      <c r="D119" s="192"/>
      <c r="I119" s="209"/>
    </row>
    <row r="120" spans="1:9" ht="18" customHeight="1">
      <c r="A120" s="192"/>
      <c r="B120" s="197"/>
      <c r="C120" s="209"/>
      <c r="D120" s="192"/>
      <c r="E120" s="194" t="s">
        <v>60</v>
      </c>
      <c r="F120" s="206" t="s">
        <v>61</v>
      </c>
      <c r="G120" s="198"/>
      <c r="H120" s="214" t="s">
        <v>62</v>
      </c>
      <c r="I120" s="209"/>
    </row>
    <row r="121" spans="1:9" ht="18" customHeight="1">
      <c r="A121" s="192"/>
      <c r="B121" s="197" t="s">
        <v>54</v>
      </c>
      <c r="C121" s="209"/>
      <c r="D121" s="192"/>
      <c r="E121" s="226">
        <v>26</v>
      </c>
      <c r="F121" s="405">
        <v>7606.2805925909088</v>
      </c>
      <c r="G121" s="198"/>
      <c r="H121" s="406">
        <v>197763.29540736362</v>
      </c>
      <c r="I121" s="209"/>
    </row>
    <row r="122" spans="1:9" ht="18" customHeight="1">
      <c r="A122" s="192"/>
      <c r="B122" s="197" t="s">
        <v>460</v>
      </c>
      <c r="C122" s="209"/>
      <c r="D122" s="192"/>
      <c r="E122" s="226">
        <v>26</v>
      </c>
      <c r="F122" s="405">
        <v>4388.6408126363631</v>
      </c>
      <c r="G122" s="198"/>
      <c r="H122" s="406">
        <v>114104.66112854544</v>
      </c>
      <c r="I122" s="209"/>
    </row>
    <row r="123" spans="1:9" ht="18" customHeight="1">
      <c r="A123" s="192"/>
      <c r="B123" s="197" t="s">
        <v>515</v>
      </c>
      <c r="C123" s="209"/>
      <c r="D123" s="192"/>
      <c r="E123" s="226">
        <v>6</v>
      </c>
      <c r="F123" s="405">
        <v>4951.4743002272726</v>
      </c>
      <c r="G123" s="198"/>
      <c r="H123" s="406">
        <v>29708.845801363634</v>
      </c>
      <c r="I123" s="209"/>
    </row>
    <row r="124" spans="1:9" ht="18" customHeight="1">
      <c r="A124" s="192"/>
      <c r="B124" s="206" t="s">
        <v>74</v>
      </c>
      <c r="C124" s="209"/>
      <c r="D124" s="192"/>
      <c r="E124" s="226">
        <v>1</v>
      </c>
      <c r="F124" s="405">
        <v>4684.9790404545456</v>
      </c>
      <c r="G124" s="198"/>
      <c r="H124" s="406">
        <v>4684.9790404545456</v>
      </c>
      <c r="I124" s="209"/>
    </row>
    <row r="125" spans="1:9" ht="18" customHeight="1" thickBot="1">
      <c r="A125" s="192"/>
      <c r="B125" s="198"/>
      <c r="C125" s="209"/>
      <c r="D125" s="198"/>
      <c r="E125" s="205"/>
      <c r="F125" s="198"/>
      <c r="G125" s="198"/>
      <c r="H125" s="209"/>
      <c r="I125" s="407">
        <v>346261.78137772728</v>
      </c>
    </row>
    <row r="126" spans="1:9" ht="18" customHeight="1" thickTop="1">
      <c r="A126" s="194" t="s">
        <v>78</v>
      </c>
      <c r="B126" s="197" t="s">
        <v>79</v>
      </c>
      <c r="C126" s="209"/>
      <c r="D126" s="198"/>
      <c r="E126" s="198"/>
      <c r="F126" s="205"/>
      <c r="G126" s="198"/>
      <c r="H126" s="198"/>
      <c r="I126" s="209"/>
    </row>
    <row r="127" spans="1:9" ht="18" customHeight="1">
      <c r="A127" s="192"/>
      <c r="B127" s="198"/>
      <c r="C127" s="209"/>
      <c r="D127" s="198"/>
      <c r="E127" s="198"/>
      <c r="F127" s="205"/>
      <c r="G127" s="198"/>
      <c r="H127" s="198"/>
      <c r="I127" s="209"/>
    </row>
    <row r="128" spans="1:9" ht="18" customHeight="1">
      <c r="A128" s="192"/>
      <c r="B128" s="228" t="s">
        <v>599</v>
      </c>
      <c r="C128" s="275"/>
      <c r="D128" s="265" t="s">
        <v>60</v>
      </c>
      <c r="E128" s="261"/>
      <c r="F128" s="408" t="s">
        <v>61</v>
      </c>
      <c r="G128" s="408"/>
      <c r="H128" s="265" t="s">
        <v>62</v>
      </c>
      <c r="I128" s="209"/>
    </row>
    <row r="129" spans="1:9" ht="18" customHeight="1">
      <c r="A129" s="192"/>
      <c r="B129" s="250"/>
      <c r="C129" s="269" t="s">
        <v>621</v>
      </c>
      <c r="D129" s="268">
        <v>6</v>
      </c>
      <c r="E129" s="270" t="s">
        <v>459</v>
      </c>
      <c r="F129" s="136">
        <v>160.99</v>
      </c>
      <c r="G129" s="271" t="s">
        <v>457</v>
      </c>
      <c r="H129" s="208">
        <v>80.495000000000005</v>
      </c>
      <c r="I129" s="209"/>
    </row>
    <row r="130" spans="1:9" ht="18" customHeight="1">
      <c r="A130" s="192"/>
      <c r="B130" s="250"/>
      <c r="C130" s="215" t="s">
        <v>82</v>
      </c>
      <c r="D130" s="210">
        <v>4</v>
      </c>
      <c r="E130" s="205" t="s">
        <v>459</v>
      </c>
      <c r="F130" s="137">
        <v>28.13</v>
      </c>
      <c r="G130" s="209" t="s">
        <v>457</v>
      </c>
      <c r="H130" s="208">
        <v>9.3766666666666652</v>
      </c>
      <c r="I130" s="209"/>
    </row>
    <row r="131" spans="1:9" ht="18" customHeight="1">
      <c r="A131" s="192"/>
      <c r="B131" s="250"/>
      <c r="C131" s="215" t="s">
        <v>622</v>
      </c>
      <c r="D131" s="210">
        <v>1</v>
      </c>
      <c r="E131" s="205" t="s">
        <v>459</v>
      </c>
      <c r="F131" s="137">
        <v>340.72</v>
      </c>
      <c r="G131" s="209" t="s">
        <v>457</v>
      </c>
      <c r="H131" s="208">
        <v>28.393333333333334</v>
      </c>
      <c r="I131" s="209"/>
    </row>
    <row r="132" spans="1:9" ht="18" customHeight="1">
      <c r="A132" s="192"/>
      <c r="B132" s="409"/>
      <c r="C132" s="273" t="s">
        <v>358</v>
      </c>
      <c r="D132" s="272">
        <v>4</v>
      </c>
      <c r="E132" s="274" t="s">
        <v>459</v>
      </c>
      <c r="F132" s="138">
        <v>76.83</v>
      </c>
      <c r="G132" s="275" t="s">
        <v>457</v>
      </c>
      <c r="H132" s="276">
        <v>25.61</v>
      </c>
      <c r="I132" s="209"/>
    </row>
    <row r="133" spans="1:9" ht="18" customHeight="1" thickBot="1">
      <c r="A133" s="192"/>
      <c r="B133" s="198" t="s">
        <v>473</v>
      </c>
      <c r="C133" s="210">
        <v>1</v>
      </c>
      <c r="D133" s="209" t="s">
        <v>80</v>
      </c>
      <c r="E133" s="209"/>
      <c r="F133" s="410"/>
      <c r="G133" s="318" t="s">
        <v>64</v>
      </c>
      <c r="H133" s="162">
        <v>143.875</v>
      </c>
      <c r="I133" s="411">
        <v>143.875</v>
      </c>
    </row>
    <row r="134" spans="1:9" ht="18" customHeight="1">
      <c r="A134" s="192"/>
      <c r="B134" s="198"/>
      <c r="C134" s="209"/>
      <c r="D134" s="198"/>
      <c r="E134" s="205"/>
      <c r="F134" s="198"/>
      <c r="G134" s="198"/>
      <c r="H134" s="209"/>
      <c r="I134" s="209"/>
    </row>
    <row r="135" spans="1:9" ht="18" customHeight="1">
      <c r="A135" s="192"/>
      <c r="B135" s="228" t="s">
        <v>460</v>
      </c>
      <c r="C135" s="275"/>
      <c r="D135" s="265" t="s">
        <v>60</v>
      </c>
      <c r="E135" s="261"/>
      <c r="F135" s="408" t="s">
        <v>61</v>
      </c>
      <c r="G135" s="401"/>
      <c r="H135" s="265" t="s">
        <v>62</v>
      </c>
      <c r="I135" s="209"/>
    </row>
    <row r="136" spans="1:9" ht="18" customHeight="1">
      <c r="A136" s="192"/>
      <c r="B136" s="250"/>
      <c r="C136" s="277" t="s">
        <v>621</v>
      </c>
      <c r="D136" s="278">
        <v>8</v>
      </c>
      <c r="E136" s="270" t="s">
        <v>459</v>
      </c>
      <c r="F136" s="136">
        <v>160.99</v>
      </c>
      <c r="G136" s="271" t="s">
        <v>457</v>
      </c>
      <c r="H136" s="208">
        <v>107.32666666666667</v>
      </c>
      <c r="I136" s="209"/>
    </row>
    <row r="137" spans="1:9" ht="18" customHeight="1">
      <c r="A137" s="192"/>
      <c r="B137" s="250"/>
      <c r="C137" s="209" t="s">
        <v>82</v>
      </c>
      <c r="D137" s="198">
        <v>6</v>
      </c>
      <c r="E137" s="205" t="s">
        <v>459</v>
      </c>
      <c r="F137" s="137">
        <v>28.13</v>
      </c>
      <c r="G137" s="209" t="s">
        <v>457</v>
      </c>
      <c r="H137" s="208">
        <v>14.065</v>
      </c>
      <c r="I137" s="209"/>
    </row>
    <row r="138" spans="1:9" ht="18" customHeight="1">
      <c r="A138" s="192"/>
      <c r="B138" s="250"/>
      <c r="C138" s="209" t="s">
        <v>358</v>
      </c>
      <c r="D138" s="198">
        <v>6</v>
      </c>
      <c r="E138" s="205" t="s">
        <v>459</v>
      </c>
      <c r="F138" s="137">
        <v>76.83</v>
      </c>
      <c r="G138" s="209" t="s">
        <v>457</v>
      </c>
      <c r="H138" s="208">
        <v>38.414999999999999</v>
      </c>
      <c r="I138" s="209"/>
    </row>
    <row r="139" spans="1:9" ht="18" customHeight="1">
      <c r="A139" s="192"/>
      <c r="B139" s="198"/>
      <c r="C139" s="209" t="s">
        <v>83</v>
      </c>
      <c r="D139" s="198">
        <v>3</v>
      </c>
      <c r="E139" s="205" t="s">
        <v>459</v>
      </c>
      <c r="F139" s="137">
        <v>28.23</v>
      </c>
      <c r="G139" s="209" t="s">
        <v>457</v>
      </c>
      <c r="H139" s="208">
        <v>7.0575000000000001</v>
      </c>
      <c r="I139" s="209"/>
    </row>
    <row r="140" spans="1:9" ht="18" customHeight="1">
      <c r="A140" s="192"/>
      <c r="B140" s="198"/>
      <c r="C140" s="209" t="s">
        <v>84</v>
      </c>
      <c r="D140" s="198">
        <v>3</v>
      </c>
      <c r="E140" s="205" t="s">
        <v>459</v>
      </c>
      <c r="F140" s="137">
        <v>32.799999999999997</v>
      </c>
      <c r="G140" s="209" t="s">
        <v>457</v>
      </c>
      <c r="H140" s="208">
        <v>8.1999999999999993</v>
      </c>
      <c r="I140" s="209"/>
    </row>
    <row r="141" spans="1:9" ht="18" customHeight="1">
      <c r="A141" s="192"/>
      <c r="B141" s="198"/>
      <c r="C141" s="215" t="s">
        <v>622</v>
      </c>
      <c r="D141" s="210">
        <v>1</v>
      </c>
      <c r="E141" s="205" t="s">
        <v>459</v>
      </c>
      <c r="F141" s="137">
        <v>340.72</v>
      </c>
      <c r="G141" s="209" t="s">
        <v>457</v>
      </c>
      <c r="H141" s="208">
        <v>28.393333333333334</v>
      </c>
      <c r="I141" s="209"/>
    </row>
    <row r="142" spans="1:9" ht="18" customHeight="1">
      <c r="A142" s="192"/>
      <c r="B142" s="198"/>
      <c r="C142" s="215" t="s">
        <v>373</v>
      </c>
      <c r="D142" s="210">
        <v>3</v>
      </c>
      <c r="E142" s="205" t="s">
        <v>459</v>
      </c>
      <c r="F142" s="137">
        <v>112.5</v>
      </c>
      <c r="G142" s="209" t="s">
        <v>587</v>
      </c>
      <c r="H142" s="208">
        <v>28.125</v>
      </c>
      <c r="I142" s="209"/>
    </row>
    <row r="143" spans="1:9" ht="18" customHeight="1">
      <c r="A143" s="192"/>
      <c r="B143" s="198"/>
      <c r="C143" s="215" t="s">
        <v>375</v>
      </c>
      <c r="D143" s="210">
        <v>6</v>
      </c>
      <c r="E143" s="205" t="s">
        <v>459</v>
      </c>
      <c r="F143" s="137">
        <v>19.66</v>
      </c>
      <c r="G143" s="209" t="s">
        <v>588</v>
      </c>
      <c r="H143" s="208">
        <v>9.83</v>
      </c>
      <c r="I143" s="209"/>
    </row>
    <row r="144" spans="1:9" ht="18" customHeight="1">
      <c r="A144" s="192"/>
      <c r="B144" s="198"/>
      <c r="C144" s="215" t="s">
        <v>377</v>
      </c>
      <c r="D144" s="210">
        <v>12</v>
      </c>
      <c r="E144" s="205" t="s">
        <v>459</v>
      </c>
      <c r="F144" s="137">
        <v>2.33</v>
      </c>
      <c r="G144" s="209" t="s">
        <v>589</v>
      </c>
      <c r="H144" s="208">
        <v>2.33</v>
      </c>
      <c r="I144" s="209"/>
    </row>
    <row r="145" spans="1:9" ht="18" customHeight="1">
      <c r="A145" s="192"/>
      <c r="B145" s="198"/>
      <c r="C145" s="215" t="s">
        <v>379</v>
      </c>
      <c r="D145" s="210">
        <v>6</v>
      </c>
      <c r="E145" s="205" t="s">
        <v>459</v>
      </c>
      <c r="F145" s="137">
        <v>7.53</v>
      </c>
      <c r="G145" s="209" t="s">
        <v>590</v>
      </c>
      <c r="H145" s="208">
        <v>3.7650000000000001</v>
      </c>
      <c r="I145" s="209"/>
    </row>
    <row r="146" spans="1:9" ht="18" customHeight="1">
      <c r="A146" s="192"/>
      <c r="B146" s="229"/>
      <c r="C146" s="275" t="s">
        <v>565</v>
      </c>
      <c r="D146" s="229">
        <v>6</v>
      </c>
      <c r="E146" s="274" t="s">
        <v>459</v>
      </c>
      <c r="F146" s="138">
        <v>30</v>
      </c>
      <c r="G146" s="275" t="s">
        <v>458</v>
      </c>
      <c r="H146" s="276">
        <v>15</v>
      </c>
      <c r="I146" s="209"/>
    </row>
    <row r="147" spans="1:9" ht="18" customHeight="1" thickBot="1">
      <c r="A147" s="192"/>
      <c r="B147" s="198" t="s">
        <v>473</v>
      </c>
      <c r="C147" s="209"/>
      <c r="D147" s="412">
        <v>1</v>
      </c>
      <c r="E147" s="209" t="s">
        <v>460</v>
      </c>
      <c r="F147" s="318"/>
      <c r="G147" s="318" t="s">
        <v>64</v>
      </c>
      <c r="H147" s="162">
        <v>262.50750000000005</v>
      </c>
      <c r="I147" s="411">
        <v>262.50750000000005</v>
      </c>
    </row>
    <row r="148" spans="1:9" ht="18" customHeight="1">
      <c r="A148" s="192"/>
      <c r="B148" s="198"/>
      <c r="C148" s="209"/>
      <c r="D148" s="198"/>
      <c r="E148" s="198"/>
      <c r="F148" s="205"/>
      <c r="G148" s="198"/>
      <c r="H148" s="198"/>
      <c r="I148" s="209"/>
    </row>
    <row r="149" spans="1:9" ht="18" customHeight="1">
      <c r="A149" s="192"/>
      <c r="B149" s="197" t="s">
        <v>85</v>
      </c>
      <c r="C149" s="209"/>
      <c r="D149" s="194" t="s">
        <v>60</v>
      </c>
      <c r="E149" s="205"/>
      <c r="F149" s="206" t="s">
        <v>61</v>
      </c>
      <c r="G149" s="198"/>
      <c r="H149" s="214" t="s">
        <v>62</v>
      </c>
      <c r="I149" s="209"/>
    </row>
    <row r="150" spans="1:9" ht="18" customHeight="1">
      <c r="A150" s="192"/>
      <c r="B150" s="197" t="s">
        <v>54</v>
      </c>
      <c r="C150" s="209"/>
      <c r="D150" s="231">
        <v>26</v>
      </c>
      <c r="E150" s="205"/>
      <c r="F150" s="405">
        <v>143.875</v>
      </c>
      <c r="G150" s="198"/>
      <c r="H150" s="406">
        <v>3740.75</v>
      </c>
      <c r="I150" s="209"/>
    </row>
    <row r="151" spans="1:9" ht="18" customHeight="1">
      <c r="A151" s="192"/>
      <c r="B151" s="197" t="s">
        <v>460</v>
      </c>
      <c r="C151" s="209"/>
      <c r="D151" s="231">
        <v>26</v>
      </c>
      <c r="E151" s="205"/>
      <c r="F151" s="405">
        <v>262.50750000000005</v>
      </c>
      <c r="G151" s="198"/>
      <c r="H151" s="406">
        <v>6825.1950000000015</v>
      </c>
      <c r="I151" s="209"/>
    </row>
    <row r="152" spans="1:9" ht="18" customHeight="1">
      <c r="A152" s="192"/>
      <c r="B152" s="197" t="s">
        <v>515</v>
      </c>
      <c r="C152" s="209"/>
      <c r="D152" s="231">
        <v>6</v>
      </c>
      <c r="E152" s="205"/>
      <c r="F152" s="405">
        <v>143.875</v>
      </c>
      <c r="G152" s="198"/>
      <c r="H152" s="406">
        <v>863.25</v>
      </c>
      <c r="I152" s="209"/>
    </row>
    <row r="153" spans="1:9" ht="18" customHeight="1">
      <c r="A153" s="192"/>
      <c r="B153" s="206" t="s">
        <v>74</v>
      </c>
      <c r="C153" s="209"/>
      <c r="D153" s="231">
        <v>1</v>
      </c>
      <c r="E153" s="205"/>
      <c r="F153" s="405">
        <v>143.875</v>
      </c>
      <c r="G153" s="198"/>
      <c r="H153" s="406">
        <v>143.875</v>
      </c>
      <c r="I153" s="209"/>
    </row>
    <row r="154" spans="1:9" ht="18" customHeight="1" thickBot="1">
      <c r="A154" s="192"/>
      <c r="B154" s="198"/>
      <c r="C154" s="209"/>
      <c r="D154" s="198"/>
      <c r="E154" s="205"/>
      <c r="F154" s="198"/>
      <c r="G154" s="198"/>
      <c r="H154" s="209"/>
      <c r="I154" s="407">
        <v>11573.070000000002</v>
      </c>
    </row>
    <row r="155" spans="1:9" ht="18" customHeight="1" thickTop="1">
      <c r="A155" s="194" t="s">
        <v>86</v>
      </c>
      <c r="B155" s="197" t="s">
        <v>87</v>
      </c>
      <c r="C155" s="209"/>
      <c r="D155" s="198"/>
      <c r="E155" s="198"/>
      <c r="F155" s="205"/>
      <c r="G155" s="198"/>
      <c r="H155" s="198"/>
      <c r="I155" s="209"/>
    </row>
    <row r="156" spans="1:9" ht="18" customHeight="1">
      <c r="A156" s="192"/>
      <c r="B156" s="198"/>
      <c r="C156" s="209"/>
      <c r="D156" s="198"/>
      <c r="E156" s="198"/>
      <c r="F156" s="205"/>
      <c r="G156" s="198"/>
      <c r="H156" s="198"/>
      <c r="I156" s="209"/>
    </row>
    <row r="157" spans="1:9" ht="18" customHeight="1">
      <c r="A157" s="192"/>
      <c r="B157" s="229" t="s">
        <v>88</v>
      </c>
      <c r="C157" s="275"/>
      <c r="D157" s="229"/>
      <c r="E157" s="198"/>
      <c r="F157" s="205"/>
      <c r="G157" s="198"/>
      <c r="H157" s="198"/>
      <c r="I157" s="209"/>
    </row>
    <row r="158" spans="1:9" ht="18" customHeight="1">
      <c r="A158" s="192"/>
      <c r="B158" s="198" t="s">
        <v>676</v>
      </c>
      <c r="D158" s="202">
        <v>28</v>
      </c>
      <c r="E158" s="198" t="s">
        <v>476</v>
      </c>
      <c r="F158" s="205"/>
      <c r="G158" s="198"/>
      <c r="H158" s="198"/>
      <c r="I158" s="209"/>
    </row>
    <row r="159" spans="1:9" ht="18" customHeight="1">
      <c r="A159" s="192"/>
      <c r="B159" s="198" t="s">
        <v>677</v>
      </c>
      <c r="C159" s="202"/>
      <c r="D159" s="202">
        <v>28</v>
      </c>
      <c r="E159" s="198" t="s">
        <v>678</v>
      </c>
      <c r="F159" s="205"/>
      <c r="G159" s="198"/>
      <c r="H159" s="198"/>
      <c r="I159" s="209"/>
    </row>
    <row r="160" spans="1:9" ht="18" customHeight="1">
      <c r="A160" s="192"/>
      <c r="B160" s="209" t="s">
        <v>89</v>
      </c>
      <c r="C160" s="192"/>
      <c r="D160" s="199">
        <v>5</v>
      </c>
      <c r="E160" s="201" t="s">
        <v>90</v>
      </c>
      <c r="F160" s="205"/>
      <c r="G160" s="198"/>
      <c r="H160" s="198"/>
      <c r="I160" s="209"/>
    </row>
    <row r="161" spans="1:9" ht="18" customHeight="1">
      <c r="A161" s="192"/>
      <c r="B161" s="198" t="s">
        <v>91</v>
      </c>
      <c r="C161" s="192"/>
      <c r="D161" s="205">
        <v>2</v>
      </c>
      <c r="E161" s="198" t="s">
        <v>92</v>
      </c>
      <c r="F161" s="205"/>
      <c r="G161" s="198"/>
      <c r="H161" s="198"/>
      <c r="I161" s="209"/>
    </row>
    <row r="162" spans="1:9" ht="18" customHeight="1">
      <c r="A162" s="192"/>
      <c r="B162" s="198" t="s">
        <v>93</v>
      </c>
      <c r="C162" s="192"/>
      <c r="D162" s="202">
        <v>25.071428571428569</v>
      </c>
      <c r="E162" s="198" t="s">
        <v>18</v>
      </c>
      <c r="F162" s="205"/>
      <c r="G162" s="198"/>
      <c r="H162" s="198"/>
      <c r="I162" s="209"/>
    </row>
    <row r="163" spans="1:9" ht="18" customHeight="1">
      <c r="A163" s="192"/>
      <c r="B163" s="198" t="s">
        <v>94</v>
      </c>
      <c r="C163" s="192"/>
      <c r="D163" s="202">
        <v>250.71428571428569</v>
      </c>
      <c r="E163" s="198" t="s">
        <v>95</v>
      </c>
      <c r="F163" s="205"/>
      <c r="G163" s="198"/>
      <c r="H163" s="198"/>
      <c r="I163" s="209"/>
    </row>
    <row r="164" spans="1:9" ht="18" customHeight="1">
      <c r="A164" s="192"/>
      <c r="B164" s="198"/>
      <c r="C164" s="209"/>
      <c r="D164" s="198"/>
      <c r="E164" s="198"/>
      <c r="F164" s="205"/>
      <c r="G164" s="198"/>
      <c r="H164" s="198"/>
      <c r="I164" s="209"/>
    </row>
    <row r="165" spans="1:9" ht="18" customHeight="1">
      <c r="A165" s="192"/>
      <c r="B165" s="206" t="s">
        <v>54</v>
      </c>
      <c r="C165" s="209"/>
      <c r="D165" s="194" t="s">
        <v>60</v>
      </c>
      <c r="E165" s="205"/>
      <c r="F165" s="194" t="s">
        <v>61</v>
      </c>
      <c r="G165" s="198"/>
      <c r="H165" s="291" t="s">
        <v>62</v>
      </c>
      <c r="I165" s="209"/>
    </row>
    <row r="166" spans="1:9" ht="18" customHeight="1">
      <c r="A166" s="192"/>
      <c r="B166" s="198" t="s">
        <v>96</v>
      </c>
      <c r="C166" s="209"/>
      <c r="D166" s="332">
        <v>1</v>
      </c>
      <c r="E166" s="231" t="s">
        <v>64</v>
      </c>
      <c r="F166" s="132">
        <v>1404</v>
      </c>
      <c r="G166" s="198"/>
      <c r="H166" s="413">
        <v>1404</v>
      </c>
      <c r="I166" s="209"/>
    </row>
    <row r="167" spans="1:9" ht="18" customHeight="1">
      <c r="A167" s="192"/>
      <c r="B167" s="198" t="s">
        <v>98</v>
      </c>
      <c r="C167" s="209"/>
      <c r="D167" s="332">
        <v>1</v>
      </c>
      <c r="E167" s="231" t="s">
        <v>64</v>
      </c>
      <c r="F167" s="163">
        <v>0</v>
      </c>
      <c r="G167" s="198"/>
      <c r="H167" s="413">
        <v>0</v>
      </c>
      <c r="I167" s="209"/>
    </row>
    <row r="168" spans="1:9" ht="18" customHeight="1">
      <c r="A168" s="192"/>
      <c r="B168" s="229" t="s">
        <v>99</v>
      </c>
      <c r="C168" s="275"/>
      <c r="D168" s="334">
        <v>1</v>
      </c>
      <c r="E168" s="242" t="s">
        <v>64</v>
      </c>
      <c r="F168" s="140">
        <v>44.436085714285724</v>
      </c>
      <c r="G168" s="229"/>
      <c r="H168" s="414">
        <v>44.436085714285724</v>
      </c>
      <c r="I168" s="209"/>
    </row>
    <row r="169" spans="1:9" ht="18" customHeight="1">
      <c r="A169" s="192"/>
      <c r="B169" s="198" t="s">
        <v>3</v>
      </c>
      <c r="C169" s="209"/>
      <c r="D169" s="332">
        <v>1</v>
      </c>
      <c r="E169" s="205" t="s">
        <v>64</v>
      </c>
      <c r="F169" s="352">
        <v>1448.4360857142858</v>
      </c>
      <c r="G169" s="198"/>
      <c r="H169" s="209"/>
      <c r="I169" s="415">
        <v>1448.4360857142858</v>
      </c>
    </row>
    <row r="170" spans="1:9" ht="18" customHeight="1">
      <c r="A170" s="192"/>
      <c r="B170" s="198"/>
      <c r="C170" s="209"/>
      <c r="D170" s="198"/>
      <c r="E170" s="205"/>
      <c r="F170" s="198"/>
      <c r="G170" s="198"/>
      <c r="H170" s="209"/>
      <c r="I170" s="209"/>
    </row>
    <row r="171" spans="1:9" ht="18" customHeight="1">
      <c r="A171" s="192"/>
      <c r="B171" s="206" t="s">
        <v>460</v>
      </c>
      <c r="C171" s="209"/>
      <c r="D171" s="194" t="s">
        <v>60</v>
      </c>
      <c r="E171" s="205"/>
      <c r="F171" s="194" t="s">
        <v>61</v>
      </c>
      <c r="G171" s="198"/>
      <c r="H171" s="291" t="s">
        <v>62</v>
      </c>
      <c r="I171" s="209"/>
    </row>
    <row r="172" spans="1:9" ht="18" customHeight="1">
      <c r="A172" s="192"/>
      <c r="B172" s="198" t="s">
        <v>96</v>
      </c>
      <c r="C172" s="209"/>
      <c r="D172" s="332">
        <v>1</v>
      </c>
      <c r="E172" s="231" t="s">
        <v>64</v>
      </c>
      <c r="F172" s="132">
        <v>1404</v>
      </c>
      <c r="G172" s="198"/>
      <c r="H172" s="413">
        <v>1404</v>
      </c>
      <c r="I172" s="209"/>
    </row>
    <row r="173" spans="1:9" ht="18" customHeight="1">
      <c r="A173" s="192"/>
      <c r="B173" s="198" t="s">
        <v>98</v>
      </c>
      <c r="C173" s="209"/>
      <c r="D173" s="332">
        <v>1</v>
      </c>
      <c r="E173" s="231" t="s">
        <v>64</v>
      </c>
      <c r="F173" s="163">
        <v>0</v>
      </c>
      <c r="G173" s="198"/>
      <c r="H173" s="413">
        <v>0</v>
      </c>
      <c r="I173" s="209"/>
    </row>
    <row r="174" spans="1:9" ht="18" customHeight="1">
      <c r="A174" s="192"/>
      <c r="B174" s="229" t="s">
        <v>99</v>
      </c>
      <c r="C174" s="275"/>
      <c r="D174" s="334">
        <v>1</v>
      </c>
      <c r="E174" s="242" t="s">
        <v>64</v>
      </c>
      <c r="F174" s="140">
        <v>149.0466857142857</v>
      </c>
      <c r="G174" s="229"/>
      <c r="H174" s="414">
        <v>149.0466857142857</v>
      </c>
      <c r="I174" s="209"/>
    </row>
    <row r="175" spans="1:9" ht="18" customHeight="1">
      <c r="A175" s="192"/>
      <c r="B175" s="198" t="s">
        <v>3</v>
      </c>
      <c r="C175" s="209"/>
      <c r="D175" s="332">
        <v>1</v>
      </c>
      <c r="E175" s="205" t="s">
        <v>64</v>
      </c>
      <c r="F175" s="352">
        <v>1553.0466857142858</v>
      </c>
      <c r="G175" s="198"/>
      <c r="H175" s="209"/>
      <c r="I175" s="415">
        <v>1553.0466857142858</v>
      </c>
    </row>
    <row r="176" spans="1:9" ht="18" customHeight="1">
      <c r="A176" s="192"/>
      <c r="B176" s="198"/>
      <c r="C176" s="209"/>
      <c r="D176" s="198"/>
      <c r="E176" s="205"/>
      <c r="F176" s="198"/>
      <c r="G176" s="198"/>
      <c r="H176" s="209"/>
      <c r="I176" s="209"/>
    </row>
    <row r="177" spans="1:9" ht="18" customHeight="1">
      <c r="A177" s="192"/>
      <c r="B177" s="197" t="s">
        <v>515</v>
      </c>
      <c r="C177" s="209"/>
      <c r="D177" s="194" t="s">
        <v>60</v>
      </c>
      <c r="E177" s="205"/>
      <c r="F177" s="194" t="s">
        <v>61</v>
      </c>
      <c r="G177" s="198"/>
      <c r="H177" s="291" t="s">
        <v>62</v>
      </c>
      <c r="I177" s="209"/>
    </row>
    <row r="178" spans="1:9" ht="18" customHeight="1">
      <c r="A178" s="192"/>
      <c r="B178" s="215" t="s">
        <v>96</v>
      </c>
      <c r="C178" s="209"/>
      <c r="D178" s="332">
        <v>1</v>
      </c>
      <c r="E178" s="231" t="s">
        <v>64</v>
      </c>
      <c r="F178" s="132">
        <v>1404</v>
      </c>
      <c r="G178" s="198"/>
      <c r="H178" s="413">
        <v>1404</v>
      </c>
      <c r="I178" s="209"/>
    </row>
    <row r="179" spans="1:9" ht="18" customHeight="1">
      <c r="A179" s="192"/>
      <c r="B179" s="215" t="s">
        <v>98</v>
      </c>
      <c r="C179" s="209"/>
      <c r="D179" s="332">
        <v>1</v>
      </c>
      <c r="E179" s="231" t="s">
        <v>64</v>
      </c>
      <c r="F179" s="163">
        <v>0</v>
      </c>
      <c r="G179" s="198"/>
      <c r="H179" s="413">
        <v>0</v>
      </c>
      <c r="I179" s="209"/>
    </row>
    <row r="180" spans="1:9" ht="18" customHeight="1">
      <c r="A180" s="192"/>
      <c r="B180" s="273" t="s">
        <v>99</v>
      </c>
      <c r="C180" s="275"/>
      <c r="D180" s="334">
        <v>1</v>
      </c>
      <c r="E180" s="242" t="s">
        <v>64</v>
      </c>
      <c r="F180" s="140">
        <v>110.43608571428572</v>
      </c>
      <c r="G180" s="229"/>
      <c r="H180" s="414">
        <v>110.43608571428572</v>
      </c>
      <c r="I180" s="209"/>
    </row>
    <row r="181" spans="1:9" ht="18" customHeight="1">
      <c r="A181" s="192"/>
      <c r="B181" s="198" t="s">
        <v>3</v>
      </c>
      <c r="C181" s="209"/>
      <c r="D181" s="332">
        <v>1</v>
      </c>
      <c r="E181" s="205" t="s">
        <v>64</v>
      </c>
      <c r="F181" s="352">
        <v>1514.4360857142858</v>
      </c>
      <c r="G181" s="198"/>
      <c r="H181" s="209"/>
      <c r="I181" s="415">
        <v>1514.4360857142858</v>
      </c>
    </row>
    <row r="182" spans="1:9" ht="18" customHeight="1">
      <c r="A182" s="192"/>
      <c r="B182" s="198"/>
      <c r="C182" s="209"/>
      <c r="D182" s="332"/>
      <c r="E182" s="205"/>
      <c r="F182" s="352"/>
      <c r="G182" s="198"/>
      <c r="H182" s="209"/>
      <c r="I182" s="416"/>
    </row>
    <row r="183" spans="1:9" ht="18" customHeight="1">
      <c r="A183" s="192"/>
      <c r="B183" s="206" t="s">
        <v>74</v>
      </c>
      <c r="C183" s="209"/>
      <c r="D183" s="194" t="s">
        <v>60</v>
      </c>
      <c r="E183" s="205"/>
      <c r="F183" s="194" t="s">
        <v>61</v>
      </c>
      <c r="G183" s="198"/>
      <c r="H183" s="291" t="s">
        <v>62</v>
      </c>
      <c r="I183" s="209"/>
    </row>
    <row r="184" spans="1:9" ht="18" customHeight="1">
      <c r="A184" s="192"/>
      <c r="B184" s="198" t="s">
        <v>96</v>
      </c>
      <c r="C184" s="209"/>
      <c r="D184" s="332">
        <v>1</v>
      </c>
      <c r="E184" s="231" t="s">
        <v>64</v>
      </c>
      <c r="F184" s="132">
        <v>1404</v>
      </c>
      <c r="G184" s="198"/>
      <c r="H184" s="413">
        <v>1404</v>
      </c>
      <c r="I184" s="209"/>
    </row>
    <row r="185" spans="1:9" ht="18" customHeight="1">
      <c r="A185" s="192"/>
      <c r="B185" s="198" t="s">
        <v>98</v>
      </c>
      <c r="C185" s="209"/>
      <c r="D185" s="332">
        <v>1</v>
      </c>
      <c r="E185" s="231" t="s">
        <v>64</v>
      </c>
      <c r="F185" s="163">
        <v>0</v>
      </c>
      <c r="G185" s="198"/>
      <c r="H185" s="413">
        <v>0</v>
      </c>
      <c r="I185" s="209"/>
    </row>
    <row r="186" spans="1:9" ht="18" customHeight="1">
      <c r="A186" s="192"/>
      <c r="B186" s="229" t="s">
        <v>99</v>
      </c>
      <c r="C186" s="275"/>
      <c r="D186" s="334">
        <v>1</v>
      </c>
      <c r="E186" s="242" t="s">
        <v>64</v>
      </c>
      <c r="F186" s="140">
        <v>98.788285714285706</v>
      </c>
      <c r="G186" s="229"/>
      <c r="H186" s="414">
        <v>98.788285714285706</v>
      </c>
      <c r="I186" s="209"/>
    </row>
    <row r="187" spans="1:9" ht="18" customHeight="1">
      <c r="A187" s="192"/>
      <c r="B187" s="198" t="s">
        <v>3</v>
      </c>
      <c r="C187" s="209"/>
      <c r="D187" s="332">
        <v>1</v>
      </c>
      <c r="E187" s="205" t="s">
        <v>64</v>
      </c>
      <c r="F187" s="352">
        <v>1502.7882857142856</v>
      </c>
      <c r="G187" s="198"/>
      <c r="H187" s="209"/>
      <c r="I187" s="415">
        <v>1502.7882857142856</v>
      </c>
    </row>
    <row r="188" spans="1:9" ht="18" customHeight="1">
      <c r="A188" s="192"/>
      <c r="B188" s="198"/>
      <c r="C188" s="209"/>
      <c r="D188" s="198"/>
      <c r="E188" s="198"/>
      <c r="F188" s="205"/>
      <c r="G188" s="198"/>
      <c r="H188" s="198"/>
      <c r="I188" s="209"/>
    </row>
    <row r="189" spans="1:9" ht="18" customHeight="1">
      <c r="A189" s="192"/>
      <c r="B189" s="197" t="s">
        <v>206</v>
      </c>
      <c r="C189" s="209"/>
      <c r="D189" s="198"/>
      <c r="E189" s="198"/>
      <c r="F189" s="205"/>
      <c r="G189" s="198"/>
      <c r="H189" s="198"/>
      <c r="I189" s="209"/>
    </row>
    <row r="190" spans="1:9" ht="18" customHeight="1">
      <c r="A190" s="192"/>
      <c r="B190" s="198"/>
      <c r="C190" s="209"/>
      <c r="D190" s="194" t="s">
        <v>60</v>
      </c>
      <c r="E190" s="205"/>
      <c r="F190" s="194" t="s">
        <v>77</v>
      </c>
      <c r="G190" s="198"/>
      <c r="H190" s="214" t="s">
        <v>62</v>
      </c>
      <c r="I190" s="209"/>
    </row>
    <row r="191" spans="1:9" ht="18" customHeight="1">
      <c r="A191" s="192"/>
      <c r="B191" s="197" t="s">
        <v>54</v>
      </c>
      <c r="C191" s="209"/>
      <c r="D191" s="231">
        <v>26</v>
      </c>
      <c r="E191" s="205"/>
      <c r="F191" s="417">
        <v>1448.4360857142858</v>
      </c>
      <c r="G191" s="198"/>
      <c r="H191" s="418">
        <v>37659.338228571432</v>
      </c>
      <c r="I191" s="209"/>
    </row>
    <row r="192" spans="1:9" ht="18" customHeight="1">
      <c r="A192" s="192"/>
      <c r="B192" s="197" t="s">
        <v>460</v>
      </c>
      <c r="C192" s="209"/>
      <c r="D192" s="231">
        <v>26</v>
      </c>
      <c r="E192" s="205"/>
      <c r="F192" s="417">
        <v>1553.0466857142858</v>
      </c>
      <c r="G192" s="198"/>
      <c r="H192" s="418">
        <v>40379.213828571432</v>
      </c>
      <c r="I192" s="209"/>
    </row>
    <row r="193" spans="1:9" ht="18" customHeight="1">
      <c r="A193" s="192"/>
      <c r="B193" s="197" t="s">
        <v>515</v>
      </c>
      <c r="C193" s="209"/>
      <c r="D193" s="231">
        <v>6</v>
      </c>
      <c r="E193" s="205"/>
      <c r="F193" s="417">
        <v>1514.4360857142858</v>
      </c>
      <c r="G193" s="198"/>
      <c r="H193" s="418">
        <v>9086.6165142857153</v>
      </c>
      <c r="I193" s="209"/>
    </row>
    <row r="194" spans="1:9" ht="18" customHeight="1">
      <c r="A194" s="192"/>
      <c r="B194" s="206" t="s">
        <v>74</v>
      </c>
      <c r="C194" s="209"/>
      <c r="D194" s="231">
        <v>1</v>
      </c>
      <c r="E194" s="205"/>
      <c r="F194" s="417">
        <v>1502.7882857142856</v>
      </c>
      <c r="G194" s="198"/>
      <c r="H194" s="418">
        <v>1502.7882857142856</v>
      </c>
      <c r="I194" s="209"/>
    </row>
    <row r="195" spans="1:9" ht="18" customHeight="1" thickBot="1">
      <c r="A195" s="192"/>
      <c r="B195" s="198"/>
      <c r="C195" s="209"/>
      <c r="D195" s="198"/>
      <c r="E195" s="205"/>
      <c r="F195" s="198"/>
      <c r="G195" s="198"/>
      <c r="H195" s="209"/>
      <c r="I195" s="419">
        <v>88627.956857142868</v>
      </c>
    </row>
    <row r="196" spans="1:9" ht="18" customHeight="1" thickTop="1">
      <c r="A196" s="194" t="s">
        <v>100</v>
      </c>
      <c r="B196" s="195" t="s">
        <v>207</v>
      </c>
      <c r="C196" s="192"/>
      <c r="D196" s="192"/>
      <c r="E196" s="192"/>
      <c r="F196" s="192"/>
      <c r="G196" s="192"/>
      <c r="H196" s="192"/>
      <c r="I196" s="192"/>
    </row>
    <row r="197" spans="1:9" ht="18" customHeight="1">
      <c r="A197" s="192"/>
      <c r="B197" s="192"/>
      <c r="C197" s="192"/>
      <c r="D197" s="192"/>
      <c r="E197" s="192"/>
      <c r="F197" s="192"/>
      <c r="G197" s="192"/>
      <c r="H197" s="192"/>
      <c r="I197" s="192"/>
    </row>
    <row r="198" spans="1:9" ht="18" customHeight="1">
      <c r="A198" s="192"/>
      <c r="B198" s="252" t="s">
        <v>102</v>
      </c>
      <c r="C198" s="263" t="s">
        <v>324</v>
      </c>
      <c r="D198" s="291" t="s">
        <v>60</v>
      </c>
      <c r="E198" s="274"/>
      <c r="F198" s="291" t="s">
        <v>77</v>
      </c>
      <c r="G198" s="192"/>
      <c r="H198" s="265" t="s">
        <v>62</v>
      </c>
      <c r="I198" s="192"/>
    </row>
    <row r="199" spans="1:9" ht="18" customHeight="1">
      <c r="A199" s="192"/>
      <c r="B199" s="192" t="s">
        <v>104</v>
      </c>
      <c r="C199" s="282">
        <v>3</v>
      </c>
      <c r="D199" s="420">
        <v>24</v>
      </c>
      <c r="E199" s="192" t="s">
        <v>105</v>
      </c>
      <c r="F199" s="283">
        <v>44</v>
      </c>
      <c r="G199" s="284" t="s">
        <v>208</v>
      </c>
      <c r="H199" s="283">
        <v>352</v>
      </c>
      <c r="I199" s="192"/>
    </row>
    <row r="200" spans="1:9" ht="18" customHeight="1">
      <c r="A200" s="192"/>
      <c r="B200" s="192" t="s">
        <v>209</v>
      </c>
      <c r="C200" s="420">
        <v>3</v>
      </c>
      <c r="D200" s="420">
        <v>24</v>
      </c>
      <c r="E200" s="192" t="s">
        <v>105</v>
      </c>
      <c r="F200" s="202">
        <v>77.52</v>
      </c>
      <c r="G200" s="192" t="s">
        <v>208</v>
      </c>
      <c r="H200" s="202">
        <v>620.16</v>
      </c>
      <c r="I200" s="192"/>
    </row>
    <row r="201" spans="1:9" ht="18" customHeight="1">
      <c r="A201" s="192"/>
      <c r="B201" s="192" t="s">
        <v>106</v>
      </c>
      <c r="C201" s="420">
        <v>1</v>
      </c>
      <c r="D201" s="420">
        <v>24</v>
      </c>
      <c r="E201" s="192" t="s">
        <v>105</v>
      </c>
      <c r="F201" s="202">
        <v>41.6</v>
      </c>
      <c r="G201" s="192" t="s">
        <v>208</v>
      </c>
      <c r="H201" s="202">
        <v>998.40000000000009</v>
      </c>
      <c r="I201" s="192"/>
    </row>
    <row r="202" spans="1:9" ht="18" customHeight="1">
      <c r="A202" s="192"/>
      <c r="B202" s="192" t="s">
        <v>247</v>
      </c>
      <c r="C202" s="420">
        <v>3</v>
      </c>
      <c r="D202" s="420">
        <v>24</v>
      </c>
      <c r="E202" s="192" t="s">
        <v>105</v>
      </c>
      <c r="F202" s="202">
        <v>63.29</v>
      </c>
      <c r="G202" s="192" t="s">
        <v>208</v>
      </c>
      <c r="H202" s="202">
        <v>506.32000000000005</v>
      </c>
      <c r="I202" s="192"/>
    </row>
    <row r="203" spans="1:9" ht="18" customHeight="1">
      <c r="A203" s="192"/>
      <c r="B203" s="192" t="s">
        <v>591</v>
      </c>
      <c r="C203" s="420">
        <v>3</v>
      </c>
      <c r="D203" s="420">
        <v>24</v>
      </c>
      <c r="E203" s="192" t="s">
        <v>105</v>
      </c>
      <c r="F203" s="202">
        <v>98.18</v>
      </c>
      <c r="G203" s="192" t="s">
        <v>208</v>
      </c>
      <c r="H203" s="202">
        <v>785.44</v>
      </c>
      <c r="I203" s="192"/>
    </row>
    <row r="204" spans="1:9" ht="18" customHeight="1">
      <c r="A204" s="192"/>
      <c r="B204" s="192" t="s">
        <v>245</v>
      </c>
      <c r="C204" s="420">
        <v>3</v>
      </c>
      <c r="D204" s="420">
        <v>24</v>
      </c>
      <c r="E204" s="192" t="s">
        <v>105</v>
      </c>
      <c r="F204" s="202">
        <v>55.01</v>
      </c>
      <c r="G204" s="192" t="s">
        <v>208</v>
      </c>
      <c r="H204" s="202">
        <v>440.08</v>
      </c>
      <c r="I204" s="192"/>
    </row>
    <row r="205" spans="1:9" ht="18" customHeight="1">
      <c r="A205" s="192"/>
      <c r="B205" s="192" t="s">
        <v>568</v>
      </c>
      <c r="C205" s="420">
        <v>12</v>
      </c>
      <c r="D205" s="420">
        <v>6</v>
      </c>
      <c r="E205" s="192" t="s">
        <v>105</v>
      </c>
      <c r="F205" s="202">
        <v>308.45</v>
      </c>
      <c r="G205" s="192" t="s">
        <v>208</v>
      </c>
      <c r="H205" s="202">
        <v>154.22499999999999</v>
      </c>
      <c r="I205" s="192"/>
    </row>
    <row r="206" spans="1:9" ht="18" customHeight="1">
      <c r="A206" s="192"/>
      <c r="B206" s="254" t="s">
        <v>210</v>
      </c>
      <c r="C206" s="421">
        <v>3</v>
      </c>
      <c r="D206" s="421">
        <v>24</v>
      </c>
      <c r="E206" s="254" t="s">
        <v>105</v>
      </c>
      <c r="F206" s="285">
        <v>52</v>
      </c>
      <c r="G206" s="254" t="s">
        <v>208</v>
      </c>
      <c r="H206" s="285">
        <v>416</v>
      </c>
      <c r="I206" s="192"/>
    </row>
    <row r="207" spans="1:9" ht="18" customHeight="1">
      <c r="A207" s="192"/>
      <c r="B207" s="192" t="s">
        <v>107</v>
      </c>
      <c r="C207" s="192"/>
      <c r="D207" s="192"/>
      <c r="E207" s="192"/>
      <c r="F207" s="192"/>
      <c r="G207" s="192"/>
      <c r="H207" s="192"/>
      <c r="I207" s="422">
        <v>4272.625</v>
      </c>
    </row>
    <row r="208" spans="1:9" ht="18" customHeight="1">
      <c r="A208" s="192"/>
      <c r="B208" s="192"/>
      <c r="C208" s="192"/>
      <c r="D208" s="192"/>
      <c r="E208" s="192"/>
      <c r="F208" s="192"/>
      <c r="G208" s="192"/>
      <c r="H208" s="192"/>
      <c r="I208" s="340"/>
    </row>
    <row r="209" spans="1:9" ht="18" customHeight="1" thickBot="1">
      <c r="A209" s="192"/>
      <c r="B209" s="195" t="s">
        <v>212</v>
      </c>
      <c r="C209" s="192"/>
      <c r="D209" s="192"/>
      <c r="E209" s="192"/>
      <c r="F209" s="192"/>
      <c r="G209" s="192"/>
      <c r="H209" s="192"/>
      <c r="I209" s="419">
        <v>4272.625</v>
      </c>
    </row>
    <row r="210" spans="1:9" ht="18" customHeight="1" thickTop="1">
      <c r="A210" s="192"/>
      <c r="B210" s="192"/>
      <c r="C210" s="192"/>
      <c r="D210" s="192"/>
      <c r="E210" s="192"/>
      <c r="F210" s="192"/>
      <c r="G210" s="192"/>
      <c r="H210" s="192"/>
      <c r="I210" s="192"/>
    </row>
    <row r="211" spans="1:9" ht="18" customHeight="1">
      <c r="A211" s="194" t="s">
        <v>109</v>
      </c>
      <c r="B211" s="195" t="s">
        <v>213</v>
      </c>
      <c r="C211" s="192"/>
      <c r="D211" s="192"/>
      <c r="E211" s="192"/>
      <c r="F211" s="192"/>
      <c r="G211" s="192"/>
      <c r="H211" s="192"/>
      <c r="I211" s="192"/>
    </row>
    <row r="212" spans="1:9" ht="18" customHeight="1">
      <c r="A212" s="192"/>
      <c r="B212" s="192"/>
      <c r="C212" s="192"/>
      <c r="D212" s="192"/>
      <c r="E212" s="192"/>
      <c r="F212" s="192"/>
      <c r="G212" s="192"/>
      <c r="H212" s="192"/>
      <c r="I212" s="192"/>
    </row>
    <row r="213" spans="1:9" ht="18" customHeight="1">
      <c r="A213" s="192"/>
      <c r="B213" s="195" t="s">
        <v>586</v>
      </c>
      <c r="C213" s="192"/>
      <c r="D213" s="192"/>
      <c r="E213" s="192"/>
      <c r="F213" s="192"/>
      <c r="G213" s="192"/>
      <c r="H213" s="192"/>
      <c r="I213" s="192"/>
    </row>
    <row r="214" spans="1:9" ht="18" customHeight="1">
      <c r="A214" s="192"/>
      <c r="B214" s="252" t="s">
        <v>214</v>
      </c>
      <c r="C214" s="254"/>
      <c r="D214" s="291" t="s">
        <v>60</v>
      </c>
      <c r="E214" s="274"/>
      <c r="F214" s="291" t="s">
        <v>77</v>
      </c>
      <c r="G214" s="229"/>
      <c r="H214" s="265" t="s">
        <v>62</v>
      </c>
      <c r="I214" s="192"/>
    </row>
    <row r="215" spans="1:9" ht="18" customHeight="1">
      <c r="A215" s="192"/>
      <c r="B215" s="198" t="s">
        <v>571</v>
      </c>
      <c r="C215" s="192"/>
      <c r="D215" s="231">
        <v>10</v>
      </c>
      <c r="E215" s="231" t="s">
        <v>64</v>
      </c>
      <c r="F215" s="132">
        <v>1954.83</v>
      </c>
      <c r="G215" s="231" t="s">
        <v>65</v>
      </c>
      <c r="H215" s="305">
        <v>19548.3</v>
      </c>
      <c r="I215" s="192"/>
    </row>
    <row r="216" spans="1:9" ht="18" customHeight="1">
      <c r="A216" s="192"/>
      <c r="B216" s="198" t="s">
        <v>623</v>
      </c>
      <c r="C216" s="192"/>
      <c r="D216" s="231">
        <v>10</v>
      </c>
      <c r="E216" s="231" t="s">
        <v>64</v>
      </c>
      <c r="F216" s="132">
        <v>159.27000000000001</v>
      </c>
      <c r="G216" s="231" t="s">
        <v>65</v>
      </c>
      <c r="H216" s="305">
        <v>1592.7</v>
      </c>
      <c r="I216" s="192"/>
    </row>
    <row r="217" spans="1:9" ht="18" customHeight="1">
      <c r="A217" s="192"/>
      <c r="B217" s="198" t="s">
        <v>113</v>
      </c>
      <c r="C217" s="192"/>
      <c r="D217" s="231">
        <v>10</v>
      </c>
      <c r="E217" s="231" t="s">
        <v>64</v>
      </c>
      <c r="F217" s="132">
        <v>46.74</v>
      </c>
      <c r="G217" s="231" t="s">
        <v>65</v>
      </c>
      <c r="H217" s="305">
        <v>467.40000000000003</v>
      </c>
      <c r="I217" s="192"/>
    </row>
    <row r="218" spans="1:9" ht="18" customHeight="1">
      <c r="A218" s="192"/>
      <c r="B218" s="229" t="s">
        <v>569</v>
      </c>
      <c r="C218" s="254"/>
      <c r="D218" s="242">
        <v>20</v>
      </c>
      <c r="E218" s="242" t="s">
        <v>64</v>
      </c>
      <c r="F218" s="140">
        <v>820.6</v>
      </c>
      <c r="G218" s="242" t="s">
        <v>65</v>
      </c>
      <c r="H218" s="306">
        <v>16412</v>
      </c>
      <c r="I218" s="192"/>
    </row>
    <row r="219" spans="1:9" ht="18" customHeight="1">
      <c r="A219" s="192"/>
      <c r="B219" s="192" t="s">
        <v>114</v>
      </c>
      <c r="C219" s="164">
        <v>42119.999999999993</v>
      </c>
      <c r="D219" s="269" t="s">
        <v>215</v>
      </c>
      <c r="E219" s="269"/>
      <c r="F219" s="309">
        <v>80000</v>
      </c>
      <c r="G219" s="192"/>
      <c r="H219" s="305">
        <v>38020.400000000001</v>
      </c>
      <c r="I219" s="299">
        <v>20017.740599999994</v>
      </c>
    </row>
    <row r="220" spans="1:9" ht="18" customHeight="1">
      <c r="A220" s="192"/>
      <c r="B220" s="192"/>
      <c r="C220" s="192"/>
      <c r="D220" s="192"/>
      <c r="E220" s="192"/>
      <c r="F220" s="192"/>
      <c r="G220" s="192"/>
      <c r="H220" s="192"/>
      <c r="I220" s="192"/>
    </row>
    <row r="221" spans="1:9" ht="18" customHeight="1">
      <c r="A221" s="192"/>
      <c r="B221" s="252" t="s">
        <v>116</v>
      </c>
      <c r="C221" s="291" t="s">
        <v>216</v>
      </c>
      <c r="D221" s="254"/>
      <c r="E221" s="291" t="s">
        <v>217</v>
      </c>
      <c r="F221" s="254"/>
      <c r="G221" s="291" t="s">
        <v>81</v>
      </c>
      <c r="H221" s="265" t="s">
        <v>62</v>
      </c>
      <c r="I221" s="192"/>
    </row>
    <row r="222" spans="1:9" ht="18" customHeight="1">
      <c r="A222" s="192"/>
      <c r="B222" s="310" t="s">
        <v>119</v>
      </c>
      <c r="C222" s="302">
        <v>42119.999999999993</v>
      </c>
      <c r="D222" s="300" t="s">
        <v>115</v>
      </c>
      <c r="E222" s="311">
        <v>4</v>
      </c>
      <c r="F222" s="300" t="s">
        <v>64</v>
      </c>
      <c r="G222" s="287">
        <v>6.47</v>
      </c>
      <c r="H222" s="312">
        <v>68129.099999999991</v>
      </c>
      <c r="I222" s="192"/>
    </row>
    <row r="223" spans="1:9" ht="18" customHeight="1">
      <c r="A223" s="192"/>
      <c r="B223" s="192" t="s">
        <v>120</v>
      </c>
      <c r="C223" s="192"/>
      <c r="D223" s="192"/>
      <c r="E223" s="192"/>
      <c r="F223" s="192"/>
      <c r="G223" s="192"/>
      <c r="H223" s="192"/>
      <c r="I223" s="303">
        <v>68129.099999999991</v>
      </c>
    </row>
    <row r="224" spans="1:9" ht="18" customHeight="1">
      <c r="A224" s="192"/>
      <c r="B224" s="192"/>
      <c r="C224" s="192"/>
      <c r="D224" s="192"/>
      <c r="E224" s="192"/>
      <c r="F224" s="192"/>
      <c r="G224" s="192"/>
      <c r="H224" s="192"/>
      <c r="I224" s="192"/>
    </row>
    <row r="225" spans="1:9" ht="18" customHeight="1">
      <c r="A225" s="192"/>
      <c r="B225" s="252" t="s">
        <v>121</v>
      </c>
      <c r="C225" s="291" t="s">
        <v>103</v>
      </c>
      <c r="D225" s="242"/>
      <c r="E225" s="291" t="s">
        <v>81</v>
      </c>
      <c r="F225" s="291" t="s">
        <v>218</v>
      </c>
      <c r="G225" s="291" t="s">
        <v>216</v>
      </c>
      <c r="H225" s="291" t="s">
        <v>62</v>
      </c>
      <c r="I225" s="192"/>
    </row>
    <row r="226" spans="1:9" ht="18" customHeight="1">
      <c r="A226" s="192"/>
      <c r="B226" s="310" t="s">
        <v>124</v>
      </c>
      <c r="C226" s="311">
        <v>30</v>
      </c>
      <c r="D226" s="300" t="s">
        <v>220</v>
      </c>
      <c r="E226" s="142">
        <v>29.08</v>
      </c>
      <c r="F226" s="302">
        <v>10000</v>
      </c>
      <c r="G226" s="302">
        <v>42119.999999999993</v>
      </c>
      <c r="H226" s="146">
        <v>3674.5487999999991</v>
      </c>
      <c r="I226" s="192"/>
    </row>
    <row r="227" spans="1:9" ht="18" customHeight="1">
      <c r="A227" s="192"/>
      <c r="B227" s="192" t="s">
        <v>127</v>
      </c>
      <c r="C227" s="192"/>
      <c r="D227" s="192"/>
      <c r="E227" s="192"/>
      <c r="F227" s="192"/>
      <c r="G227" s="192"/>
      <c r="H227" s="192"/>
      <c r="I227" s="303">
        <v>3674.5487999999991</v>
      </c>
    </row>
    <row r="228" spans="1:9" ht="18" customHeight="1">
      <c r="A228" s="192"/>
      <c r="B228" s="192"/>
      <c r="C228" s="192"/>
      <c r="D228" s="192"/>
      <c r="E228" s="192"/>
      <c r="F228" s="192"/>
      <c r="G228" s="192"/>
      <c r="H228" s="192"/>
      <c r="I228" s="192"/>
    </row>
    <row r="229" spans="1:9" ht="18" customHeight="1">
      <c r="A229" s="192"/>
      <c r="B229" s="252" t="s">
        <v>128</v>
      </c>
      <c r="C229" s="291" t="s">
        <v>103</v>
      </c>
      <c r="D229" s="242"/>
      <c r="E229" s="291" t="s">
        <v>81</v>
      </c>
      <c r="F229" s="291" t="s">
        <v>218</v>
      </c>
      <c r="G229" s="291" t="s">
        <v>216</v>
      </c>
      <c r="H229" s="291" t="s">
        <v>62</v>
      </c>
      <c r="I229" s="192"/>
    </row>
    <row r="230" spans="1:9" ht="18" customHeight="1">
      <c r="A230" s="192"/>
      <c r="B230" s="192" t="s">
        <v>129</v>
      </c>
      <c r="C230" s="211">
        <v>20</v>
      </c>
      <c r="D230" s="231" t="s">
        <v>220</v>
      </c>
      <c r="E230" s="279">
        <v>41.98</v>
      </c>
      <c r="F230" s="292">
        <v>28000</v>
      </c>
      <c r="G230" s="292">
        <v>42119.999999999993</v>
      </c>
      <c r="H230" s="295">
        <v>1262.9982857142854</v>
      </c>
      <c r="I230" s="192"/>
    </row>
    <row r="231" spans="1:9" ht="18" customHeight="1">
      <c r="A231" s="192"/>
      <c r="B231" s="192" t="s">
        <v>132</v>
      </c>
      <c r="C231" s="211">
        <v>40</v>
      </c>
      <c r="D231" s="231" t="s">
        <v>220</v>
      </c>
      <c r="E231" s="208">
        <v>42.75</v>
      </c>
      <c r="F231" s="292">
        <v>40000</v>
      </c>
      <c r="G231" s="292">
        <v>42119.999999999993</v>
      </c>
      <c r="H231" s="295">
        <v>1800.6299999999997</v>
      </c>
      <c r="I231" s="192"/>
    </row>
    <row r="232" spans="1:9" ht="18" customHeight="1">
      <c r="A232" s="192"/>
      <c r="B232" s="192" t="s">
        <v>221</v>
      </c>
      <c r="C232" s="211">
        <v>0.1</v>
      </c>
      <c r="D232" s="231" t="s">
        <v>64</v>
      </c>
      <c r="E232" s="293">
        <v>3063.6282857142851</v>
      </c>
      <c r="F232" s="292"/>
      <c r="G232" s="294"/>
      <c r="H232" s="295">
        <v>306.36282857142851</v>
      </c>
      <c r="I232" s="192"/>
    </row>
    <row r="233" spans="1:9" ht="18" customHeight="1">
      <c r="A233" s="192"/>
      <c r="B233" s="254" t="s">
        <v>626</v>
      </c>
      <c r="C233" s="234">
        <v>96</v>
      </c>
      <c r="D233" s="242" t="s">
        <v>64</v>
      </c>
      <c r="E233" s="276">
        <v>248.75</v>
      </c>
      <c r="F233" s="296"/>
      <c r="G233" s="297"/>
      <c r="H233" s="298">
        <v>23880</v>
      </c>
      <c r="I233" s="192"/>
    </row>
    <row r="234" spans="1:9" ht="18" customHeight="1">
      <c r="A234" s="192"/>
      <c r="B234" s="192" t="s">
        <v>134</v>
      </c>
      <c r="C234" s="192"/>
      <c r="D234" s="192"/>
      <c r="E234" s="192"/>
      <c r="F234" s="192"/>
      <c r="G234" s="192"/>
      <c r="H234" s="192"/>
      <c r="I234" s="299">
        <v>27249.991114285713</v>
      </c>
    </row>
    <row r="235" spans="1:9" ht="18" customHeight="1">
      <c r="A235" s="192"/>
      <c r="B235" s="192"/>
      <c r="C235" s="192"/>
      <c r="D235" s="192"/>
      <c r="E235" s="192"/>
      <c r="F235" s="192"/>
      <c r="G235" s="192"/>
      <c r="H235" s="192"/>
      <c r="I235" s="192"/>
    </row>
    <row r="236" spans="1:9" ht="18" customHeight="1">
      <c r="A236" s="192"/>
      <c r="B236" s="252" t="s">
        <v>135</v>
      </c>
      <c r="C236" s="291" t="s">
        <v>103</v>
      </c>
      <c r="D236" s="242"/>
      <c r="E236" s="291" t="s">
        <v>81</v>
      </c>
      <c r="F236" s="291" t="s">
        <v>218</v>
      </c>
      <c r="G236" s="291" t="s">
        <v>216</v>
      </c>
      <c r="H236" s="291" t="s">
        <v>62</v>
      </c>
      <c r="I236" s="192"/>
    </row>
    <row r="237" spans="1:9" ht="18" customHeight="1">
      <c r="A237" s="192"/>
      <c r="B237" s="310" t="s">
        <v>136</v>
      </c>
      <c r="C237" s="300">
        <v>0.7</v>
      </c>
      <c r="D237" s="300" t="s">
        <v>222</v>
      </c>
      <c r="E237" s="301">
        <v>39.844999999999999</v>
      </c>
      <c r="F237" s="302">
        <v>4000</v>
      </c>
      <c r="G237" s="302">
        <v>42119.999999999993</v>
      </c>
      <c r="H237" s="146">
        <v>293.69749499999995</v>
      </c>
      <c r="I237" s="192"/>
    </row>
    <row r="238" spans="1:9" ht="18" customHeight="1">
      <c r="A238" s="192"/>
      <c r="B238" s="192" t="s">
        <v>127</v>
      </c>
      <c r="C238" s="192"/>
      <c r="D238" s="192"/>
      <c r="E238" s="192"/>
      <c r="F238" s="192"/>
      <c r="G238" s="192"/>
      <c r="H238" s="192"/>
      <c r="I238" s="303">
        <v>293.69749499999995</v>
      </c>
    </row>
    <row r="239" spans="1:9" ht="18" customHeight="1">
      <c r="A239" s="192"/>
      <c r="B239" s="192"/>
      <c r="C239" s="192"/>
      <c r="D239" s="192"/>
      <c r="E239" s="192"/>
      <c r="F239" s="192"/>
      <c r="G239" s="192"/>
      <c r="H239" s="192"/>
      <c r="I239" s="192"/>
    </row>
    <row r="240" spans="1:9" ht="18" customHeight="1" thickBot="1">
      <c r="A240" s="192"/>
      <c r="B240" s="192" t="s">
        <v>592</v>
      </c>
      <c r="C240" s="192"/>
      <c r="D240" s="192"/>
      <c r="E240" s="192"/>
      <c r="F240" s="192"/>
      <c r="G240" s="192"/>
      <c r="H240" s="192"/>
      <c r="I240" s="304">
        <v>119365.0780092857</v>
      </c>
    </row>
    <row r="241" spans="1:9" ht="18" customHeight="1">
      <c r="A241" s="192"/>
      <c r="B241" s="192"/>
      <c r="C241" s="192"/>
      <c r="D241" s="192"/>
      <c r="E241" s="192"/>
      <c r="F241" s="192"/>
      <c r="G241" s="192"/>
      <c r="H241" s="192"/>
      <c r="I241" s="305"/>
    </row>
    <row r="242" spans="1:9" ht="18" customHeight="1">
      <c r="A242" s="192"/>
      <c r="B242" s="195" t="s">
        <v>249</v>
      </c>
      <c r="C242" s="192"/>
      <c r="D242" s="192"/>
      <c r="E242" s="192"/>
      <c r="F242" s="192"/>
      <c r="G242" s="192"/>
      <c r="H242" s="192"/>
      <c r="I242" s="192"/>
    </row>
    <row r="243" spans="1:9" ht="18" customHeight="1">
      <c r="A243" s="192"/>
      <c r="B243" s="252" t="s">
        <v>116</v>
      </c>
      <c r="C243" s="291" t="s">
        <v>511</v>
      </c>
      <c r="D243" s="254"/>
      <c r="E243" s="291" t="s">
        <v>512</v>
      </c>
      <c r="F243" s="254"/>
      <c r="G243" s="291" t="s">
        <v>81</v>
      </c>
      <c r="H243" s="265" t="s">
        <v>62</v>
      </c>
      <c r="I243" s="192"/>
    </row>
    <row r="244" spans="1:9" ht="18" customHeight="1">
      <c r="A244" s="192"/>
      <c r="B244" s="310" t="s">
        <v>119</v>
      </c>
      <c r="C244" s="302">
        <v>551.3207142857143</v>
      </c>
      <c r="D244" s="300" t="s">
        <v>64</v>
      </c>
      <c r="E244" s="311">
        <v>9.0400000000000009</v>
      </c>
      <c r="F244" s="300" t="s">
        <v>64</v>
      </c>
      <c r="G244" s="287">
        <v>6.47</v>
      </c>
      <c r="H244" s="312">
        <v>32246.086993714289</v>
      </c>
      <c r="I244" s="192"/>
    </row>
    <row r="245" spans="1:9" ht="18" customHeight="1">
      <c r="A245" s="192"/>
      <c r="B245" s="192" t="s">
        <v>120</v>
      </c>
      <c r="C245" s="192"/>
      <c r="D245" s="192"/>
      <c r="E245" s="192"/>
      <c r="F245" s="192"/>
      <c r="G245" s="192"/>
      <c r="H245" s="192"/>
      <c r="I245" s="303">
        <v>32246.086993714289</v>
      </c>
    </row>
    <row r="246" spans="1:9" ht="18" customHeight="1">
      <c r="A246" s="192"/>
      <c r="B246" s="192"/>
      <c r="C246" s="192"/>
      <c r="D246" s="192"/>
      <c r="E246" s="192"/>
      <c r="F246" s="192"/>
      <c r="G246" s="192"/>
      <c r="H246" s="192"/>
      <c r="I246" s="192"/>
    </row>
    <row r="247" spans="1:9" ht="18" customHeight="1">
      <c r="A247" s="192"/>
      <c r="B247" s="252" t="s">
        <v>121</v>
      </c>
      <c r="C247" s="291" t="s">
        <v>103</v>
      </c>
      <c r="D247" s="242"/>
      <c r="E247" s="291" t="s">
        <v>81</v>
      </c>
      <c r="F247" s="291" t="s">
        <v>218</v>
      </c>
      <c r="G247" s="291" t="s">
        <v>216</v>
      </c>
      <c r="H247" s="291" t="s">
        <v>62</v>
      </c>
      <c r="I247" s="192"/>
    </row>
    <row r="248" spans="1:9" ht="18" customHeight="1">
      <c r="A248" s="192"/>
      <c r="B248" s="310" t="s">
        <v>124</v>
      </c>
      <c r="C248" s="311">
        <v>30</v>
      </c>
      <c r="D248" s="300" t="s">
        <v>220</v>
      </c>
      <c r="E248" s="142">
        <v>29.08</v>
      </c>
      <c r="F248" s="302">
        <v>10000</v>
      </c>
      <c r="G248" s="302">
        <v>551.3207142857143</v>
      </c>
      <c r="H248" s="146">
        <v>48.097219114285714</v>
      </c>
      <c r="I248" s="192"/>
    </row>
    <row r="249" spans="1:9" ht="18" customHeight="1">
      <c r="A249" s="192"/>
      <c r="B249" s="192" t="s">
        <v>127</v>
      </c>
      <c r="C249" s="192"/>
      <c r="D249" s="192"/>
      <c r="E249" s="192"/>
      <c r="F249" s="192"/>
      <c r="G249" s="192"/>
      <c r="H249" s="192"/>
      <c r="I249" s="303">
        <v>48.097219114285714</v>
      </c>
    </row>
    <row r="250" spans="1:9" ht="18" customHeight="1">
      <c r="A250" s="192"/>
      <c r="B250" s="192"/>
      <c r="C250" s="192"/>
      <c r="D250" s="192"/>
      <c r="E250" s="192"/>
      <c r="F250" s="192"/>
      <c r="G250" s="192"/>
      <c r="H250" s="192"/>
      <c r="I250" s="192"/>
    </row>
    <row r="251" spans="1:9" ht="18" customHeight="1">
      <c r="A251" s="192"/>
      <c r="B251" s="252" t="s">
        <v>128</v>
      </c>
      <c r="C251" s="291" t="s">
        <v>103</v>
      </c>
      <c r="D251" s="242"/>
      <c r="E251" s="291" t="s">
        <v>81</v>
      </c>
      <c r="F251" s="291" t="s">
        <v>218</v>
      </c>
      <c r="G251" s="291" t="s">
        <v>216</v>
      </c>
      <c r="H251" s="291" t="s">
        <v>62</v>
      </c>
      <c r="I251" s="192"/>
    </row>
    <row r="252" spans="1:9" ht="18" customHeight="1">
      <c r="A252" s="192"/>
      <c r="B252" s="192" t="s">
        <v>129</v>
      </c>
      <c r="C252" s="211">
        <v>20</v>
      </c>
      <c r="D252" s="231" t="s">
        <v>220</v>
      </c>
      <c r="E252" s="279">
        <v>41.98</v>
      </c>
      <c r="F252" s="292">
        <v>28000</v>
      </c>
      <c r="G252" s="292">
        <v>551.3207142857143</v>
      </c>
      <c r="H252" s="143">
        <v>16.531745418367347</v>
      </c>
      <c r="I252" s="192"/>
    </row>
    <row r="253" spans="1:9" ht="18" customHeight="1">
      <c r="A253" s="192"/>
      <c r="B253" s="192" t="s">
        <v>132</v>
      </c>
      <c r="C253" s="211">
        <v>40</v>
      </c>
      <c r="D253" s="231" t="s">
        <v>220</v>
      </c>
      <c r="E253" s="208">
        <v>42.75</v>
      </c>
      <c r="F253" s="292">
        <v>40000</v>
      </c>
      <c r="G253" s="292">
        <v>551.3207142857143</v>
      </c>
      <c r="H253" s="144">
        <v>23.568960535714286</v>
      </c>
      <c r="I253" s="192"/>
    </row>
    <row r="254" spans="1:9" ht="18" customHeight="1">
      <c r="A254" s="192"/>
      <c r="B254" s="192" t="s">
        <v>221</v>
      </c>
      <c r="C254" s="211">
        <v>0.1</v>
      </c>
      <c r="D254" s="231" t="s">
        <v>64</v>
      </c>
      <c r="E254" s="293">
        <v>40.100705954081633</v>
      </c>
      <c r="F254" s="292"/>
      <c r="G254" s="294"/>
      <c r="H254" s="295">
        <v>4.0100705954081635</v>
      </c>
      <c r="I254" s="192"/>
    </row>
    <row r="255" spans="1:9" ht="18" customHeight="1">
      <c r="A255" s="192"/>
      <c r="B255" s="254" t="s">
        <v>626</v>
      </c>
      <c r="C255" s="234">
        <v>12</v>
      </c>
      <c r="D255" s="242" t="s">
        <v>64</v>
      </c>
      <c r="E255" s="276">
        <v>248.75</v>
      </c>
      <c r="F255" s="296"/>
      <c r="G255" s="297"/>
      <c r="H255" s="298">
        <v>2985</v>
      </c>
      <c r="I255" s="192"/>
    </row>
    <row r="256" spans="1:9" ht="18" customHeight="1">
      <c r="A256" s="192"/>
      <c r="B256" s="192" t="s">
        <v>134</v>
      </c>
      <c r="C256" s="192"/>
      <c r="D256" s="192"/>
      <c r="E256" s="192"/>
      <c r="F256" s="192"/>
      <c r="G256" s="192"/>
      <c r="H256" s="192"/>
      <c r="I256" s="299">
        <v>3029.1107765494899</v>
      </c>
    </row>
    <row r="257" spans="1:9" ht="18" customHeight="1">
      <c r="A257" s="192"/>
      <c r="B257" s="192"/>
      <c r="C257" s="192"/>
      <c r="D257" s="192"/>
      <c r="E257" s="192"/>
      <c r="F257" s="192"/>
      <c r="G257" s="192"/>
      <c r="H257" s="192"/>
      <c r="I257" s="192"/>
    </row>
    <row r="258" spans="1:9" ht="18" customHeight="1">
      <c r="A258" s="192"/>
      <c r="B258" s="252" t="s">
        <v>135</v>
      </c>
      <c r="C258" s="291" t="s">
        <v>103</v>
      </c>
      <c r="D258" s="242"/>
      <c r="E258" s="291" t="s">
        <v>81</v>
      </c>
      <c r="F258" s="291" t="s">
        <v>218</v>
      </c>
      <c r="G258" s="291" t="s">
        <v>216</v>
      </c>
      <c r="H258" s="291" t="s">
        <v>62</v>
      </c>
      <c r="I258" s="192"/>
    </row>
    <row r="259" spans="1:9" ht="18" customHeight="1">
      <c r="A259" s="192"/>
      <c r="B259" s="310" t="s">
        <v>136</v>
      </c>
      <c r="C259" s="300">
        <v>0.7</v>
      </c>
      <c r="D259" s="300" t="s">
        <v>222</v>
      </c>
      <c r="E259" s="301">
        <v>39.844999999999999</v>
      </c>
      <c r="F259" s="302">
        <v>4000</v>
      </c>
      <c r="G259" s="302">
        <v>551.3207142857143</v>
      </c>
      <c r="H259" s="146">
        <v>3.8442904256250001</v>
      </c>
      <c r="I259" s="192"/>
    </row>
    <row r="260" spans="1:9" ht="18" customHeight="1">
      <c r="A260" s="192"/>
      <c r="B260" s="192" t="s">
        <v>127</v>
      </c>
      <c r="C260" s="192"/>
      <c r="D260" s="192"/>
      <c r="E260" s="192"/>
      <c r="F260" s="192"/>
      <c r="G260" s="192"/>
      <c r="H260" s="192"/>
      <c r="I260" s="303">
        <v>3.8442904256250001</v>
      </c>
    </row>
    <row r="261" spans="1:9" ht="18" customHeight="1">
      <c r="A261" s="192"/>
      <c r="B261" s="192"/>
      <c r="C261" s="192"/>
      <c r="D261" s="192"/>
      <c r="E261" s="192"/>
      <c r="F261" s="192"/>
      <c r="G261" s="192"/>
      <c r="H261" s="192"/>
      <c r="I261" s="192"/>
    </row>
    <row r="262" spans="1:9" ht="18" customHeight="1" thickBot="1">
      <c r="A262" s="192"/>
      <c r="B262" s="192" t="s">
        <v>537</v>
      </c>
      <c r="C262" s="192"/>
      <c r="D262" s="192"/>
      <c r="E262" s="192"/>
      <c r="F262" s="192"/>
      <c r="G262" s="192"/>
      <c r="H262" s="192"/>
      <c r="I262" s="304">
        <v>35327.13927980369</v>
      </c>
    </row>
    <row r="263" spans="1:9" ht="18" customHeight="1">
      <c r="A263" s="192"/>
      <c r="B263" s="192"/>
      <c r="C263" s="192"/>
      <c r="D263" s="192"/>
      <c r="E263" s="192"/>
      <c r="F263" s="192"/>
      <c r="G263" s="192"/>
      <c r="H263" s="192"/>
      <c r="I263" s="340"/>
    </row>
    <row r="264" spans="1:9" ht="18" customHeight="1">
      <c r="A264" s="192"/>
      <c r="B264" s="195" t="s">
        <v>506</v>
      </c>
      <c r="C264" s="192"/>
      <c r="D264" s="192"/>
      <c r="E264" s="192"/>
      <c r="F264" s="192"/>
      <c r="G264" s="192"/>
      <c r="H264" s="192"/>
      <c r="I264" s="192"/>
    </row>
    <row r="265" spans="1:9" ht="18" customHeight="1">
      <c r="A265" s="192"/>
      <c r="B265" s="252" t="s">
        <v>116</v>
      </c>
      <c r="C265" s="291" t="s">
        <v>511</v>
      </c>
      <c r="D265" s="254"/>
      <c r="E265" s="291" t="s">
        <v>512</v>
      </c>
      <c r="F265" s="254"/>
      <c r="G265" s="291" t="s">
        <v>81</v>
      </c>
      <c r="H265" s="265" t="s">
        <v>62</v>
      </c>
      <c r="I265" s="192"/>
    </row>
    <row r="266" spans="1:9" ht="18" customHeight="1">
      <c r="A266" s="192"/>
      <c r="B266" s="310" t="s">
        <v>119</v>
      </c>
      <c r="C266" s="302">
        <v>551.3207142857143</v>
      </c>
      <c r="D266" s="300" t="s">
        <v>64</v>
      </c>
      <c r="E266" s="311">
        <v>7.54</v>
      </c>
      <c r="F266" s="300" t="s">
        <v>64</v>
      </c>
      <c r="G266" s="287">
        <v>6.47</v>
      </c>
      <c r="H266" s="312">
        <v>26895.519461571428</v>
      </c>
      <c r="I266" s="192"/>
    </row>
    <row r="267" spans="1:9" ht="18" customHeight="1">
      <c r="A267" s="192"/>
      <c r="B267" s="192" t="s">
        <v>120</v>
      </c>
      <c r="C267" s="192"/>
      <c r="D267" s="192"/>
      <c r="E267" s="192"/>
      <c r="F267" s="192"/>
      <c r="G267" s="192"/>
      <c r="H267" s="192"/>
      <c r="I267" s="303">
        <v>26895.519461571428</v>
      </c>
    </row>
    <row r="268" spans="1:9" ht="18" customHeight="1">
      <c r="A268" s="192"/>
      <c r="B268" s="192"/>
      <c r="C268" s="192"/>
      <c r="D268" s="192"/>
      <c r="E268" s="192"/>
      <c r="F268" s="192"/>
      <c r="G268" s="192"/>
      <c r="H268" s="192"/>
      <c r="I268" s="192"/>
    </row>
    <row r="269" spans="1:9" ht="18" customHeight="1">
      <c r="A269" s="192"/>
      <c r="B269" s="252" t="s">
        <v>121</v>
      </c>
      <c r="C269" s="291" t="s">
        <v>103</v>
      </c>
      <c r="D269" s="242"/>
      <c r="E269" s="291" t="s">
        <v>81</v>
      </c>
      <c r="F269" s="291" t="s">
        <v>218</v>
      </c>
      <c r="G269" s="291" t="s">
        <v>216</v>
      </c>
      <c r="H269" s="291" t="s">
        <v>62</v>
      </c>
      <c r="I269" s="192"/>
    </row>
    <row r="270" spans="1:9" ht="18" customHeight="1">
      <c r="A270" s="192"/>
      <c r="B270" s="310" t="s">
        <v>124</v>
      </c>
      <c r="C270" s="311">
        <v>30</v>
      </c>
      <c r="D270" s="300" t="s">
        <v>220</v>
      </c>
      <c r="E270" s="142">
        <v>29.08</v>
      </c>
      <c r="F270" s="302">
        <v>10000</v>
      </c>
      <c r="G270" s="302">
        <v>551.3207142857143</v>
      </c>
      <c r="H270" s="146">
        <v>48.097219114285714</v>
      </c>
      <c r="I270" s="192"/>
    </row>
    <row r="271" spans="1:9" ht="18" customHeight="1">
      <c r="A271" s="192"/>
      <c r="B271" s="192" t="s">
        <v>127</v>
      </c>
      <c r="C271" s="192"/>
      <c r="D271" s="192"/>
      <c r="E271" s="192"/>
      <c r="F271" s="192"/>
      <c r="G271" s="192"/>
      <c r="H271" s="192"/>
      <c r="I271" s="303">
        <v>48.097219114285714</v>
      </c>
    </row>
    <row r="272" spans="1:9" ht="18" customHeight="1">
      <c r="A272" s="192"/>
      <c r="B272" s="192"/>
      <c r="C272" s="192"/>
      <c r="D272" s="192"/>
      <c r="E272" s="192"/>
      <c r="F272" s="192"/>
      <c r="G272" s="192"/>
      <c r="H272" s="192"/>
      <c r="I272" s="192"/>
    </row>
    <row r="273" spans="1:9" ht="18" customHeight="1">
      <c r="A273" s="192"/>
      <c r="B273" s="252" t="s">
        <v>128</v>
      </c>
      <c r="C273" s="291" t="s">
        <v>103</v>
      </c>
      <c r="D273" s="242"/>
      <c r="E273" s="291" t="s">
        <v>81</v>
      </c>
      <c r="F273" s="291" t="s">
        <v>218</v>
      </c>
      <c r="G273" s="291" t="s">
        <v>216</v>
      </c>
      <c r="H273" s="291" t="s">
        <v>62</v>
      </c>
      <c r="I273" s="192"/>
    </row>
    <row r="274" spans="1:9" ht="18" customHeight="1">
      <c r="A274" s="192"/>
      <c r="B274" s="192" t="s">
        <v>129</v>
      </c>
      <c r="C274" s="211">
        <v>20</v>
      </c>
      <c r="D274" s="231" t="s">
        <v>220</v>
      </c>
      <c r="E274" s="279">
        <v>41.98</v>
      </c>
      <c r="F274" s="292">
        <v>28000</v>
      </c>
      <c r="G274" s="292">
        <v>551.3207142857143</v>
      </c>
      <c r="H274" s="143">
        <v>16.531745418367347</v>
      </c>
      <c r="I274" s="192"/>
    </row>
    <row r="275" spans="1:9" ht="18" customHeight="1">
      <c r="A275" s="192"/>
      <c r="B275" s="192" t="s">
        <v>132</v>
      </c>
      <c r="C275" s="211">
        <v>40</v>
      </c>
      <c r="D275" s="231" t="s">
        <v>220</v>
      </c>
      <c r="E275" s="208">
        <v>42.75</v>
      </c>
      <c r="F275" s="292">
        <v>40000</v>
      </c>
      <c r="G275" s="292">
        <v>551.3207142857143</v>
      </c>
      <c r="H275" s="144">
        <v>23.568960535714286</v>
      </c>
      <c r="I275" s="192"/>
    </row>
    <row r="276" spans="1:9" ht="18" customHeight="1">
      <c r="A276" s="192"/>
      <c r="B276" s="192" t="s">
        <v>221</v>
      </c>
      <c r="C276" s="211">
        <v>0.1</v>
      </c>
      <c r="D276" s="231" t="s">
        <v>64</v>
      </c>
      <c r="E276" s="293">
        <v>40.100705954081633</v>
      </c>
      <c r="F276" s="292"/>
      <c r="G276" s="294"/>
      <c r="H276" s="295">
        <v>4.0100705954081635</v>
      </c>
      <c r="I276" s="192"/>
    </row>
    <row r="277" spans="1:9" ht="18" customHeight="1">
      <c r="A277" s="192"/>
      <c r="B277" s="254" t="s">
        <v>626</v>
      </c>
      <c r="C277" s="234">
        <v>12</v>
      </c>
      <c r="D277" s="242" t="s">
        <v>64</v>
      </c>
      <c r="E277" s="276">
        <v>248.75</v>
      </c>
      <c r="F277" s="296"/>
      <c r="G277" s="297"/>
      <c r="H277" s="298">
        <v>2985</v>
      </c>
      <c r="I277" s="192"/>
    </row>
    <row r="278" spans="1:9" ht="18" customHeight="1">
      <c r="A278" s="192"/>
      <c r="B278" s="192" t="s">
        <v>134</v>
      </c>
      <c r="C278" s="192"/>
      <c r="D278" s="192"/>
      <c r="E278" s="192"/>
      <c r="F278" s="192"/>
      <c r="G278" s="192"/>
      <c r="H278" s="192"/>
      <c r="I278" s="299">
        <v>3029.1107765494899</v>
      </c>
    </row>
    <row r="279" spans="1:9" ht="18" customHeight="1">
      <c r="A279" s="192"/>
      <c r="B279" s="192"/>
      <c r="C279" s="192"/>
      <c r="D279" s="192"/>
      <c r="E279" s="192"/>
      <c r="F279" s="192"/>
      <c r="G279" s="192"/>
      <c r="H279" s="192"/>
      <c r="I279" s="192"/>
    </row>
    <row r="280" spans="1:9" ht="18" customHeight="1">
      <c r="A280" s="192"/>
      <c r="B280" s="252" t="s">
        <v>135</v>
      </c>
      <c r="C280" s="291" t="s">
        <v>103</v>
      </c>
      <c r="D280" s="242"/>
      <c r="E280" s="291" t="s">
        <v>81</v>
      </c>
      <c r="F280" s="291" t="s">
        <v>218</v>
      </c>
      <c r="G280" s="291" t="s">
        <v>216</v>
      </c>
      <c r="H280" s="291" t="s">
        <v>62</v>
      </c>
      <c r="I280" s="192"/>
    </row>
    <row r="281" spans="1:9" ht="18" customHeight="1">
      <c r="A281" s="192"/>
      <c r="B281" s="310" t="s">
        <v>136</v>
      </c>
      <c r="C281" s="300">
        <v>0.7</v>
      </c>
      <c r="D281" s="300" t="s">
        <v>222</v>
      </c>
      <c r="E281" s="301">
        <v>39.844999999999999</v>
      </c>
      <c r="F281" s="302">
        <v>4000</v>
      </c>
      <c r="G281" s="302">
        <v>551.3207142857143</v>
      </c>
      <c r="H281" s="146">
        <v>3.8442904256250001</v>
      </c>
      <c r="I281" s="192"/>
    </row>
    <row r="282" spans="1:9" ht="18" customHeight="1">
      <c r="A282" s="192"/>
      <c r="B282" s="192" t="s">
        <v>127</v>
      </c>
      <c r="C282" s="192"/>
      <c r="D282" s="192"/>
      <c r="E282" s="192"/>
      <c r="F282" s="192"/>
      <c r="G282" s="192"/>
      <c r="H282" s="192"/>
      <c r="I282" s="303">
        <v>3.8442904256250001</v>
      </c>
    </row>
    <row r="283" spans="1:9" ht="18" customHeight="1">
      <c r="A283" s="192"/>
      <c r="B283" s="192"/>
      <c r="C283" s="192"/>
      <c r="D283" s="192"/>
      <c r="E283" s="192"/>
      <c r="F283" s="192"/>
      <c r="G283" s="192"/>
      <c r="H283" s="192"/>
      <c r="I283" s="192"/>
    </row>
    <row r="284" spans="1:9" ht="18" customHeight="1" thickBot="1">
      <c r="A284" s="192"/>
      <c r="B284" s="192" t="s">
        <v>530</v>
      </c>
      <c r="C284" s="192"/>
      <c r="D284" s="192"/>
      <c r="E284" s="192"/>
      <c r="F284" s="192"/>
      <c r="G284" s="192"/>
      <c r="H284" s="192"/>
      <c r="I284" s="304">
        <v>29976.57174766083</v>
      </c>
    </row>
    <row r="285" spans="1:9" ht="18" customHeight="1">
      <c r="A285" s="192"/>
      <c r="B285" s="192"/>
      <c r="C285" s="192"/>
      <c r="D285" s="192"/>
      <c r="E285" s="192"/>
      <c r="F285" s="192"/>
      <c r="G285" s="192"/>
      <c r="H285" s="192"/>
      <c r="I285" s="340"/>
    </row>
    <row r="286" spans="1:9" ht="18" customHeight="1">
      <c r="A286" s="192"/>
      <c r="B286" s="195" t="s">
        <v>522</v>
      </c>
      <c r="C286" s="192"/>
      <c r="D286" s="192"/>
      <c r="E286" s="192"/>
      <c r="F286" s="192"/>
      <c r="G286" s="192"/>
      <c r="H286" s="192"/>
      <c r="I286" s="192"/>
    </row>
    <row r="287" spans="1:9" ht="18" customHeight="1">
      <c r="A287" s="192"/>
      <c r="B287" s="252" t="s">
        <v>214</v>
      </c>
      <c r="C287" s="254"/>
      <c r="D287" s="291" t="s">
        <v>60</v>
      </c>
      <c r="E287" s="274"/>
      <c r="F287" s="291" t="s">
        <v>77</v>
      </c>
      <c r="G287" s="229"/>
      <c r="H287" s="265" t="s">
        <v>62</v>
      </c>
      <c r="I287" s="192"/>
    </row>
    <row r="288" spans="1:9" ht="18" customHeight="1">
      <c r="A288" s="192"/>
      <c r="B288" s="198" t="s">
        <v>572</v>
      </c>
      <c r="C288" s="192"/>
      <c r="D288" s="231">
        <v>6</v>
      </c>
      <c r="E288" s="231" t="s">
        <v>64</v>
      </c>
      <c r="F288" s="132">
        <v>929.1</v>
      </c>
      <c r="G288" s="231" t="s">
        <v>65</v>
      </c>
      <c r="H288" s="305">
        <v>5574.6</v>
      </c>
      <c r="I288" s="192"/>
    </row>
    <row r="289" spans="1:9" ht="18" customHeight="1">
      <c r="A289" s="192"/>
      <c r="B289" s="198" t="s">
        <v>624</v>
      </c>
      <c r="C289" s="192"/>
      <c r="D289" s="231">
        <v>6</v>
      </c>
      <c r="E289" s="231" t="s">
        <v>64</v>
      </c>
      <c r="F289" s="132">
        <v>76.72</v>
      </c>
      <c r="G289" s="231" t="s">
        <v>65</v>
      </c>
      <c r="H289" s="305">
        <v>460.32</v>
      </c>
      <c r="I289" s="192"/>
    </row>
    <row r="290" spans="1:9" ht="18" customHeight="1">
      <c r="A290" s="192"/>
      <c r="B290" s="198" t="s">
        <v>113</v>
      </c>
      <c r="C290" s="192"/>
      <c r="D290" s="231">
        <v>6</v>
      </c>
      <c r="E290" s="231" t="s">
        <v>64</v>
      </c>
      <c r="F290" s="132">
        <v>46.74</v>
      </c>
      <c r="G290" s="231" t="s">
        <v>65</v>
      </c>
      <c r="H290" s="305">
        <v>280.44</v>
      </c>
      <c r="I290" s="192"/>
    </row>
    <row r="291" spans="1:9" ht="18" customHeight="1">
      <c r="A291" s="192"/>
      <c r="B291" s="229" t="s">
        <v>573</v>
      </c>
      <c r="C291" s="254"/>
      <c r="D291" s="242">
        <v>12</v>
      </c>
      <c r="E291" s="242" t="s">
        <v>64</v>
      </c>
      <c r="F291" s="140">
        <v>389.97</v>
      </c>
      <c r="G291" s="242" t="s">
        <v>65</v>
      </c>
      <c r="H291" s="306">
        <v>4679.6400000000003</v>
      </c>
      <c r="I291" s="192"/>
    </row>
    <row r="292" spans="1:9" ht="18" customHeight="1">
      <c r="A292" s="192"/>
      <c r="B292" s="192" t="s">
        <v>114</v>
      </c>
      <c r="C292" s="307">
        <v>2507.1428571428569</v>
      </c>
      <c r="D292" s="640" t="s">
        <v>215</v>
      </c>
      <c r="E292" s="640"/>
      <c r="F292" s="309">
        <v>80000</v>
      </c>
      <c r="G292" s="192"/>
      <c r="H292" s="305">
        <v>10995</v>
      </c>
      <c r="I292" s="299">
        <v>344.57544642857135</v>
      </c>
    </row>
    <row r="293" spans="1:9" ht="18" customHeight="1">
      <c r="A293" s="192"/>
      <c r="B293" s="192"/>
      <c r="C293" s="192"/>
      <c r="D293" s="192"/>
      <c r="E293" s="192"/>
      <c r="F293" s="192"/>
      <c r="G293" s="192"/>
      <c r="H293" s="192"/>
      <c r="I293" s="192"/>
    </row>
    <row r="294" spans="1:9" ht="18" customHeight="1">
      <c r="A294" s="192"/>
      <c r="B294" s="252" t="s">
        <v>116</v>
      </c>
      <c r="C294" s="291" t="s">
        <v>216</v>
      </c>
      <c r="D294" s="254"/>
      <c r="E294" s="291" t="s">
        <v>217</v>
      </c>
      <c r="F294" s="254"/>
      <c r="G294" s="291" t="s">
        <v>81</v>
      </c>
      <c r="H294" s="265" t="s">
        <v>62</v>
      </c>
      <c r="I294" s="192"/>
    </row>
    <row r="295" spans="1:9" ht="18" customHeight="1">
      <c r="A295" s="192"/>
      <c r="B295" s="310" t="s">
        <v>119</v>
      </c>
      <c r="C295" s="302">
        <v>2507.1428571428569</v>
      </c>
      <c r="D295" s="300" t="s">
        <v>115</v>
      </c>
      <c r="E295" s="311">
        <v>7</v>
      </c>
      <c r="F295" s="300" t="s">
        <v>64</v>
      </c>
      <c r="G295" s="287">
        <v>6.47</v>
      </c>
      <c r="H295" s="312">
        <v>2317.3163265306121</v>
      </c>
      <c r="I295" s="192"/>
    </row>
    <row r="296" spans="1:9" ht="18" customHeight="1">
      <c r="A296" s="192"/>
      <c r="B296" s="192" t="s">
        <v>120</v>
      </c>
      <c r="C296" s="192"/>
      <c r="D296" s="192"/>
      <c r="E296" s="192"/>
      <c r="F296" s="192"/>
      <c r="G296" s="192"/>
      <c r="H296" s="192"/>
      <c r="I296" s="303">
        <v>2317.3163265306121</v>
      </c>
    </row>
    <row r="297" spans="1:9" ht="18" customHeight="1">
      <c r="A297" s="192"/>
      <c r="B297" s="192"/>
      <c r="C297" s="192"/>
      <c r="D297" s="192"/>
      <c r="E297" s="192"/>
      <c r="F297" s="192"/>
      <c r="G297" s="192"/>
      <c r="H297" s="192"/>
      <c r="I297" s="192"/>
    </row>
    <row r="298" spans="1:9" ht="18" customHeight="1">
      <c r="A298" s="192"/>
      <c r="B298" s="252" t="s">
        <v>121</v>
      </c>
      <c r="C298" s="291" t="s">
        <v>103</v>
      </c>
      <c r="D298" s="242"/>
      <c r="E298" s="291" t="s">
        <v>81</v>
      </c>
      <c r="F298" s="291" t="s">
        <v>218</v>
      </c>
      <c r="G298" s="291" t="s">
        <v>216</v>
      </c>
      <c r="H298" s="291" t="s">
        <v>62</v>
      </c>
      <c r="I298" s="192"/>
    </row>
    <row r="299" spans="1:9" ht="18" customHeight="1">
      <c r="A299" s="192"/>
      <c r="B299" s="310" t="s">
        <v>124</v>
      </c>
      <c r="C299" s="311">
        <v>30</v>
      </c>
      <c r="D299" s="300" t="s">
        <v>220</v>
      </c>
      <c r="E299" s="142">
        <v>29.08</v>
      </c>
      <c r="F299" s="302">
        <v>10000</v>
      </c>
      <c r="G299" s="302">
        <v>2507.1428571428569</v>
      </c>
      <c r="H299" s="146">
        <v>218.72314285714282</v>
      </c>
      <c r="I299" s="192"/>
    </row>
    <row r="300" spans="1:9" ht="18" customHeight="1">
      <c r="A300" s="192"/>
      <c r="B300" s="192" t="s">
        <v>127</v>
      </c>
      <c r="C300" s="192"/>
      <c r="D300" s="192"/>
      <c r="E300" s="192"/>
      <c r="F300" s="192"/>
      <c r="G300" s="192"/>
      <c r="H300" s="192"/>
      <c r="I300" s="303">
        <v>218.72314285714282</v>
      </c>
    </row>
    <row r="301" spans="1:9" ht="18" customHeight="1">
      <c r="A301" s="192"/>
      <c r="B301" s="192"/>
      <c r="C301" s="192"/>
      <c r="D301" s="192"/>
      <c r="E301" s="192"/>
      <c r="F301" s="192"/>
      <c r="G301" s="192"/>
      <c r="H301" s="192"/>
      <c r="I301" s="192"/>
    </row>
    <row r="302" spans="1:9" ht="18" customHeight="1">
      <c r="A302" s="192"/>
      <c r="B302" s="252" t="s">
        <v>128</v>
      </c>
      <c r="C302" s="291" t="s">
        <v>103</v>
      </c>
      <c r="D302" s="242"/>
      <c r="E302" s="291" t="s">
        <v>81</v>
      </c>
      <c r="F302" s="291" t="s">
        <v>218</v>
      </c>
      <c r="G302" s="291" t="s">
        <v>216</v>
      </c>
      <c r="H302" s="291" t="s">
        <v>62</v>
      </c>
      <c r="I302" s="192"/>
    </row>
    <row r="303" spans="1:9" ht="18" customHeight="1">
      <c r="A303" s="192"/>
      <c r="B303" s="192" t="s">
        <v>129</v>
      </c>
      <c r="C303" s="211">
        <v>20</v>
      </c>
      <c r="D303" s="231" t="s">
        <v>220</v>
      </c>
      <c r="E303" s="279">
        <v>41.98</v>
      </c>
      <c r="F303" s="292">
        <v>28000</v>
      </c>
      <c r="G303" s="292">
        <v>2507.1428571428569</v>
      </c>
      <c r="H303" s="143">
        <v>75.178469387755086</v>
      </c>
      <c r="I303" s="192"/>
    </row>
    <row r="304" spans="1:9" ht="18" customHeight="1">
      <c r="A304" s="192"/>
      <c r="B304" s="192" t="s">
        <v>132</v>
      </c>
      <c r="C304" s="211">
        <v>40</v>
      </c>
      <c r="D304" s="231" t="s">
        <v>220</v>
      </c>
      <c r="E304" s="208">
        <v>42.75</v>
      </c>
      <c r="F304" s="292">
        <v>40000</v>
      </c>
      <c r="G304" s="292">
        <v>2507.1428571428569</v>
      </c>
      <c r="H304" s="144">
        <v>107.18035714285713</v>
      </c>
      <c r="I304" s="192"/>
    </row>
    <row r="305" spans="1:9" ht="18" customHeight="1">
      <c r="A305" s="192"/>
      <c r="B305" s="192" t="s">
        <v>221</v>
      </c>
      <c r="C305" s="211">
        <v>0.1</v>
      </c>
      <c r="D305" s="231" t="s">
        <v>64</v>
      </c>
      <c r="E305" s="293">
        <v>182.35882653061222</v>
      </c>
      <c r="F305" s="292"/>
      <c r="G305" s="294"/>
      <c r="H305" s="295">
        <v>18.235882653061221</v>
      </c>
      <c r="I305" s="192"/>
    </row>
    <row r="306" spans="1:9" ht="18" customHeight="1">
      <c r="A306" s="192"/>
      <c r="B306" s="254" t="s">
        <v>627</v>
      </c>
      <c r="C306" s="234">
        <v>4</v>
      </c>
      <c r="D306" s="242" t="s">
        <v>64</v>
      </c>
      <c r="E306" s="276">
        <v>88.71</v>
      </c>
      <c r="F306" s="296"/>
      <c r="G306" s="297"/>
      <c r="H306" s="298">
        <v>354.84</v>
      </c>
      <c r="I306" s="192"/>
    </row>
    <row r="307" spans="1:9" ht="18" customHeight="1">
      <c r="A307" s="192"/>
      <c r="B307" s="192" t="s">
        <v>134</v>
      </c>
      <c r="C307" s="192"/>
      <c r="D307" s="192"/>
      <c r="E307" s="192"/>
      <c r="F307" s="192"/>
      <c r="G307" s="192"/>
      <c r="H307" s="192"/>
      <c r="I307" s="299">
        <v>555.43470918367348</v>
      </c>
    </row>
    <row r="308" spans="1:9" ht="18" customHeight="1">
      <c r="A308" s="192"/>
      <c r="B308" s="192"/>
      <c r="C308" s="192"/>
      <c r="D308" s="192"/>
      <c r="E308" s="192"/>
      <c r="F308" s="192"/>
      <c r="G308" s="192"/>
      <c r="H308" s="192"/>
      <c r="I308" s="192"/>
    </row>
    <row r="309" spans="1:9" ht="18" customHeight="1">
      <c r="A309" s="192"/>
      <c r="B309" s="252" t="s">
        <v>135</v>
      </c>
      <c r="C309" s="291" t="s">
        <v>103</v>
      </c>
      <c r="D309" s="242"/>
      <c r="E309" s="291" t="s">
        <v>81</v>
      </c>
      <c r="F309" s="291" t="s">
        <v>218</v>
      </c>
      <c r="G309" s="291" t="s">
        <v>216</v>
      </c>
      <c r="H309" s="291" t="s">
        <v>62</v>
      </c>
      <c r="I309" s="192"/>
    </row>
    <row r="310" spans="1:9" ht="18" customHeight="1">
      <c r="A310" s="192"/>
      <c r="B310" s="310" t="s">
        <v>136</v>
      </c>
      <c r="C310" s="300">
        <v>0.7</v>
      </c>
      <c r="D310" s="300" t="s">
        <v>222</v>
      </c>
      <c r="E310" s="301">
        <v>39.844999999999999</v>
      </c>
      <c r="F310" s="302">
        <v>4000</v>
      </c>
      <c r="G310" s="302">
        <v>2507.1428571428569</v>
      </c>
      <c r="H310" s="146">
        <v>17.481993749999997</v>
      </c>
      <c r="I310" s="192"/>
    </row>
    <row r="311" spans="1:9" ht="18" customHeight="1">
      <c r="A311" s="192"/>
      <c r="B311" s="192" t="s">
        <v>127</v>
      </c>
      <c r="C311" s="192"/>
      <c r="D311" s="192"/>
      <c r="E311" s="192"/>
      <c r="F311" s="192"/>
      <c r="G311" s="192"/>
      <c r="H311" s="192"/>
      <c r="I311" s="303">
        <v>17.481993749999997</v>
      </c>
    </row>
    <row r="312" spans="1:9" ht="18" customHeight="1">
      <c r="A312" s="192"/>
      <c r="B312" s="192"/>
      <c r="C312" s="192"/>
      <c r="D312" s="192"/>
      <c r="E312" s="192"/>
      <c r="F312" s="192"/>
      <c r="G312" s="192"/>
      <c r="H312" s="192"/>
      <c r="I312" s="192"/>
    </row>
    <row r="313" spans="1:9" ht="18" customHeight="1" thickBot="1">
      <c r="A313" s="192"/>
      <c r="B313" s="192" t="s">
        <v>523</v>
      </c>
      <c r="C313" s="192"/>
      <c r="D313" s="192"/>
      <c r="E313" s="192"/>
      <c r="F313" s="192"/>
      <c r="G313" s="192"/>
      <c r="H313" s="192"/>
      <c r="I313" s="304">
        <v>3453.5316187499998</v>
      </c>
    </row>
    <row r="314" spans="1:9" ht="18" customHeight="1">
      <c r="A314" s="192"/>
      <c r="B314" s="192"/>
      <c r="C314" s="192"/>
      <c r="D314" s="192"/>
      <c r="E314" s="192"/>
      <c r="F314" s="192"/>
      <c r="G314" s="192"/>
      <c r="H314" s="192"/>
      <c r="I314" s="192"/>
    </row>
    <row r="315" spans="1:9" ht="18" customHeight="1">
      <c r="A315" s="192"/>
      <c r="B315" s="195" t="s">
        <v>223</v>
      </c>
      <c r="C315" s="192"/>
      <c r="D315" s="192"/>
      <c r="E315" s="192"/>
      <c r="F315" s="192"/>
      <c r="G315" s="192"/>
      <c r="H315" s="192"/>
      <c r="I315" s="192"/>
    </row>
    <row r="316" spans="1:9" ht="18" customHeight="1">
      <c r="A316" s="192"/>
      <c r="B316" s="192"/>
      <c r="C316" s="192"/>
      <c r="D316" s="192"/>
      <c r="E316" s="192" t="s">
        <v>439</v>
      </c>
      <c r="F316" s="192"/>
      <c r="G316" s="305">
        <v>119365.0780092857</v>
      </c>
      <c r="H316" s="192"/>
      <c r="I316" s="192"/>
    </row>
    <row r="317" spans="1:9" ht="18" customHeight="1">
      <c r="A317" s="192"/>
      <c r="B317" s="192"/>
      <c r="C317" s="192"/>
      <c r="D317" s="192"/>
      <c r="E317" s="192" t="s">
        <v>249</v>
      </c>
      <c r="F317" s="192"/>
      <c r="G317" s="305">
        <v>35327.13927980369</v>
      </c>
      <c r="H317" s="192"/>
      <c r="I317" s="192"/>
    </row>
    <row r="318" spans="1:9" ht="18" customHeight="1">
      <c r="A318" s="192"/>
      <c r="B318" s="192"/>
      <c r="C318" s="192"/>
      <c r="D318" s="192"/>
      <c r="E318" s="192" t="s">
        <v>506</v>
      </c>
      <c r="F318" s="192"/>
      <c r="G318" s="305">
        <v>29976.57174766083</v>
      </c>
      <c r="H318" s="192"/>
      <c r="I318" s="192"/>
    </row>
    <row r="319" spans="1:9" ht="18" customHeight="1">
      <c r="A319" s="192"/>
      <c r="B319" s="192"/>
      <c r="C319" s="192"/>
      <c r="D319" s="192"/>
      <c r="E319" s="192" t="s">
        <v>524</v>
      </c>
      <c r="F319" s="192"/>
      <c r="G319" s="305">
        <v>3453.5316187499998</v>
      </c>
      <c r="H319" s="192"/>
      <c r="I319" s="192"/>
    </row>
    <row r="320" spans="1:9" ht="18" customHeight="1" thickBot="1">
      <c r="A320" s="192"/>
      <c r="B320" s="192"/>
      <c r="C320" s="192"/>
      <c r="D320" s="192"/>
      <c r="E320" s="192"/>
      <c r="F320" s="192"/>
      <c r="G320" s="305"/>
      <c r="H320" s="192"/>
      <c r="I320" s="266">
        <v>188122.32065550025</v>
      </c>
    </row>
    <row r="321" spans="1:9" ht="18" customHeight="1" thickTop="1">
      <c r="A321" s="192"/>
      <c r="B321" s="192"/>
      <c r="C321" s="192"/>
      <c r="D321" s="192"/>
      <c r="E321" s="192"/>
      <c r="F321" s="192"/>
      <c r="G321" s="192"/>
      <c r="H321" s="192"/>
      <c r="I321" s="192"/>
    </row>
    <row r="322" spans="1:9" ht="18" customHeight="1">
      <c r="A322" s="194" t="s">
        <v>139</v>
      </c>
      <c r="B322" s="195" t="s">
        <v>140</v>
      </c>
      <c r="C322" s="192"/>
      <c r="D322" s="192"/>
      <c r="E322" s="192"/>
      <c r="F322" s="192"/>
      <c r="G322" s="192"/>
      <c r="H322" s="192"/>
      <c r="I322" s="192"/>
    </row>
    <row r="323" spans="1:9" ht="18" customHeight="1">
      <c r="A323" s="194"/>
      <c r="B323" s="195"/>
      <c r="C323" s="192"/>
      <c r="D323" s="192"/>
      <c r="E323" s="192"/>
      <c r="F323" s="192"/>
      <c r="G323" s="192"/>
      <c r="H323" s="192"/>
      <c r="I323" s="192"/>
    </row>
    <row r="324" spans="1:9" ht="18" customHeight="1">
      <c r="A324" s="194"/>
      <c r="B324" s="252" t="s">
        <v>595</v>
      </c>
      <c r="C324" s="254"/>
      <c r="D324" s="254"/>
      <c r="E324" s="291" t="s">
        <v>142</v>
      </c>
      <c r="F324" s="291" t="s">
        <v>143</v>
      </c>
      <c r="G324" s="291" t="s">
        <v>144</v>
      </c>
      <c r="H324" s="192"/>
      <c r="I324" s="192"/>
    </row>
    <row r="325" spans="1:9" ht="18" customHeight="1">
      <c r="A325" s="194"/>
      <c r="B325" s="192" t="s">
        <v>516</v>
      </c>
      <c r="C325" s="192"/>
      <c r="D325" s="192"/>
      <c r="E325" s="314">
        <v>747665.9</v>
      </c>
      <c r="F325" s="423">
        <v>0.4</v>
      </c>
      <c r="G325" s="175">
        <v>0.9</v>
      </c>
      <c r="H325" s="192"/>
      <c r="I325" s="192"/>
    </row>
    <row r="326" spans="1:9" ht="18" customHeight="1">
      <c r="A326" s="194"/>
      <c r="B326" s="254" t="s">
        <v>596</v>
      </c>
      <c r="C326" s="254"/>
      <c r="D326" s="254"/>
      <c r="E326" s="316">
        <v>179748.17</v>
      </c>
      <c r="F326" s="341">
        <v>0.2</v>
      </c>
      <c r="G326" s="176">
        <v>0.9</v>
      </c>
      <c r="H326" s="192"/>
      <c r="I326" s="192"/>
    </row>
    <row r="327" spans="1:9" ht="18" customHeight="1">
      <c r="A327" s="194"/>
      <c r="B327" s="192" t="s">
        <v>517</v>
      </c>
      <c r="C327" s="210">
        <v>84</v>
      </c>
      <c r="D327" s="198" t="s">
        <v>484</v>
      </c>
      <c r="E327" s="192"/>
      <c r="F327" s="192"/>
      <c r="G327" s="206"/>
      <c r="H327" s="192"/>
      <c r="I327" s="192"/>
    </row>
    <row r="328" spans="1:9" ht="18" customHeight="1">
      <c r="A328" s="194"/>
      <c r="B328" s="192" t="s">
        <v>518</v>
      </c>
      <c r="C328" s="210">
        <v>64</v>
      </c>
      <c r="D328" s="198" t="s">
        <v>484</v>
      </c>
      <c r="E328" s="192"/>
      <c r="F328" s="192"/>
      <c r="G328" s="206"/>
      <c r="H328" s="192"/>
      <c r="I328" s="192"/>
    </row>
    <row r="329" spans="1:9" ht="18" customHeight="1">
      <c r="A329" s="194"/>
      <c r="B329" s="192"/>
      <c r="C329" s="192"/>
      <c r="D329" s="192"/>
      <c r="E329" s="192"/>
      <c r="F329" s="192"/>
      <c r="G329" s="206"/>
      <c r="H329" s="192"/>
      <c r="I329" s="192"/>
    </row>
    <row r="330" spans="1:9" ht="18" customHeight="1">
      <c r="A330" s="194"/>
      <c r="B330" s="252" t="s">
        <v>147</v>
      </c>
      <c r="C330" s="291" t="s">
        <v>103</v>
      </c>
      <c r="D330" s="242"/>
      <c r="E330" s="291" t="s">
        <v>81</v>
      </c>
      <c r="F330" s="242"/>
      <c r="G330" s="267" t="s">
        <v>148</v>
      </c>
      <c r="H330" s="330"/>
      <c r="I330" s="331"/>
    </row>
    <row r="331" spans="1:9" ht="18" customHeight="1">
      <c r="A331" s="194"/>
      <c r="B331" s="192" t="s">
        <v>516</v>
      </c>
      <c r="C331" s="332">
        <v>26</v>
      </c>
      <c r="D331" s="231" t="s">
        <v>225</v>
      </c>
      <c r="E331" s="295">
        <v>747665.9</v>
      </c>
      <c r="F331" s="231" t="s">
        <v>64</v>
      </c>
      <c r="G331" s="319">
        <v>7.1428571428571426E-3</v>
      </c>
      <c r="H331" s="305">
        <v>138852.23857142858</v>
      </c>
      <c r="I331" s="192"/>
    </row>
    <row r="332" spans="1:9" ht="18" customHeight="1">
      <c r="A332" s="194"/>
      <c r="B332" s="254" t="s">
        <v>596</v>
      </c>
      <c r="C332" s="334">
        <v>26</v>
      </c>
      <c r="D332" s="242" t="s">
        <v>225</v>
      </c>
      <c r="E332" s="298">
        <v>179748.17</v>
      </c>
      <c r="F332" s="242" t="s">
        <v>64</v>
      </c>
      <c r="G332" s="320">
        <v>1.2500000000000001E-2</v>
      </c>
      <c r="H332" s="306">
        <v>58418.155250000003</v>
      </c>
      <c r="I332" s="192"/>
    </row>
    <row r="333" spans="1:9" ht="18" customHeight="1">
      <c r="A333" s="194"/>
      <c r="B333" s="192" t="s">
        <v>150</v>
      </c>
      <c r="C333" s="192"/>
      <c r="D333" s="192"/>
      <c r="E333" s="192"/>
      <c r="F333" s="192"/>
      <c r="G333" s="192"/>
      <c r="H333" s="192"/>
      <c r="I333" s="303">
        <v>197270.39382142859</v>
      </c>
    </row>
    <row r="334" spans="1:9" ht="18" customHeight="1">
      <c r="A334" s="194"/>
      <c r="B334" s="192"/>
      <c r="C334" s="210" t="s">
        <v>485</v>
      </c>
      <c r="D334" s="198"/>
      <c r="E334" s="192"/>
      <c r="F334" s="274" t="s">
        <v>519</v>
      </c>
      <c r="G334" s="255" t="s">
        <v>520</v>
      </c>
      <c r="H334" s="192"/>
      <c r="I334" s="340"/>
    </row>
    <row r="335" spans="1:9" ht="18" customHeight="1">
      <c r="A335" s="194"/>
      <c r="B335" s="192"/>
      <c r="C335" s="198"/>
      <c r="D335" s="639" t="s">
        <v>152</v>
      </c>
      <c r="E335" s="639"/>
      <c r="F335" s="147">
        <v>0.4</v>
      </c>
      <c r="G335" s="322">
        <v>0.2</v>
      </c>
      <c r="H335" s="192"/>
      <c r="I335" s="340"/>
    </row>
    <row r="336" spans="1:9" ht="18" customHeight="1">
      <c r="A336" s="194"/>
      <c r="B336" s="192"/>
      <c r="C336" s="198"/>
      <c r="D336" s="639" t="s">
        <v>486</v>
      </c>
      <c r="E336" s="639"/>
      <c r="F336" s="205">
        <v>84</v>
      </c>
      <c r="G336" s="290">
        <v>64</v>
      </c>
      <c r="H336" s="192"/>
      <c r="I336" s="340"/>
    </row>
    <row r="337" spans="1:9" ht="18" customHeight="1">
      <c r="A337" s="194"/>
      <c r="B337" s="192"/>
      <c r="C337" s="198"/>
      <c r="D337" s="641" t="s">
        <v>487</v>
      </c>
      <c r="E337" s="641"/>
      <c r="F337" s="148">
        <v>7.1428571428571426E-3</v>
      </c>
      <c r="G337" s="148">
        <v>1.2500000000000001E-2</v>
      </c>
      <c r="H337" s="192"/>
      <c r="I337" s="340"/>
    </row>
    <row r="338" spans="1:9" ht="18" customHeight="1">
      <c r="A338" s="194"/>
      <c r="B338" s="192"/>
      <c r="C338" s="192"/>
      <c r="D338" s="192"/>
      <c r="E338" s="192"/>
      <c r="F338" s="192"/>
      <c r="G338" s="192"/>
      <c r="H338" s="192"/>
      <c r="I338" s="192"/>
    </row>
    <row r="339" spans="1:9" ht="18" customHeight="1">
      <c r="A339" s="194"/>
      <c r="B339" s="252" t="s">
        <v>151</v>
      </c>
      <c r="C339" s="291" t="s">
        <v>103</v>
      </c>
      <c r="D339" s="242"/>
      <c r="E339" s="291" t="s">
        <v>81</v>
      </c>
      <c r="F339" s="242"/>
      <c r="G339" s="291" t="s">
        <v>148</v>
      </c>
      <c r="H339" s="330"/>
      <c r="I339" s="192"/>
    </row>
    <row r="340" spans="1:9" ht="18" customHeight="1">
      <c r="A340" s="194"/>
      <c r="B340" s="192" t="s">
        <v>516</v>
      </c>
      <c r="C340" s="332">
        <v>26</v>
      </c>
      <c r="D340" s="231" t="s">
        <v>225</v>
      </c>
      <c r="E340" s="295">
        <v>747665.9</v>
      </c>
      <c r="F340" s="231" t="s">
        <v>64</v>
      </c>
      <c r="G340" s="333">
        <v>9.285714285714286E-3</v>
      </c>
      <c r="H340" s="305">
        <v>180507.91014285717</v>
      </c>
      <c r="I340" s="192"/>
    </row>
    <row r="341" spans="1:9" ht="18" customHeight="1">
      <c r="A341" s="194"/>
      <c r="B341" s="254" t="s">
        <v>596</v>
      </c>
      <c r="C341" s="334">
        <v>26</v>
      </c>
      <c r="D341" s="242" t="s">
        <v>225</v>
      </c>
      <c r="E341" s="298">
        <v>179748.17</v>
      </c>
      <c r="F341" s="242" t="s">
        <v>64</v>
      </c>
      <c r="G341" s="335">
        <v>8.4375000000000006E-3</v>
      </c>
      <c r="H341" s="306">
        <v>39432.254793749998</v>
      </c>
      <c r="I341" s="192"/>
    </row>
    <row r="342" spans="1:9" ht="18" customHeight="1">
      <c r="A342" s="194"/>
      <c r="B342" s="192" t="s">
        <v>150</v>
      </c>
      <c r="C342" s="192"/>
      <c r="D342" s="192"/>
      <c r="E342" s="192"/>
      <c r="F342" s="192"/>
      <c r="G342" s="192"/>
      <c r="H342" s="192"/>
      <c r="I342" s="303">
        <v>219940.16493660718</v>
      </c>
    </row>
    <row r="343" spans="1:9" ht="18" customHeight="1">
      <c r="A343" s="194"/>
      <c r="B343" s="192"/>
      <c r="C343" s="198" t="s">
        <v>488</v>
      </c>
      <c r="D343" s="198"/>
      <c r="E343" s="192"/>
      <c r="F343" s="274" t="s">
        <v>519</v>
      </c>
      <c r="G343" s="255" t="s">
        <v>520</v>
      </c>
      <c r="H343" s="192"/>
      <c r="I343" s="192"/>
    </row>
    <row r="344" spans="1:9" ht="18" customHeight="1">
      <c r="A344" s="194"/>
      <c r="B344" s="192"/>
      <c r="C344" s="198"/>
      <c r="D344" s="639" t="s">
        <v>152</v>
      </c>
      <c r="E344" s="639"/>
      <c r="F344" s="147">
        <v>0.4</v>
      </c>
      <c r="G344" s="324">
        <v>0.2</v>
      </c>
      <c r="H344" s="325"/>
      <c r="I344" s="192"/>
    </row>
    <row r="345" spans="1:9" ht="18" customHeight="1">
      <c r="A345" s="194"/>
      <c r="B345" s="192"/>
      <c r="C345" s="198"/>
      <c r="D345" s="639" t="s">
        <v>489</v>
      </c>
      <c r="E345" s="639"/>
      <c r="F345" s="205">
        <v>7</v>
      </c>
      <c r="G345" s="205">
        <v>5.333333333333333</v>
      </c>
      <c r="H345" s="327"/>
      <c r="I345" s="192"/>
    </row>
    <row r="346" spans="1:9" ht="18" customHeight="1">
      <c r="A346" s="194"/>
      <c r="B346" s="192"/>
      <c r="C346" s="198"/>
      <c r="D346" s="639" t="s">
        <v>153</v>
      </c>
      <c r="E346" s="639"/>
      <c r="F346" s="317">
        <v>0.15</v>
      </c>
      <c r="G346" s="317">
        <v>0.15</v>
      </c>
      <c r="H346" s="328" t="s">
        <v>668</v>
      </c>
      <c r="I346" s="327"/>
    </row>
    <row r="347" spans="1:9" ht="18" customHeight="1">
      <c r="A347" s="194"/>
      <c r="B347" s="192"/>
      <c r="C347" s="198"/>
      <c r="D347" s="639" t="s">
        <v>154</v>
      </c>
      <c r="E347" s="639"/>
      <c r="F347" s="149">
        <v>9.285714285714286E-3</v>
      </c>
      <c r="G347" s="149">
        <v>8.4375000000000006E-3</v>
      </c>
      <c r="H347" s="327"/>
      <c r="I347" s="192"/>
    </row>
    <row r="348" spans="1:9" ht="18" customHeight="1">
      <c r="A348" s="194"/>
      <c r="B348" s="192"/>
      <c r="C348" s="198"/>
      <c r="D348" s="290"/>
      <c r="E348" s="290"/>
      <c r="F348" s="149"/>
      <c r="G348" s="149"/>
      <c r="H348" s="327"/>
      <c r="I348" s="192"/>
    </row>
    <row r="349" spans="1:9" ht="18" customHeight="1">
      <c r="A349" s="194"/>
      <c r="B349" s="252" t="s">
        <v>226</v>
      </c>
      <c r="C349" s="291" t="s">
        <v>103</v>
      </c>
      <c r="D349" s="242"/>
      <c r="E349" s="291" t="s">
        <v>81</v>
      </c>
      <c r="F349" s="242"/>
      <c r="G349" s="329" t="s">
        <v>148</v>
      </c>
      <c r="H349" s="330"/>
      <c r="I349" s="331"/>
    </row>
    <row r="350" spans="1:9" ht="18" customHeight="1">
      <c r="A350" s="194"/>
      <c r="B350" s="192" t="s">
        <v>516</v>
      </c>
      <c r="C350" s="332">
        <v>26</v>
      </c>
      <c r="D350" s="231" t="s">
        <v>225</v>
      </c>
      <c r="E350" s="295">
        <v>747665.9</v>
      </c>
      <c r="F350" s="231" t="s">
        <v>64</v>
      </c>
      <c r="G350" s="333">
        <v>1.0714285714285714E-2</v>
      </c>
      <c r="H350" s="305">
        <v>208278.3578571429</v>
      </c>
      <c r="I350" s="192"/>
    </row>
    <row r="351" spans="1:9" ht="18" customHeight="1">
      <c r="A351" s="194"/>
      <c r="B351" s="254" t="s">
        <v>596</v>
      </c>
      <c r="C351" s="334">
        <v>26</v>
      </c>
      <c r="D351" s="242" t="s">
        <v>225</v>
      </c>
      <c r="E351" s="298">
        <v>179748.17</v>
      </c>
      <c r="F351" s="242" t="s">
        <v>64</v>
      </c>
      <c r="G351" s="335">
        <v>1.40625E-2</v>
      </c>
      <c r="H351" s="306">
        <v>65720.424656250005</v>
      </c>
      <c r="I351" s="192"/>
    </row>
    <row r="352" spans="1:9" ht="18" customHeight="1">
      <c r="A352" s="194"/>
      <c r="B352" s="192" t="s">
        <v>150</v>
      </c>
      <c r="C352" s="192"/>
      <c r="D352" s="192"/>
      <c r="E352" s="192"/>
      <c r="F352" s="192"/>
      <c r="G352" s="192"/>
      <c r="H352" s="192"/>
      <c r="I352" s="303">
        <v>273998.78251339291</v>
      </c>
    </row>
    <row r="353" spans="1:9" ht="18" customHeight="1">
      <c r="A353" s="194"/>
      <c r="B353" s="192"/>
      <c r="C353" s="192"/>
      <c r="D353" s="192"/>
      <c r="E353" s="192"/>
      <c r="F353" s="192"/>
      <c r="G353" s="192"/>
      <c r="H353" s="192"/>
      <c r="I353" s="192"/>
    </row>
    <row r="354" spans="1:9" ht="18" customHeight="1">
      <c r="A354" s="194"/>
      <c r="B354" s="252" t="s">
        <v>227</v>
      </c>
      <c r="C354" s="291" t="s">
        <v>103</v>
      </c>
      <c r="D354" s="254"/>
      <c r="E354" s="291" t="s">
        <v>81</v>
      </c>
      <c r="F354" s="291" t="s">
        <v>507</v>
      </c>
      <c r="G354" s="291" t="s">
        <v>148</v>
      </c>
      <c r="H354" s="254"/>
      <c r="I354" s="192"/>
    </row>
    <row r="355" spans="1:9" ht="18" customHeight="1">
      <c r="A355" s="194"/>
      <c r="B355" s="192" t="s">
        <v>228</v>
      </c>
      <c r="C355" s="332">
        <v>26</v>
      </c>
      <c r="D355" s="231" t="s">
        <v>225</v>
      </c>
      <c r="E355" s="336">
        <v>747665.9</v>
      </c>
      <c r="F355" s="150">
        <v>0.02</v>
      </c>
      <c r="G355" s="333">
        <v>8.3333333333333329E-2</v>
      </c>
      <c r="H355" s="305">
        <v>32398.85566666667</v>
      </c>
      <c r="I355" s="192"/>
    </row>
    <row r="356" spans="1:9" ht="18" customHeight="1">
      <c r="A356" s="194"/>
      <c r="B356" s="254" t="s">
        <v>155</v>
      </c>
      <c r="C356" s="334">
        <v>26</v>
      </c>
      <c r="D356" s="242" t="s">
        <v>225</v>
      </c>
      <c r="E356" s="337">
        <v>927414.07000000007</v>
      </c>
      <c r="F356" s="151">
        <v>0.05</v>
      </c>
      <c r="G356" s="335">
        <v>8.3333333333333329E-2</v>
      </c>
      <c r="H356" s="306">
        <v>100469.85758333333</v>
      </c>
      <c r="I356" s="192"/>
    </row>
    <row r="357" spans="1:9" ht="18" customHeight="1">
      <c r="A357" s="194"/>
      <c r="B357" s="192" t="s">
        <v>229</v>
      </c>
      <c r="C357" s="192"/>
      <c r="D357" s="192"/>
      <c r="E357" s="192"/>
      <c r="F357" s="192"/>
      <c r="G357" s="192"/>
      <c r="H357" s="192"/>
      <c r="I357" s="303">
        <v>132868.71325</v>
      </c>
    </row>
    <row r="358" spans="1:9" ht="18" customHeight="1">
      <c r="A358" s="194"/>
      <c r="B358" s="192"/>
      <c r="C358" s="192"/>
      <c r="D358" s="192"/>
      <c r="E358" s="192"/>
      <c r="F358" s="192"/>
      <c r="G358" s="192"/>
      <c r="H358" s="192"/>
      <c r="I358" s="192"/>
    </row>
    <row r="359" spans="1:9" ht="18" customHeight="1">
      <c r="A359" s="194"/>
      <c r="B359" s="252" t="s">
        <v>156</v>
      </c>
      <c r="C359" s="291" t="s">
        <v>103</v>
      </c>
      <c r="D359" s="254"/>
      <c r="E359" s="291" t="s">
        <v>81</v>
      </c>
      <c r="F359" s="254"/>
      <c r="G359" s="291" t="s">
        <v>148</v>
      </c>
      <c r="H359" s="254"/>
      <c r="I359" s="192"/>
    </row>
    <row r="360" spans="1:9" ht="18" customHeight="1">
      <c r="A360" s="194"/>
      <c r="B360" s="310" t="s">
        <v>503</v>
      </c>
      <c r="C360" s="311">
        <v>26</v>
      </c>
      <c r="D360" s="300" t="s">
        <v>225</v>
      </c>
      <c r="E360" s="343">
        <v>1573.67</v>
      </c>
      <c r="F360" s="300" t="s">
        <v>64</v>
      </c>
      <c r="G360" s="344">
        <v>8.3333333333333329E-2</v>
      </c>
      <c r="H360" s="312">
        <v>3409.6183333333329</v>
      </c>
      <c r="I360" s="192"/>
    </row>
    <row r="361" spans="1:9" ht="18" customHeight="1">
      <c r="A361" s="194"/>
      <c r="B361" s="192" t="s">
        <v>150</v>
      </c>
      <c r="C361" s="192"/>
      <c r="D361" s="192"/>
      <c r="E361" s="192"/>
      <c r="F361" s="192"/>
      <c r="G361" s="192"/>
      <c r="H361" s="192"/>
      <c r="I361" s="303">
        <v>3409.6183333333329</v>
      </c>
    </row>
    <row r="362" spans="1:9" ht="18" customHeight="1">
      <c r="A362" s="194"/>
      <c r="B362" s="192"/>
      <c r="C362" s="192"/>
      <c r="D362" s="192"/>
      <c r="E362" s="192"/>
      <c r="F362" s="192"/>
      <c r="G362" s="192"/>
      <c r="H362" s="192"/>
      <c r="I362" s="192"/>
    </row>
    <row r="363" spans="1:9" ht="18" customHeight="1" thickBot="1">
      <c r="A363" s="194"/>
      <c r="B363" s="192" t="s">
        <v>597</v>
      </c>
      <c r="C363" s="192"/>
      <c r="D363" s="192"/>
      <c r="E363" s="192"/>
      <c r="F363" s="192"/>
      <c r="G363" s="192"/>
      <c r="H363" s="192"/>
      <c r="I363" s="345">
        <v>827487.67285476206</v>
      </c>
    </row>
    <row r="364" spans="1:9" ht="18" customHeight="1">
      <c r="A364" s="194"/>
      <c r="B364" s="195"/>
      <c r="C364" s="192"/>
      <c r="D364" s="192"/>
      <c r="E364" s="192"/>
      <c r="F364" s="192"/>
      <c r="G364" s="192"/>
      <c r="H364" s="192"/>
      <c r="I364" s="192"/>
    </row>
    <row r="365" spans="1:9" ht="18" customHeight="1">
      <c r="A365" s="194"/>
      <c r="B365" s="252" t="s">
        <v>538</v>
      </c>
      <c r="C365" s="254"/>
      <c r="D365" s="254"/>
      <c r="E365" s="291" t="s">
        <v>142</v>
      </c>
      <c r="F365" s="291" t="s">
        <v>143</v>
      </c>
      <c r="G365" s="291" t="s">
        <v>144</v>
      </c>
      <c r="H365" s="291" t="s">
        <v>510</v>
      </c>
      <c r="I365" s="192"/>
    </row>
    <row r="366" spans="1:9" ht="18" customHeight="1">
      <c r="A366" s="194"/>
      <c r="B366" s="310" t="s">
        <v>539</v>
      </c>
      <c r="C366" s="310"/>
      <c r="D366" s="310"/>
      <c r="E366" s="338">
        <v>781942.98</v>
      </c>
      <c r="F366" s="346">
        <v>0.3</v>
      </c>
      <c r="G366" s="347">
        <v>0.7</v>
      </c>
      <c r="H366" s="347">
        <v>113</v>
      </c>
      <c r="I366" s="192"/>
    </row>
    <row r="367" spans="1:9" ht="18" customHeight="1">
      <c r="A367" s="194"/>
      <c r="B367" s="192" t="s">
        <v>224</v>
      </c>
      <c r="C367" s="210">
        <v>60</v>
      </c>
      <c r="D367" s="198" t="s">
        <v>484</v>
      </c>
      <c r="E367" s="192"/>
      <c r="F367" s="192"/>
      <c r="G367" s="206"/>
      <c r="H367" s="192"/>
      <c r="I367" s="192"/>
    </row>
    <row r="368" spans="1:9" ht="18" customHeight="1">
      <c r="A368" s="194"/>
      <c r="B368" s="192"/>
      <c r="C368" s="192"/>
      <c r="D368" s="192"/>
      <c r="E368" s="192"/>
      <c r="F368" s="192"/>
      <c r="G368" s="206"/>
      <c r="H368" s="192"/>
      <c r="I368" s="192"/>
    </row>
    <row r="369" spans="1:9" ht="18" customHeight="1">
      <c r="A369" s="194"/>
      <c r="B369" s="252" t="s">
        <v>147</v>
      </c>
      <c r="C369" s="291" t="s">
        <v>103</v>
      </c>
      <c r="D369" s="242"/>
      <c r="E369" s="291" t="s">
        <v>81</v>
      </c>
      <c r="F369" s="242"/>
      <c r="G369" s="267" t="s">
        <v>148</v>
      </c>
      <c r="H369" s="330"/>
      <c r="I369" s="331"/>
    </row>
    <row r="370" spans="1:9" ht="18" customHeight="1">
      <c r="A370" s="194"/>
      <c r="B370" s="310" t="s">
        <v>539</v>
      </c>
      <c r="C370" s="311">
        <v>3</v>
      </c>
      <c r="D370" s="300" t="s">
        <v>225</v>
      </c>
      <c r="E370" s="348">
        <v>781942.98</v>
      </c>
      <c r="F370" s="300" t="s">
        <v>64</v>
      </c>
      <c r="G370" s="349">
        <v>1.1666666666666665E-2</v>
      </c>
      <c r="H370" s="312">
        <v>27368.004299999997</v>
      </c>
      <c r="I370" s="192"/>
    </row>
    <row r="371" spans="1:9" ht="18" customHeight="1">
      <c r="A371" s="194"/>
      <c r="B371" s="192" t="s">
        <v>150</v>
      </c>
      <c r="C371" s="192"/>
      <c r="D371" s="192"/>
      <c r="E371" s="192"/>
      <c r="F371" s="192"/>
      <c r="G371" s="342"/>
      <c r="H371" s="192"/>
      <c r="I371" s="303">
        <v>27368.004299999997</v>
      </c>
    </row>
    <row r="372" spans="1:9" ht="18" customHeight="1">
      <c r="A372" s="194"/>
      <c r="B372" s="192"/>
      <c r="C372" s="210" t="s">
        <v>485</v>
      </c>
      <c r="D372" s="198"/>
      <c r="E372" s="192"/>
      <c r="F372" s="198"/>
      <c r="G372" s="342"/>
      <c r="H372" s="192"/>
      <c r="I372" s="340"/>
    </row>
    <row r="373" spans="1:9" ht="18" customHeight="1">
      <c r="A373" s="194"/>
      <c r="B373" s="192"/>
      <c r="C373" s="198"/>
      <c r="D373" s="639" t="s">
        <v>152</v>
      </c>
      <c r="E373" s="639"/>
      <c r="F373" s="152">
        <v>0.3</v>
      </c>
      <c r="G373" s="342"/>
      <c r="H373" s="192"/>
      <c r="I373" s="340"/>
    </row>
    <row r="374" spans="1:9" ht="18" customHeight="1">
      <c r="A374" s="194"/>
      <c r="B374" s="192"/>
      <c r="C374" s="198"/>
      <c r="D374" s="639" t="s">
        <v>486</v>
      </c>
      <c r="E374" s="639"/>
      <c r="F374" s="209">
        <v>60</v>
      </c>
      <c r="G374" s="342"/>
      <c r="H374" s="192"/>
      <c r="I374" s="340"/>
    </row>
    <row r="375" spans="1:9" ht="18" customHeight="1">
      <c r="A375" s="194"/>
      <c r="B375" s="192"/>
      <c r="C375" s="198"/>
      <c r="D375" s="641" t="s">
        <v>487</v>
      </c>
      <c r="E375" s="641"/>
      <c r="F375" s="153">
        <v>1.1666666666666665E-2</v>
      </c>
      <c r="G375" s="342"/>
      <c r="H375" s="192"/>
      <c r="I375" s="192"/>
    </row>
    <row r="376" spans="1:9" ht="18" customHeight="1">
      <c r="A376" s="194"/>
      <c r="B376" s="192"/>
      <c r="C376" s="198"/>
      <c r="D376" s="205"/>
      <c r="E376" s="205"/>
      <c r="F376" s="153"/>
      <c r="G376" s="342"/>
      <c r="H376" s="192"/>
      <c r="I376" s="192"/>
    </row>
    <row r="377" spans="1:9" ht="18" customHeight="1">
      <c r="A377" s="194"/>
      <c r="B377" s="252" t="s">
        <v>151</v>
      </c>
      <c r="C377" s="291" t="s">
        <v>103</v>
      </c>
      <c r="D377" s="242"/>
      <c r="E377" s="291" t="s">
        <v>81</v>
      </c>
      <c r="F377" s="242"/>
      <c r="G377" s="329" t="s">
        <v>148</v>
      </c>
      <c r="H377" s="330"/>
      <c r="I377" s="331"/>
    </row>
    <row r="378" spans="1:9" ht="18" customHeight="1">
      <c r="A378" s="194"/>
      <c r="B378" s="310" t="s">
        <v>539</v>
      </c>
      <c r="C378" s="311">
        <v>3</v>
      </c>
      <c r="D378" s="300" t="s">
        <v>225</v>
      </c>
      <c r="E378" s="348">
        <v>781942.98</v>
      </c>
      <c r="F378" s="300" t="s">
        <v>64</v>
      </c>
      <c r="G378" s="344">
        <v>8.9999999999999993E-3</v>
      </c>
      <c r="H378" s="312">
        <v>21112.460459999998</v>
      </c>
      <c r="I378" s="192"/>
    </row>
    <row r="379" spans="1:9" ht="18" customHeight="1">
      <c r="A379" s="194"/>
      <c r="B379" s="192" t="s">
        <v>150</v>
      </c>
      <c r="C379" s="192"/>
      <c r="D379" s="192"/>
      <c r="E379" s="192"/>
      <c r="F379" s="192"/>
      <c r="G379" s="192"/>
      <c r="H379" s="192"/>
      <c r="I379" s="303">
        <v>21112.460459999998</v>
      </c>
    </row>
    <row r="380" spans="1:9" ht="18" customHeight="1">
      <c r="A380" s="194"/>
      <c r="B380" s="192"/>
      <c r="C380" s="198" t="s">
        <v>488</v>
      </c>
      <c r="D380" s="198"/>
      <c r="E380" s="192"/>
      <c r="F380" s="198"/>
      <c r="G380" s="198"/>
      <c r="H380" s="198"/>
      <c r="I380" s="192"/>
    </row>
    <row r="381" spans="1:9" ht="18" customHeight="1">
      <c r="A381" s="194"/>
      <c r="B381" s="192"/>
      <c r="C381" s="198"/>
      <c r="D381" s="639" t="s">
        <v>152</v>
      </c>
      <c r="E381" s="639"/>
      <c r="F381" s="154">
        <v>0.3</v>
      </c>
      <c r="G381" s="198"/>
      <c r="H381" s="198"/>
      <c r="I381" s="192"/>
    </row>
    <row r="382" spans="1:9" ht="18" customHeight="1">
      <c r="A382" s="194"/>
      <c r="B382" s="192"/>
      <c r="C382" s="198"/>
      <c r="D382" s="639" t="s">
        <v>489</v>
      </c>
      <c r="E382" s="639"/>
      <c r="F382" s="198">
        <v>5</v>
      </c>
      <c r="G382" s="198"/>
      <c r="H382" s="198"/>
      <c r="I382" s="192"/>
    </row>
    <row r="383" spans="1:9" ht="18" customHeight="1">
      <c r="A383" s="194"/>
      <c r="B383" s="192"/>
      <c r="C383" s="198"/>
      <c r="D383" s="639" t="s">
        <v>153</v>
      </c>
      <c r="E383" s="639"/>
      <c r="F383" s="328">
        <v>0.15</v>
      </c>
      <c r="G383" s="328" t="s">
        <v>668</v>
      </c>
      <c r="H383" s="198"/>
      <c r="I383" s="192"/>
    </row>
    <row r="384" spans="1:9" ht="18" customHeight="1">
      <c r="A384" s="194"/>
      <c r="B384" s="192"/>
      <c r="C384" s="198"/>
      <c r="D384" s="639" t="s">
        <v>508</v>
      </c>
      <c r="E384" s="639"/>
      <c r="F384" s="155">
        <v>8.9999999999999993E-3</v>
      </c>
      <c r="G384" s="198"/>
      <c r="H384" s="198"/>
      <c r="I384" s="192"/>
    </row>
    <row r="385" spans="1:9" ht="18" customHeight="1">
      <c r="A385" s="194"/>
      <c r="B385" s="192"/>
      <c r="C385" s="198"/>
      <c r="D385" s="290"/>
      <c r="E385" s="290"/>
      <c r="F385" s="155"/>
      <c r="G385" s="198"/>
      <c r="H385" s="198"/>
      <c r="I385" s="192"/>
    </row>
    <row r="386" spans="1:9" ht="18" customHeight="1">
      <c r="A386" s="194"/>
      <c r="B386" s="252" t="s">
        <v>226</v>
      </c>
      <c r="C386" s="291" t="s">
        <v>103</v>
      </c>
      <c r="D386" s="242"/>
      <c r="E386" s="291" t="s">
        <v>81</v>
      </c>
      <c r="F386" s="242"/>
      <c r="G386" s="329" t="s">
        <v>148</v>
      </c>
      <c r="H386" s="330"/>
      <c r="I386" s="331"/>
    </row>
    <row r="387" spans="1:9" ht="18" customHeight="1">
      <c r="A387" s="194"/>
      <c r="B387" s="310" t="s">
        <v>539</v>
      </c>
      <c r="C387" s="311">
        <v>3</v>
      </c>
      <c r="D387" s="300" t="s">
        <v>225</v>
      </c>
      <c r="E387" s="348">
        <v>781942.98</v>
      </c>
      <c r="F387" s="300" t="s">
        <v>64</v>
      </c>
      <c r="G387" s="344">
        <v>1.1666666666666665E-2</v>
      </c>
      <c r="H387" s="312">
        <v>27368.004299999997</v>
      </c>
      <c r="I387" s="192"/>
    </row>
    <row r="388" spans="1:9" ht="18" customHeight="1">
      <c r="A388" s="194"/>
      <c r="B388" s="192" t="s">
        <v>150</v>
      </c>
      <c r="C388" s="192"/>
      <c r="D388" s="192"/>
      <c r="E388" s="192"/>
      <c r="F388" s="192"/>
      <c r="G388" s="192"/>
      <c r="H388" s="192"/>
      <c r="I388" s="303">
        <v>27368.004299999997</v>
      </c>
    </row>
    <row r="389" spans="1:9" ht="18" customHeight="1">
      <c r="A389" s="194"/>
      <c r="B389" s="192"/>
      <c r="C389" s="192"/>
      <c r="D389" s="192"/>
      <c r="E389" s="192"/>
      <c r="F389" s="192"/>
      <c r="G389" s="192"/>
      <c r="H389" s="192"/>
      <c r="I389" s="192"/>
    </row>
    <row r="390" spans="1:9" ht="18" customHeight="1">
      <c r="A390" s="194"/>
      <c r="B390" s="252" t="s">
        <v>227</v>
      </c>
      <c r="C390" s="291" t="s">
        <v>103</v>
      </c>
      <c r="D390" s="254"/>
      <c r="E390" s="291" t="s">
        <v>509</v>
      </c>
      <c r="F390" s="291" t="s">
        <v>507</v>
      </c>
      <c r="G390" s="291" t="s">
        <v>148</v>
      </c>
      <c r="H390" s="254"/>
      <c r="I390" s="192"/>
    </row>
    <row r="391" spans="1:9" ht="18" customHeight="1">
      <c r="A391" s="194"/>
      <c r="B391" s="192" t="s">
        <v>228</v>
      </c>
      <c r="C391" s="332">
        <v>3</v>
      </c>
      <c r="D391" s="231" t="s">
        <v>225</v>
      </c>
      <c r="E391" s="177">
        <v>781942.98</v>
      </c>
      <c r="F391" s="150">
        <v>0</v>
      </c>
      <c r="G391" s="333">
        <v>8.3333333333333329E-2</v>
      </c>
      <c r="H391" s="305">
        <v>0</v>
      </c>
      <c r="I391" s="192"/>
    </row>
    <row r="392" spans="1:9" ht="18" customHeight="1">
      <c r="A392" s="194"/>
      <c r="B392" s="254" t="s">
        <v>155</v>
      </c>
      <c r="C392" s="334">
        <v>3</v>
      </c>
      <c r="D392" s="242" t="s">
        <v>225</v>
      </c>
      <c r="E392" s="337">
        <v>781942.98</v>
      </c>
      <c r="F392" s="151">
        <v>0</v>
      </c>
      <c r="G392" s="335">
        <v>8.3333333333333329E-2</v>
      </c>
      <c r="H392" s="306">
        <v>0</v>
      </c>
      <c r="I392" s="192"/>
    </row>
    <row r="393" spans="1:9" ht="18" customHeight="1">
      <c r="A393" s="194"/>
      <c r="B393" s="192" t="s">
        <v>229</v>
      </c>
      <c r="C393" s="192"/>
      <c r="D393" s="192"/>
      <c r="E393" s="192"/>
      <c r="F393" s="192"/>
      <c r="G393" s="192"/>
      <c r="H393" s="192"/>
      <c r="I393" s="303">
        <v>0</v>
      </c>
    </row>
    <row r="394" spans="1:9" ht="18" customHeight="1">
      <c r="A394" s="194"/>
      <c r="B394" s="192"/>
      <c r="C394" s="192"/>
      <c r="D394" s="192"/>
      <c r="E394" s="192"/>
      <c r="F394" s="192"/>
      <c r="G394" s="192"/>
      <c r="H394" s="192"/>
      <c r="I394" s="192"/>
    </row>
    <row r="395" spans="1:9" ht="18" customHeight="1">
      <c r="A395" s="194"/>
      <c r="B395" s="252" t="s">
        <v>156</v>
      </c>
      <c r="C395" s="291" t="s">
        <v>103</v>
      </c>
      <c r="D395" s="254"/>
      <c r="E395" s="291" t="s">
        <v>81</v>
      </c>
      <c r="F395" s="254"/>
      <c r="G395" s="291" t="s">
        <v>148</v>
      </c>
      <c r="H395" s="254"/>
      <c r="I395" s="192"/>
    </row>
    <row r="396" spans="1:9" ht="18" customHeight="1">
      <c r="A396" s="194"/>
      <c r="B396" s="310" t="s">
        <v>503</v>
      </c>
      <c r="C396" s="311">
        <v>0</v>
      </c>
      <c r="D396" s="300" t="s">
        <v>225</v>
      </c>
      <c r="E396" s="343">
        <v>1573.67</v>
      </c>
      <c r="F396" s="300" t="s">
        <v>64</v>
      </c>
      <c r="G396" s="344">
        <v>8.3333333333333329E-2</v>
      </c>
      <c r="H396" s="312">
        <v>0</v>
      </c>
      <c r="I396" s="192"/>
    </row>
    <row r="397" spans="1:9" ht="18" customHeight="1">
      <c r="A397" s="194"/>
      <c r="B397" s="192" t="s">
        <v>150</v>
      </c>
      <c r="C397" s="192"/>
      <c r="D397" s="192"/>
      <c r="E397" s="192"/>
      <c r="F397" s="192"/>
      <c r="G397" s="192"/>
      <c r="H397" s="192"/>
      <c r="I397" s="303">
        <v>0</v>
      </c>
    </row>
    <row r="398" spans="1:9" ht="18" customHeight="1">
      <c r="A398" s="194"/>
      <c r="B398" s="192"/>
      <c r="C398" s="192"/>
      <c r="D398" s="192"/>
      <c r="E398" s="192"/>
      <c r="F398" s="192"/>
      <c r="G398" s="192"/>
      <c r="H398" s="192"/>
      <c r="I398" s="192"/>
    </row>
    <row r="399" spans="1:9" ht="18" customHeight="1" thickBot="1">
      <c r="A399" s="194"/>
      <c r="B399" s="192" t="s">
        <v>540</v>
      </c>
      <c r="C399" s="192"/>
      <c r="D399" s="192"/>
      <c r="E399" s="192"/>
      <c r="F399" s="192"/>
      <c r="G399" s="192"/>
      <c r="H399" s="192"/>
      <c r="I399" s="345">
        <v>75848.469059999989</v>
      </c>
    </row>
    <row r="400" spans="1:9" ht="18" customHeight="1">
      <c r="A400" s="194"/>
      <c r="B400" s="195"/>
      <c r="C400" s="192"/>
      <c r="D400" s="192"/>
      <c r="E400" s="192"/>
      <c r="F400" s="192"/>
      <c r="G400" s="192"/>
      <c r="H400" s="192"/>
      <c r="I400" s="192"/>
    </row>
    <row r="401" spans="1:9" ht="18" customHeight="1">
      <c r="A401" s="194"/>
      <c r="B401" s="195"/>
      <c r="C401" s="192"/>
      <c r="D401" s="192"/>
      <c r="E401" s="192"/>
      <c r="F401" s="192"/>
      <c r="G401" s="192"/>
      <c r="H401" s="192"/>
      <c r="I401" s="192"/>
    </row>
    <row r="402" spans="1:9" ht="18" customHeight="1">
      <c r="A402" s="194"/>
      <c r="B402" s="252" t="s">
        <v>506</v>
      </c>
      <c r="C402" s="254"/>
      <c r="D402" s="254"/>
      <c r="E402" s="291" t="s">
        <v>142</v>
      </c>
      <c r="F402" s="291" t="s">
        <v>143</v>
      </c>
      <c r="G402" s="291" t="s">
        <v>144</v>
      </c>
      <c r="H402" s="291" t="s">
        <v>510</v>
      </c>
      <c r="I402" s="192"/>
    </row>
    <row r="403" spans="1:9" ht="18" customHeight="1">
      <c r="A403" s="194"/>
      <c r="B403" s="310" t="s">
        <v>532</v>
      </c>
      <c r="C403" s="310"/>
      <c r="D403" s="310"/>
      <c r="E403" s="338">
        <v>486474.45</v>
      </c>
      <c r="F403" s="346">
        <v>0.3</v>
      </c>
      <c r="G403" s="347">
        <v>0.7</v>
      </c>
      <c r="H403" s="347">
        <v>58</v>
      </c>
      <c r="I403" s="192"/>
    </row>
    <row r="404" spans="1:9" ht="18" customHeight="1">
      <c r="A404" s="194"/>
      <c r="B404" s="192" t="s">
        <v>224</v>
      </c>
      <c r="C404" s="210">
        <v>60</v>
      </c>
      <c r="D404" s="198" t="s">
        <v>484</v>
      </c>
      <c r="E404" s="192"/>
      <c r="F404" s="192"/>
      <c r="G404" s="206"/>
      <c r="H404" s="192"/>
      <c r="I404" s="192"/>
    </row>
    <row r="405" spans="1:9" ht="18" customHeight="1">
      <c r="A405" s="194"/>
      <c r="B405" s="192"/>
      <c r="C405" s="192"/>
      <c r="D405" s="192"/>
      <c r="E405" s="192"/>
      <c r="F405" s="192"/>
      <c r="G405" s="206"/>
      <c r="H405" s="192"/>
      <c r="I405" s="192"/>
    </row>
    <row r="406" spans="1:9" ht="18" customHeight="1">
      <c r="A406" s="194"/>
      <c r="B406" s="252" t="s">
        <v>147</v>
      </c>
      <c r="C406" s="291" t="s">
        <v>103</v>
      </c>
      <c r="D406" s="242"/>
      <c r="E406" s="291" t="s">
        <v>81</v>
      </c>
      <c r="F406" s="242"/>
      <c r="G406" s="267" t="s">
        <v>148</v>
      </c>
      <c r="H406" s="330"/>
      <c r="I406" s="331"/>
    </row>
    <row r="407" spans="1:9" ht="18" customHeight="1">
      <c r="A407" s="194"/>
      <c r="B407" s="310" t="s">
        <v>532</v>
      </c>
      <c r="C407" s="311">
        <v>3</v>
      </c>
      <c r="D407" s="300" t="s">
        <v>225</v>
      </c>
      <c r="E407" s="348">
        <v>486474.45</v>
      </c>
      <c r="F407" s="300" t="s">
        <v>64</v>
      </c>
      <c r="G407" s="349">
        <v>1.1666666666666665E-2</v>
      </c>
      <c r="H407" s="312">
        <v>17026.605749999999</v>
      </c>
      <c r="I407" s="192"/>
    </row>
    <row r="408" spans="1:9" ht="18" customHeight="1">
      <c r="A408" s="194"/>
      <c r="B408" s="192" t="s">
        <v>150</v>
      </c>
      <c r="C408" s="192"/>
      <c r="D408" s="192"/>
      <c r="E408" s="192"/>
      <c r="F408" s="192"/>
      <c r="G408" s="342"/>
      <c r="H408" s="192"/>
      <c r="I408" s="303">
        <v>17026.605749999999</v>
      </c>
    </row>
    <row r="409" spans="1:9" ht="18" customHeight="1">
      <c r="A409" s="194"/>
      <c r="B409" s="192"/>
      <c r="C409" s="210" t="s">
        <v>485</v>
      </c>
      <c r="D409" s="198"/>
      <c r="E409" s="192"/>
      <c r="F409" s="198"/>
      <c r="G409" s="342"/>
      <c r="H409" s="192"/>
      <c r="I409" s="340"/>
    </row>
    <row r="410" spans="1:9" ht="18" customHeight="1">
      <c r="A410" s="194"/>
      <c r="B410" s="192"/>
      <c r="C410" s="198"/>
      <c r="D410" s="639" t="s">
        <v>152</v>
      </c>
      <c r="E410" s="639"/>
      <c r="F410" s="152">
        <v>0.3</v>
      </c>
      <c r="G410" s="342"/>
      <c r="H410" s="192"/>
      <c r="I410" s="340"/>
    </row>
    <row r="411" spans="1:9" ht="18" customHeight="1">
      <c r="A411" s="194"/>
      <c r="B411" s="192"/>
      <c r="C411" s="198"/>
      <c r="D411" s="639" t="s">
        <v>486</v>
      </c>
      <c r="E411" s="639"/>
      <c r="F411" s="209">
        <v>60</v>
      </c>
      <c r="G411" s="342"/>
      <c r="H411" s="192"/>
      <c r="I411" s="340"/>
    </row>
    <row r="412" spans="1:9" ht="18" customHeight="1">
      <c r="A412" s="194"/>
      <c r="B412" s="192"/>
      <c r="C412" s="198"/>
      <c r="D412" s="641" t="s">
        <v>487</v>
      </c>
      <c r="E412" s="641"/>
      <c r="F412" s="153">
        <v>1.1666666666666665E-2</v>
      </c>
      <c r="G412" s="342"/>
      <c r="H412" s="192"/>
      <c r="I412" s="192"/>
    </row>
    <row r="413" spans="1:9" ht="18" customHeight="1">
      <c r="A413" s="194"/>
      <c r="B413" s="192"/>
      <c r="C413" s="198"/>
      <c r="D413" s="205"/>
      <c r="E413" s="205"/>
      <c r="F413" s="153"/>
      <c r="G413" s="342"/>
      <c r="H413" s="192"/>
      <c r="I413" s="192"/>
    </row>
    <row r="414" spans="1:9" ht="18" customHeight="1">
      <c r="A414" s="194"/>
      <c r="B414" s="252" t="s">
        <v>151</v>
      </c>
      <c r="C414" s="291" t="s">
        <v>103</v>
      </c>
      <c r="D414" s="242"/>
      <c r="E414" s="291" t="s">
        <v>81</v>
      </c>
      <c r="F414" s="242"/>
      <c r="G414" s="329" t="s">
        <v>148</v>
      </c>
      <c r="H414" s="330"/>
      <c r="I414" s="331"/>
    </row>
    <row r="415" spans="1:9" ht="18" customHeight="1">
      <c r="A415" s="194"/>
      <c r="B415" s="310" t="s">
        <v>532</v>
      </c>
      <c r="C415" s="311">
        <v>3</v>
      </c>
      <c r="D415" s="300" t="s">
        <v>225</v>
      </c>
      <c r="E415" s="348">
        <v>486474.45</v>
      </c>
      <c r="F415" s="300" t="s">
        <v>64</v>
      </c>
      <c r="G415" s="344">
        <v>8.9999999999999993E-3</v>
      </c>
      <c r="H415" s="312">
        <v>13134.810149999999</v>
      </c>
      <c r="I415" s="192"/>
    </row>
    <row r="416" spans="1:9" ht="18" customHeight="1">
      <c r="A416" s="194"/>
      <c r="B416" s="192" t="s">
        <v>150</v>
      </c>
      <c r="C416" s="192"/>
      <c r="D416" s="192"/>
      <c r="E416" s="192"/>
      <c r="F416" s="192"/>
      <c r="G416" s="192"/>
      <c r="H416" s="192"/>
      <c r="I416" s="303">
        <v>13134.810149999999</v>
      </c>
    </row>
    <row r="417" spans="1:9" ht="18" customHeight="1">
      <c r="A417" s="194"/>
      <c r="B417" s="192"/>
      <c r="C417" s="198" t="s">
        <v>488</v>
      </c>
      <c r="D417" s="198"/>
      <c r="E417" s="192"/>
      <c r="F417" s="198"/>
      <c r="G417" s="198"/>
      <c r="H417" s="198"/>
      <c r="I417" s="192"/>
    </row>
    <row r="418" spans="1:9" ht="18" customHeight="1">
      <c r="A418" s="194"/>
      <c r="B418" s="192"/>
      <c r="C418" s="198"/>
      <c r="D418" s="639" t="s">
        <v>152</v>
      </c>
      <c r="E418" s="639"/>
      <c r="F418" s="154">
        <v>0.3</v>
      </c>
      <c r="G418" s="198"/>
      <c r="H418" s="198"/>
      <c r="I418" s="192"/>
    </row>
    <row r="419" spans="1:9" ht="18" customHeight="1">
      <c r="A419" s="194"/>
      <c r="B419" s="192"/>
      <c r="C419" s="198"/>
      <c r="D419" s="639" t="s">
        <v>489</v>
      </c>
      <c r="E419" s="639"/>
      <c r="F419" s="198">
        <v>5</v>
      </c>
      <c r="G419" s="198"/>
      <c r="H419" s="198"/>
      <c r="I419" s="192"/>
    </row>
    <row r="420" spans="1:9" ht="18" customHeight="1">
      <c r="A420" s="194"/>
      <c r="B420" s="192"/>
      <c r="C420" s="198"/>
      <c r="D420" s="639" t="s">
        <v>153</v>
      </c>
      <c r="E420" s="639"/>
      <c r="F420" s="328">
        <v>0.15</v>
      </c>
      <c r="G420" s="328" t="s">
        <v>668</v>
      </c>
      <c r="H420" s="198"/>
      <c r="I420" s="192"/>
    </row>
    <row r="421" spans="1:9" ht="18" customHeight="1">
      <c r="A421" s="194"/>
      <c r="B421" s="192"/>
      <c r="C421" s="198"/>
      <c r="D421" s="639" t="s">
        <v>508</v>
      </c>
      <c r="E421" s="639"/>
      <c r="F421" s="155">
        <v>8.9999999999999993E-3</v>
      </c>
      <c r="G421" s="198"/>
      <c r="H421" s="198"/>
      <c r="I421" s="192"/>
    </row>
    <row r="422" spans="1:9" ht="18" customHeight="1">
      <c r="A422" s="194"/>
      <c r="B422" s="192"/>
      <c r="C422" s="198"/>
      <c r="D422" s="290"/>
      <c r="E422" s="290"/>
      <c r="F422" s="155"/>
      <c r="G422" s="198"/>
      <c r="H422" s="198"/>
      <c r="I422" s="192"/>
    </row>
    <row r="423" spans="1:9" ht="18" customHeight="1">
      <c r="A423" s="194"/>
      <c r="B423" s="252" t="s">
        <v>226</v>
      </c>
      <c r="C423" s="291" t="s">
        <v>103</v>
      </c>
      <c r="D423" s="242"/>
      <c r="E423" s="291" t="s">
        <v>81</v>
      </c>
      <c r="F423" s="242"/>
      <c r="G423" s="329" t="s">
        <v>148</v>
      </c>
      <c r="H423" s="330"/>
      <c r="I423" s="331"/>
    </row>
    <row r="424" spans="1:9" ht="18" customHeight="1">
      <c r="A424" s="194"/>
      <c r="B424" s="310" t="s">
        <v>532</v>
      </c>
      <c r="C424" s="311">
        <v>3</v>
      </c>
      <c r="D424" s="300" t="s">
        <v>225</v>
      </c>
      <c r="E424" s="348">
        <v>486474.45</v>
      </c>
      <c r="F424" s="300" t="s">
        <v>64</v>
      </c>
      <c r="G424" s="344">
        <v>1.1666666666666665E-2</v>
      </c>
      <c r="H424" s="312">
        <v>17026.605749999999</v>
      </c>
      <c r="I424" s="192"/>
    </row>
    <row r="425" spans="1:9" ht="18" customHeight="1">
      <c r="A425" s="194"/>
      <c r="B425" s="192" t="s">
        <v>150</v>
      </c>
      <c r="C425" s="192"/>
      <c r="D425" s="192"/>
      <c r="E425" s="192"/>
      <c r="F425" s="192"/>
      <c r="G425" s="192"/>
      <c r="H425" s="192"/>
      <c r="I425" s="303">
        <v>17026.605749999999</v>
      </c>
    </row>
    <row r="426" spans="1:9" ht="18" customHeight="1">
      <c r="A426" s="194"/>
      <c r="B426" s="192"/>
      <c r="C426" s="192"/>
      <c r="D426" s="192"/>
      <c r="E426" s="192"/>
      <c r="F426" s="192"/>
      <c r="G426" s="192"/>
      <c r="H426" s="192"/>
      <c r="I426" s="192"/>
    </row>
    <row r="427" spans="1:9" ht="18" customHeight="1">
      <c r="A427" s="194"/>
      <c r="B427" s="252" t="s">
        <v>227</v>
      </c>
      <c r="C427" s="291" t="s">
        <v>103</v>
      </c>
      <c r="D427" s="254"/>
      <c r="E427" s="291" t="s">
        <v>509</v>
      </c>
      <c r="F427" s="291" t="s">
        <v>507</v>
      </c>
      <c r="G427" s="291" t="s">
        <v>148</v>
      </c>
      <c r="H427" s="254"/>
      <c r="I427" s="192"/>
    </row>
    <row r="428" spans="1:9" ht="18" customHeight="1">
      <c r="A428" s="194"/>
      <c r="B428" s="192" t="s">
        <v>228</v>
      </c>
      <c r="C428" s="332">
        <v>3</v>
      </c>
      <c r="D428" s="231" t="s">
        <v>225</v>
      </c>
      <c r="E428" s="177">
        <v>486474.45</v>
      </c>
      <c r="F428" s="150">
        <v>0</v>
      </c>
      <c r="G428" s="333">
        <v>8.3333333333333329E-2</v>
      </c>
      <c r="H428" s="305">
        <v>0</v>
      </c>
      <c r="I428" s="192"/>
    </row>
    <row r="429" spans="1:9" ht="18" customHeight="1">
      <c r="A429" s="194"/>
      <c r="B429" s="254" t="s">
        <v>155</v>
      </c>
      <c r="C429" s="334">
        <v>3</v>
      </c>
      <c r="D429" s="242" t="s">
        <v>225</v>
      </c>
      <c r="E429" s="337">
        <v>486474.45</v>
      </c>
      <c r="F429" s="151">
        <v>0</v>
      </c>
      <c r="G429" s="335">
        <v>8.3333333333333329E-2</v>
      </c>
      <c r="H429" s="306">
        <v>0</v>
      </c>
      <c r="I429" s="192"/>
    </row>
    <row r="430" spans="1:9" ht="18" customHeight="1">
      <c r="A430" s="194"/>
      <c r="B430" s="192" t="s">
        <v>229</v>
      </c>
      <c r="C430" s="192"/>
      <c r="D430" s="192"/>
      <c r="E430" s="192"/>
      <c r="F430" s="192"/>
      <c r="G430" s="192"/>
      <c r="H430" s="192"/>
      <c r="I430" s="303">
        <v>0</v>
      </c>
    </row>
    <row r="431" spans="1:9" ht="18" customHeight="1">
      <c r="A431" s="194"/>
      <c r="B431" s="192"/>
      <c r="C431" s="192"/>
      <c r="D431" s="192"/>
      <c r="E431" s="192"/>
      <c r="F431" s="192"/>
      <c r="G431" s="192"/>
      <c r="H431" s="192"/>
      <c r="I431" s="192"/>
    </row>
    <row r="432" spans="1:9" ht="18" customHeight="1">
      <c r="A432" s="194"/>
      <c r="B432" s="252" t="s">
        <v>156</v>
      </c>
      <c r="C432" s="291" t="s">
        <v>103</v>
      </c>
      <c r="D432" s="254"/>
      <c r="E432" s="291" t="s">
        <v>81</v>
      </c>
      <c r="F432" s="254"/>
      <c r="G432" s="291" t="s">
        <v>148</v>
      </c>
      <c r="H432" s="254"/>
      <c r="I432" s="192"/>
    </row>
    <row r="433" spans="1:9" ht="18" customHeight="1">
      <c r="A433" s="194"/>
      <c r="B433" s="310" t="s">
        <v>503</v>
      </c>
      <c r="C433" s="311">
        <v>0</v>
      </c>
      <c r="D433" s="300" t="s">
        <v>225</v>
      </c>
      <c r="E433" s="343">
        <v>1573.67</v>
      </c>
      <c r="F433" s="300" t="s">
        <v>64</v>
      </c>
      <c r="G433" s="344">
        <v>8.3333333333333329E-2</v>
      </c>
      <c r="H433" s="312">
        <v>0</v>
      </c>
      <c r="I433" s="192"/>
    </row>
    <row r="434" spans="1:9" ht="18" customHeight="1">
      <c r="A434" s="194"/>
      <c r="B434" s="192" t="s">
        <v>150</v>
      </c>
      <c r="C434" s="192"/>
      <c r="D434" s="192"/>
      <c r="E434" s="192"/>
      <c r="F434" s="192"/>
      <c r="G434" s="192"/>
      <c r="H434" s="192"/>
      <c r="I434" s="303">
        <v>0</v>
      </c>
    </row>
    <row r="435" spans="1:9" ht="18" customHeight="1">
      <c r="A435" s="194"/>
      <c r="B435" s="192"/>
      <c r="C435" s="192"/>
      <c r="D435" s="192"/>
      <c r="E435" s="192"/>
      <c r="F435" s="192"/>
      <c r="G435" s="192"/>
      <c r="H435" s="192"/>
      <c r="I435" s="192"/>
    </row>
    <row r="436" spans="1:9" ht="18" customHeight="1" thickBot="1">
      <c r="A436" s="194"/>
      <c r="B436" s="192" t="s">
        <v>533</v>
      </c>
      <c r="C436" s="192"/>
      <c r="D436" s="192"/>
      <c r="E436" s="192"/>
      <c r="F436" s="192"/>
      <c r="G436" s="192"/>
      <c r="H436" s="192"/>
      <c r="I436" s="345">
        <v>47188.021649999995</v>
      </c>
    </row>
    <row r="437" spans="1:9" ht="18" customHeight="1">
      <c r="A437" s="194"/>
      <c r="B437" s="195"/>
      <c r="C437" s="192"/>
      <c r="D437" s="192"/>
      <c r="E437" s="192"/>
      <c r="F437" s="192"/>
      <c r="G437" s="192"/>
      <c r="H437" s="192"/>
      <c r="I437" s="192"/>
    </row>
    <row r="438" spans="1:9" ht="18" customHeight="1">
      <c r="A438" s="194"/>
      <c r="B438" s="252" t="s">
        <v>522</v>
      </c>
      <c r="C438" s="254"/>
      <c r="D438" s="254"/>
      <c r="E438" s="291" t="s">
        <v>142</v>
      </c>
      <c r="F438" s="291" t="s">
        <v>143</v>
      </c>
      <c r="G438" s="291" t="s">
        <v>144</v>
      </c>
      <c r="H438" s="192"/>
      <c r="I438" s="192"/>
    </row>
    <row r="439" spans="1:9" ht="18" customHeight="1">
      <c r="A439" s="194"/>
      <c r="B439" s="310" t="s">
        <v>525</v>
      </c>
      <c r="C439" s="310"/>
      <c r="D439" s="310"/>
      <c r="E439" s="338">
        <v>282132.05</v>
      </c>
      <c r="F439" s="346">
        <v>0.4</v>
      </c>
      <c r="G439" s="347">
        <v>0.6</v>
      </c>
      <c r="H439" s="192"/>
      <c r="I439" s="192"/>
    </row>
    <row r="440" spans="1:9" ht="18" customHeight="1">
      <c r="A440" s="194"/>
      <c r="B440" s="192" t="s">
        <v>224</v>
      </c>
      <c r="C440" s="210">
        <v>60</v>
      </c>
      <c r="D440" s="198" t="s">
        <v>484</v>
      </c>
      <c r="E440" s="192"/>
      <c r="F440" s="192"/>
      <c r="G440" s="206"/>
      <c r="H440" s="192"/>
      <c r="I440" s="192"/>
    </row>
    <row r="441" spans="1:9" ht="18" customHeight="1">
      <c r="A441" s="194"/>
      <c r="B441" s="192"/>
      <c r="C441" s="192"/>
      <c r="D441" s="192"/>
      <c r="E441" s="192"/>
      <c r="F441" s="192"/>
      <c r="G441" s="206"/>
      <c r="H441" s="192"/>
      <c r="I441" s="192"/>
    </row>
    <row r="442" spans="1:9" ht="18" customHeight="1">
      <c r="A442" s="194"/>
      <c r="B442" s="252" t="s">
        <v>147</v>
      </c>
      <c r="C442" s="291" t="s">
        <v>103</v>
      </c>
      <c r="D442" s="242"/>
      <c r="E442" s="291" t="s">
        <v>81</v>
      </c>
      <c r="F442" s="242"/>
      <c r="G442" s="267" t="s">
        <v>148</v>
      </c>
      <c r="H442" s="330"/>
      <c r="I442" s="331"/>
    </row>
    <row r="443" spans="1:9" ht="18" customHeight="1">
      <c r="A443" s="194"/>
      <c r="B443" s="310" t="s">
        <v>525</v>
      </c>
      <c r="C443" s="311">
        <v>1</v>
      </c>
      <c r="D443" s="300" t="s">
        <v>225</v>
      </c>
      <c r="E443" s="348">
        <v>282132.05</v>
      </c>
      <c r="F443" s="300" t="s">
        <v>64</v>
      </c>
      <c r="G443" s="349">
        <v>0.01</v>
      </c>
      <c r="H443" s="312">
        <v>2821.3204999999998</v>
      </c>
      <c r="I443" s="192"/>
    </row>
    <row r="444" spans="1:9" ht="18" customHeight="1">
      <c r="A444" s="194"/>
      <c r="B444" s="192" t="s">
        <v>150</v>
      </c>
      <c r="C444" s="192"/>
      <c r="D444" s="192"/>
      <c r="E444" s="192"/>
      <c r="F444" s="192"/>
      <c r="G444" s="192"/>
      <c r="H444" s="192"/>
      <c r="I444" s="303">
        <v>2821.3204999999998</v>
      </c>
    </row>
    <row r="445" spans="1:9" ht="18" customHeight="1">
      <c r="A445" s="194"/>
      <c r="B445" s="192"/>
      <c r="C445" s="210" t="s">
        <v>485</v>
      </c>
      <c r="D445" s="198"/>
      <c r="E445" s="192"/>
      <c r="F445" s="198"/>
      <c r="G445" s="192"/>
      <c r="H445" s="192"/>
      <c r="I445" s="340"/>
    </row>
    <row r="446" spans="1:9" ht="18" customHeight="1">
      <c r="A446" s="194"/>
      <c r="B446" s="192"/>
      <c r="C446" s="198"/>
      <c r="D446" s="639" t="s">
        <v>152</v>
      </c>
      <c r="E446" s="639"/>
      <c r="F446" s="152">
        <v>0.4</v>
      </c>
      <c r="G446" s="192"/>
      <c r="H446" s="192"/>
      <c r="I446" s="340"/>
    </row>
    <row r="447" spans="1:9" ht="18" customHeight="1">
      <c r="A447" s="194"/>
      <c r="B447" s="192"/>
      <c r="C447" s="198"/>
      <c r="D447" s="639" t="s">
        <v>486</v>
      </c>
      <c r="E447" s="639"/>
      <c r="F447" s="209">
        <v>60</v>
      </c>
      <c r="G447" s="192"/>
      <c r="H447" s="192"/>
      <c r="I447" s="340"/>
    </row>
    <row r="448" spans="1:9" ht="18" customHeight="1">
      <c r="A448" s="194"/>
      <c r="B448" s="192"/>
      <c r="C448" s="198"/>
      <c r="D448" s="641" t="s">
        <v>487</v>
      </c>
      <c r="E448" s="641"/>
      <c r="F448" s="153">
        <v>0.01</v>
      </c>
      <c r="G448" s="192"/>
      <c r="H448" s="192"/>
      <c r="I448" s="340"/>
    </row>
    <row r="449" spans="1:9" ht="18" customHeight="1">
      <c r="A449" s="194"/>
      <c r="B449" s="192"/>
      <c r="C449" s="192"/>
      <c r="D449" s="192"/>
      <c r="E449" s="192"/>
      <c r="F449" s="192"/>
      <c r="G449" s="192"/>
      <c r="H449" s="192"/>
      <c r="I449" s="192"/>
    </row>
    <row r="450" spans="1:9" ht="18" customHeight="1">
      <c r="A450" s="194"/>
      <c r="B450" s="252" t="s">
        <v>151</v>
      </c>
      <c r="C450" s="291" t="s">
        <v>103</v>
      </c>
      <c r="D450" s="242"/>
      <c r="E450" s="291" t="s">
        <v>81</v>
      </c>
      <c r="F450" s="242"/>
      <c r="G450" s="291" t="s">
        <v>148</v>
      </c>
      <c r="H450" s="330"/>
      <c r="I450" s="331"/>
    </row>
    <row r="451" spans="1:9" ht="18" customHeight="1">
      <c r="A451" s="194"/>
      <c r="B451" s="254" t="s">
        <v>525</v>
      </c>
      <c r="C451" s="334">
        <v>1</v>
      </c>
      <c r="D451" s="242" t="s">
        <v>225</v>
      </c>
      <c r="E451" s="298">
        <v>282132.05</v>
      </c>
      <c r="F451" s="242" t="s">
        <v>64</v>
      </c>
      <c r="G451" s="335">
        <v>8.9999999999999993E-3</v>
      </c>
      <c r="H451" s="306">
        <v>2539.1884499999996</v>
      </c>
      <c r="I451" s="192"/>
    </row>
    <row r="452" spans="1:9" ht="18" customHeight="1">
      <c r="A452" s="194"/>
      <c r="B452" s="192" t="s">
        <v>150</v>
      </c>
      <c r="C452" s="192"/>
      <c r="D452" s="192"/>
      <c r="E452" s="192"/>
      <c r="F452" s="192"/>
      <c r="G452" s="192"/>
      <c r="H452" s="192"/>
      <c r="I452" s="303">
        <v>2539.1884499999996</v>
      </c>
    </row>
    <row r="453" spans="1:9" ht="18" customHeight="1">
      <c r="A453" s="194"/>
      <c r="B453" s="192"/>
      <c r="C453" s="198" t="s">
        <v>488</v>
      </c>
      <c r="D453" s="198"/>
      <c r="E453" s="192"/>
      <c r="F453" s="198"/>
      <c r="G453" s="198"/>
      <c r="H453" s="198"/>
      <c r="I453" s="192"/>
    </row>
    <row r="454" spans="1:9" ht="18" customHeight="1">
      <c r="A454" s="194"/>
      <c r="B454" s="192"/>
      <c r="C454" s="198"/>
      <c r="D454" s="639" t="s">
        <v>152</v>
      </c>
      <c r="E454" s="639"/>
      <c r="F454" s="154">
        <v>0.3</v>
      </c>
      <c r="G454" s="198"/>
      <c r="H454" s="198"/>
      <c r="I454" s="192"/>
    </row>
    <row r="455" spans="1:9" ht="18" customHeight="1">
      <c r="A455" s="194"/>
      <c r="B455" s="192"/>
      <c r="C455" s="198"/>
      <c r="D455" s="639" t="s">
        <v>489</v>
      </c>
      <c r="E455" s="639"/>
      <c r="F455" s="198">
        <v>5</v>
      </c>
      <c r="G455" s="198"/>
      <c r="H455" s="198"/>
      <c r="I455" s="192"/>
    </row>
    <row r="456" spans="1:9" ht="18" customHeight="1">
      <c r="A456" s="194"/>
      <c r="B456" s="192"/>
      <c r="C456" s="198"/>
      <c r="D456" s="639" t="s">
        <v>153</v>
      </c>
      <c r="E456" s="639"/>
      <c r="F456" s="350">
        <v>0.15</v>
      </c>
      <c r="G456" s="328" t="s">
        <v>668</v>
      </c>
      <c r="H456" s="198"/>
      <c r="I456" s="327"/>
    </row>
    <row r="457" spans="1:9" ht="18" customHeight="1">
      <c r="A457" s="194"/>
      <c r="B457" s="192"/>
      <c r="C457" s="198"/>
      <c r="D457" s="639" t="s">
        <v>154</v>
      </c>
      <c r="E457" s="639"/>
      <c r="F457" s="155">
        <v>8.9999999999999993E-3</v>
      </c>
      <c r="G457" s="198"/>
      <c r="H457" s="198"/>
      <c r="I457" s="192"/>
    </row>
    <row r="458" spans="1:9" ht="18" customHeight="1">
      <c r="A458" s="194"/>
      <c r="B458" s="192"/>
      <c r="C458" s="198"/>
      <c r="D458" s="290"/>
      <c r="E458" s="290"/>
      <c r="F458" s="155"/>
      <c r="G458" s="198"/>
      <c r="H458" s="198"/>
      <c r="I458" s="192"/>
    </row>
    <row r="459" spans="1:9" ht="18" customHeight="1">
      <c r="A459" s="194"/>
      <c r="B459" s="252" t="s">
        <v>226</v>
      </c>
      <c r="C459" s="291" t="s">
        <v>103</v>
      </c>
      <c r="D459" s="242"/>
      <c r="E459" s="291" t="s">
        <v>81</v>
      </c>
      <c r="F459" s="242"/>
      <c r="G459" s="329" t="s">
        <v>148</v>
      </c>
      <c r="H459" s="330"/>
      <c r="I459" s="330"/>
    </row>
    <row r="460" spans="1:9" ht="18" customHeight="1">
      <c r="A460" s="194"/>
      <c r="B460" s="254" t="s">
        <v>525</v>
      </c>
      <c r="C460" s="334">
        <v>1</v>
      </c>
      <c r="D460" s="242" t="s">
        <v>225</v>
      </c>
      <c r="E460" s="298">
        <v>282132.05</v>
      </c>
      <c r="F460" s="242" t="s">
        <v>64</v>
      </c>
      <c r="G460" s="335">
        <v>0.01</v>
      </c>
      <c r="H460" s="306">
        <v>2821.3204999999998</v>
      </c>
      <c r="I460" s="192"/>
    </row>
    <row r="461" spans="1:9" ht="18" customHeight="1">
      <c r="A461" s="194"/>
      <c r="B461" s="192" t="s">
        <v>150</v>
      </c>
      <c r="C461" s="192"/>
      <c r="D461" s="192"/>
      <c r="E461" s="192"/>
      <c r="F461" s="192"/>
      <c r="G461" s="192"/>
      <c r="H461" s="192"/>
      <c r="I461" s="303">
        <v>2821.3204999999998</v>
      </c>
    </row>
    <row r="462" spans="1:9" ht="18" customHeight="1">
      <c r="A462" s="194"/>
      <c r="B462" s="192"/>
      <c r="C462" s="198"/>
      <c r="D462" s="290"/>
      <c r="E462" s="290"/>
      <c r="F462" s="155"/>
      <c r="G462" s="198"/>
      <c r="H462" s="198"/>
      <c r="I462" s="192"/>
    </row>
    <row r="463" spans="1:9" ht="18" customHeight="1">
      <c r="A463" s="194"/>
      <c r="B463" s="252" t="s">
        <v>227</v>
      </c>
      <c r="C463" s="291" t="s">
        <v>103</v>
      </c>
      <c r="D463" s="254"/>
      <c r="E463" s="291" t="s">
        <v>81</v>
      </c>
      <c r="F463" s="291" t="s">
        <v>507</v>
      </c>
      <c r="G463" s="291" t="s">
        <v>148</v>
      </c>
      <c r="H463" s="254"/>
      <c r="I463" s="254"/>
    </row>
    <row r="464" spans="1:9" ht="18" customHeight="1">
      <c r="A464" s="194"/>
      <c r="B464" s="192" t="s">
        <v>228</v>
      </c>
      <c r="C464" s="332">
        <v>1</v>
      </c>
      <c r="D464" s="231" t="s">
        <v>225</v>
      </c>
      <c r="E464" s="336">
        <v>282132.05</v>
      </c>
      <c r="F464" s="150">
        <v>0.02</v>
      </c>
      <c r="G464" s="333">
        <v>8.3333333333333329E-2</v>
      </c>
      <c r="H464" s="305">
        <v>470.22008333333332</v>
      </c>
      <c r="I464" s="192"/>
    </row>
    <row r="465" spans="1:9" ht="18" customHeight="1">
      <c r="A465" s="194"/>
      <c r="B465" s="254" t="s">
        <v>155</v>
      </c>
      <c r="C465" s="334">
        <v>1</v>
      </c>
      <c r="D465" s="242" t="s">
        <v>225</v>
      </c>
      <c r="E465" s="337">
        <v>282132.05</v>
      </c>
      <c r="F465" s="151">
        <v>0.05</v>
      </c>
      <c r="G465" s="335">
        <v>8.3333333333333329E-2</v>
      </c>
      <c r="H465" s="306">
        <v>1175.5502083333333</v>
      </c>
      <c r="I465" s="192"/>
    </row>
    <row r="466" spans="1:9" ht="18" customHeight="1">
      <c r="A466" s="194"/>
      <c r="B466" s="192" t="s">
        <v>229</v>
      </c>
      <c r="C466" s="192"/>
      <c r="D466" s="192"/>
      <c r="E466" s="192"/>
      <c r="F466" s="192"/>
      <c r="G466" s="192"/>
      <c r="H466" s="192"/>
      <c r="I466" s="303">
        <v>1645.7702916666667</v>
      </c>
    </row>
    <row r="467" spans="1:9" ht="18" customHeight="1">
      <c r="A467" s="194"/>
      <c r="B467" s="192"/>
      <c r="C467" s="192"/>
      <c r="D467" s="192"/>
      <c r="E467" s="192"/>
      <c r="F467" s="192"/>
      <c r="G467" s="192"/>
      <c r="H467" s="192"/>
      <c r="I467" s="192"/>
    </row>
    <row r="468" spans="1:9" ht="18" customHeight="1">
      <c r="A468" s="194"/>
      <c r="B468" s="252" t="s">
        <v>156</v>
      </c>
      <c r="C468" s="291" t="s">
        <v>103</v>
      </c>
      <c r="D468" s="254"/>
      <c r="E468" s="291" t="s">
        <v>81</v>
      </c>
      <c r="F468" s="254"/>
      <c r="G468" s="291" t="s">
        <v>148</v>
      </c>
      <c r="H468" s="254"/>
      <c r="I468" s="254"/>
    </row>
    <row r="469" spans="1:9" ht="18" customHeight="1">
      <c r="A469" s="194"/>
      <c r="B469" s="310" t="s">
        <v>503</v>
      </c>
      <c r="C469" s="311">
        <v>0</v>
      </c>
      <c r="D469" s="300" t="s">
        <v>225</v>
      </c>
      <c r="E469" s="343">
        <v>1573.67</v>
      </c>
      <c r="F469" s="300" t="s">
        <v>64</v>
      </c>
      <c r="G469" s="344">
        <v>8.3333333333333329E-2</v>
      </c>
      <c r="H469" s="312">
        <v>0</v>
      </c>
      <c r="I469" s="192"/>
    </row>
    <row r="470" spans="1:9" ht="18" customHeight="1">
      <c r="A470" s="194"/>
      <c r="B470" s="192" t="s">
        <v>150</v>
      </c>
      <c r="C470" s="192"/>
      <c r="D470" s="192"/>
      <c r="E470" s="192"/>
      <c r="F470" s="192"/>
      <c r="G470" s="192"/>
      <c r="H470" s="192"/>
      <c r="I470" s="303">
        <v>0</v>
      </c>
    </row>
    <row r="471" spans="1:9" ht="18" customHeight="1">
      <c r="A471" s="194"/>
      <c r="B471" s="192"/>
      <c r="C471" s="192"/>
      <c r="D471" s="192"/>
      <c r="E471" s="192"/>
      <c r="F471" s="192"/>
      <c r="G471" s="192"/>
      <c r="H471" s="192"/>
      <c r="I471" s="192"/>
    </row>
    <row r="472" spans="1:9" ht="18" customHeight="1" thickBot="1">
      <c r="A472" s="194"/>
      <c r="B472" s="192" t="s">
        <v>526</v>
      </c>
      <c r="C472" s="192"/>
      <c r="D472" s="192"/>
      <c r="E472" s="192"/>
      <c r="F472" s="192"/>
      <c r="G472" s="192"/>
      <c r="H472" s="192"/>
      <c r="I472" s="345">
        <v>9827.5997416666651</v>
      </c>
    </row>
    <row r="473" spans="1:9" ht="18" customHeight="1">
      <c r="A473" s="194"/>
      <c r="B473" s="195"/>
      <c r="C473" s="192"/>
      <c r="D473" s="192"/>
      <c r="E473" s="192"/>
      <c r="F473" s="192"/>
      <c r="G473" s="192"/>
      <c r="H473" s="192"/>
      <c r="I473" s="192"/>
    </row>
    <row r="474" spans="1:9" ht="18" customHeight="1">
      <c r="A474" s="194"/>
      <c r="B474" s="195" t="s">
        <v>158</v>
      </c>
      <c r="C474" s="192"/>
      <c r="D474" s="192"/>
      <c r="E474" s="192"/>
      <c r="F474" s="192"/>
      <c r="G474" s="192"/>
      <c r="H474" s="192"/>
      <c r="I474" s="192"/>
    </row>
    <row r="475" spans="1:9" ht="18" customHeight="1">
      <c r="A475" s="194"/>
      <c r="B475" s="313"/>
      <c r="C475" s="192" t="s">
        <v>598</v>
      </c>
      <c r="D475" s="192"/>
      <c r="E475" s="192"/>
      <c r="F475" s="192"/>
      <c r="G475" s="305">
        <v>827487.67285476206</v>
      </c>
      <c r="H475" s="192"/>
      <c r="I475" s="424"/>
    </row>
    <row r="476" spans="1:9" ht="18" customHeight="1">
      <c r="A476" s="194"/>
      <c r="B476" s="313"/>
      <c r="C476" s="192" t="s">
        <v>541</v>
      </c>
      <c r="D476" s="192"/>
      <c r="E476" s="192"/>
      <c r="F476" s="192"/>
      <c r="G476" s="305">
        <v>75848.469059999989</v>
      </c>
      <c r="H476" s="192"/>
      <c r="I476" s="424"/>
    </row>
    <row r="477" spans="1:9" ht="18" customHeight="1">
      <c r="A477" s="194"/>
      <c r="B477" s="313"/>
      <c r="C477" s="192" t="s">
        <v>506</v>
      </c>
      <c r="D477" s="192"/>
      <c r="E477" s="192"/>
      <c r="F477" s="192"/>
      <c r="G477" s="305">
        <v>47188.021649999995</v>
      </c>
      <c r="H477" s="192"/>
      <c r="I477" s="424"/>
    </row>
    <row r="478" spans="1:9" ht="18" customHeight="1">
      <c r="A478" s="194"/>
      <c r="B478" s="313"/>
      <c r="C478" s="192" t="s">
        <v>524</v>
      </c>
      <c r="D478" s="192"/>
      <c r="E478" s="192"/>
      <c r="F478" s="192"/>
      <c r="G478" s="305">
        <v>9827.5997416666651</v>
      </c>
      <c r="H478" s="192"/>
      <c r="I478" s="424"/>
    </row>
    <row r="479" spans="1:9" ht="18" customHeight="1" thickBot="1">
      <c r="A479" s="194"/>
      <c r="B479" s="313"/>
      <c r="C479" s="192"/>
      <c r="D479" s="192"/>
      <c r="E479" s="192"/>
      <c r="F479" s="192"/>
      <c r="G479" s="305"/>
      <c r="H479" s="192"/>
      <c r="I479" s="266">
        <v>960351.76330642879</v>
      </c>
    </row>
    <row r="480" spans="1:9" ht="18" customHeight="1" thickTop="1">
      <c r="A480" s="192"/>
      <c r="B480" s="192"/>
      <c r="C480" s="192"/>
      <c r="D480" s="192"/>
      <c r="E480" s="192"/>
      <c r="F480" s="192"/>
      <c r="G480" s="192"/>
      <c r="H480" s="192"/>
      <c r="I480" s="192"/>
    </row>
    <row r="481" spans="1:9" ht="18" customHeight="1">
      <c r="A481" s="194" t="s">
        <v>159</v>
      </c>
      <c r="B481" s="195" t="s">
        <v>160</v>
      </c>
      <c r="C481" s="192"/>
      <c r="D481" s="192"/>
      <c r="E481" s="192"/>
      <c r="F481" s="192"/>
      <c r="G481" s="192"/>
      <c r="H481" s="192"/>
      <c r="I481" s="192"/>
    </row>
    <row r="482" spans="1:9" ht="18" customHeight="1">
      <c r="A482" s="192"/>
      <c r="B482" s="192"/>
      <c r="C482" s="192"/>
      <c r="D482" s="192"/>
      <c r="E482" s="192"/>
      <c r="F482" s="192"/>
      <c r="G482" s="192"/>
      <c r="H482" s="192"/>
      <c r="I482" s="192"/>
    </row>
    <row r="483" spans="1:9" ht="18" customHeight="1">
      <c r="A483" s="192"/>
      <c r="B483" s="192"/>
      <c r="C483" s="192"/>
      <c r="D483" s="192"/>
      <c r="E483" s="192"/>
      <c r="F483" s="192"/>
      <c r="G483" s="192"/>
      <c r="H483" s="192"/>
      <c r="I483" s="192"/>
    </row>
    <row r="484" spans="1:9" ht="18" customHeight="1" thickBot="1">
      <c r="A484" s="192"/>
      <c r="B484" s="195" t="s">
        <v>161</v>
      </c>
      <c r="C484" s="192"/>
      <c r="D484" s="192"/>
      <c r="E484" s="192"/>
      <c r="F484" s="192"/>
      <c r="G484" s="192"/>
      <c r="H484" s="192"/>
      <c r="I484" s="425">
        <v>0</v>
      </c>
    </row>
    <row r="485" spans="1:9" ht="18" customHeight="1" thickTop="1">
      <c r="A485" s="192"/>
      <c r="B485" s="192"/>
      <c r="C485" s="192"/>
      <c r="D485" s="192"/>
      <c r="E485" s="192"/>
      <c r="F485" s="192"/>
      <c r="G485" s="192"/>
      <c r="H485" s="192"/>
      <c r="I485" s="192"/>
    </row>
    <row r="486" spans="1:9" ht="18" customHeight="1">
      <c r="A486" s="194" t="s">
        <v>162</v>
      </c>
      <c r="B486" s="195" t="s">
        <v>163</v>
      </c>
      <c r="C486" s="192"/>
      <c r="D486" s="192"/>
      <c r="E486" s="192"/>
      <c r="F486" s="192"/>
      <c r="G486" s="192"/>
      <c r="H486" s="192"/>
      <c r="I486" s="192"/>
    </row>
    <row r="487" spans="1:9" ht="18" customHeight="1">
      <c r="A487" s="192"/>
      <c r="B487" s="192"/>
      <c r="C487" s="192"/>
      <c r="D487" s="192"/>
      <c r="E487" s="192"/>
      <c r="F487" s="192"/>
      <c r="G487" s="192"/>
      <c r="H487" s="192"/>
      <c r="I487" s="192"/>
    </row>
    <row r="488" spans="1:9" ht="18" customHeight="1">
      <c r="A488" s="192"/>
      <c r="B488" s="252" t="s">
        <v>230</v>
      </c>
      <c r="C488" s="254"/>
      <c r="D488" s="254"/>
      <c r="E488" s="254"/>
      <c r="F488" s="254"/>
      <c r="G488" s="254"/>
      <c r="H488" s="291" t="s">
        <v>62</v>
      </c>
      <c r="I488" s="194"/>
    </row>
    <row r="489" spans="1:9" ht="18" customHeight="1">
      <c r="A489" s="313" t="s">
        <v>58</v>
      </c>
      <c r="B489" s="192" t="s">
        <v>165</v>
      </c>
      <c r="C489" s="192"/>
      <c r="D489" s="192"/>
      <c r="E489" s="192"/>
      <c r="F489" s="192"/>
      <c r="G489" s="192"/>
      <c r="H489" s="351">
        <v>346261.78137772728</v>
      </c>
      <c r="I489" s="351"/>
    </row>
    <row r="490" spans="1:9" ht="18" customHeight="1">
      <c r="A490" s="313" t="s">
        <v>78</v>
      </c>
      <c r="B490" s="192" t="s">
        <v>231</v>
      </c>
      <c r="C490" s="192"/>
      <c r="D490" s="192"/>
      <c r="E490" s="192"/>
      <c r="F490" s="192"/>
      <c r="G490" s="192"/>
      <c r="H490" s="351">
        <v>11573.070000000002</v>
      </c>
      <c r="I490" s="351"/>
    </row>
    <row r="491" spans="1:9" ht="18" customHeight="1">
      <c r="A491" s="313" t="s">
        <v>86</v>
      </c>
      <c r="B491" s="192" t="s">
        <v>232</v>
      </c>
      <c r="C491" s="192"/>
      <c r="D491" s="192"/>
      <c r="E491" s="192"/>
      <c r="F491" s="192"/>
      <c r="G491" s="192"/>
      <c r="H491" s="336">
        <v>88627.956857142868</v>
      </c>
      <c r="I491" s="336"/>
    </row>
    <row r="492" spans="1:9" ht="18" customHeight="1">
      <c r="A492" s="313" t="s">
        <v>100</v>
      </c>
      <c r="B492" s="192" t="s">
        <v>168</v>
      </c>
      <c r="C492" s="192"/>
      <c r="D492" s="192"/>
      <c r="E492" s="192"/>
      <c r="F492" s="192"/>
      <c r="G492" s="192"/>
      <c r="H492" s="336">
        <v>4272.625</v>
      </c>
      <c r="I492" s="336"/>
    </row>
    <row r="493" spans="1:9" ht="18" customHeight="1">
      <c r="A493" s="313" t="s">
        <v>109</v>
      </c>
      <c r="B493" s="192" t="s">
        <v>169</v>
      </c>
      <c r="C493" s="192"/>
      <c r="D493" s="192"/>
      <c r="E493" s="192"/>
      <c r="F493" s="192"/>
      <c r="G493" s="192"/>
      <c r="H493" s="336">
        <v>188122.32065550025</v>
      </c>
      <c r="I493" s="336"/>
    </row>
    <row r="494" spans="1:9" ht="18" customHeight="1">
      <c r="A494" s="313" t="s">
        <v>139</v>
      </c>
      <c r="B494" s="192" t="s">
        <v>170</v>
      </c>
      <c r="C494" s="192"/>
      <c r="D494" s="192"/>
      <c r="E494" s="192"/>
      <c r="F494" s="192"/>
      <c r="G494" s="192"/>
      <c r="H494" s="336">
        <v>960351.76330642879</v>
      </c>
      <c r="I494" s="336"/>
    </row>
    <row r="495" spans="1:9" ht="18" customHeight="1">
      <c r="A495" s="313" t="s">
        <v>159</v>
      </c>
      <c r="B495" s="192" t="s">
        <v>171</v>
      </c>
      <c r="C495" s="192"/>
      <c r="D495" s="192"/>
      <c r="E495" s="192"/>
      <c r="F495" s="192"/>
      <c r="G495" s="192"/>
      <c r="H495" s="426">
        <v>0</v>
      </c>
      <c r="I495" s="427"/>
    </row>
    <row r="496" spans="1:9" ht="18" customHeight="1">
      <c r="A496" s="192"/>
      <c r="B496" s="192"/>
      <c r="C496" s="192"/>
      <c r="D496" s="192"/>
      <c r="E496" s="192"/>
      <c r="F496" s="192"/>
      <c r="G496" s="192"/>
      <c r="H496" s="192"/>
      <c r="I496" s="231"/>
    </row>
    <row r="497" spans="1:9" ht="18" customHeight="1" thickBot="1">
      <c r="A497" s="192"/>
      <c r="B497" s="195" t="s">
        <v>172</v>
      </c>
      <c r="C497" s="192"/>
      <c r="D497" s="192"/>
      <c r="E497" s="192"/>
      <c r="F497" s="192"/>
      <c r="G497" s="192"/>
      <c r="H497" s="192"/>
      <c r="I497" s="425">
        <v>1599209.5171967992</v>
      </c>
    </row>
    <row r="498" spans="1:9" ht="18" customHeight="1" thickTop="1">
      <c r="A498" s="192"/>
      <c r="B498" s="192"/>
      <c r="C498" s="192"/>
      <c r="D498" s="192"/>
      <c r="E498" s="192"/>
      <c r="F498" s="192"/>
      <c r="G498" s="192"/>
      <c r="H498" s="192"/>
      <c r="I498" s="192"/>
    </row>
    <row r="499" spans="1:9" ht="18" customHeight="1">
      <c r="A499" s="194" t="s">
        <v>173</v>
      </c>
      <c r="B499" s="195" t="s">
        <v>174</v>
      </c>
      <c r="C499" s="192"/>
      <c r="D499" s="192"/>
      <c r="E499" s="192"/>
      <c r="F499" s="192"/>
      <c r="G499" s="192"/>
      <c r="H499" s="192"/>
      <c r="I499" s="192"/>
    </row>
    <row r="500" spans="1:9" ht="18" customHeight="1">
      <c r="A500" s="192"/>
      <c r="B500" s="192"/>
      <c r="C500" s="192"/>
      <c r="D500" s="192"/>
      <c r="E500" s="192"/>
      <c r="F500" s="192"/>
      <c r="G500" s="192"/>
      <c r="H500" s="192"/>
      <c r="I500" s="192"/>
    </row>
    <row r="501" spans="1:9" ht="18" customHeight="1">
      <c r="A501" s="192"/>
      <c r="B501" s="252" t="s">
        <v>175</v>
      </c>
      <c r="C501" s="291" t="s">
        <v>176</v>
      </c>
      <c r="D501" s="254"/>
      <c r="E501" s="291" t="s">
        <v>177</v>
      </c>
      <c r="F501" s="254"/>
      <c r="G501" s="291" t="s">
        <v>177</v>
      </c>
      <c r="H501" s="291" t="s">
        <v>62</v>
      </c>
      <c r="I501" s="194"/>
    </row>
    <row r="502" spans="1:9" ht="18" customHeight="1">
      <c r="A502" s="192"/>
      <c r="B502" s="192" t="s">
        <v>178</v>
      </c>
      <c r="C502" s="149">
        <v>0.03</v>
      </c>
      <c r="D502" s="192"/>
      <c r="E502" s="305">
        <v>1599209.5171967992</v>
      </c>
      <c r="F502" s="192"/>
      <c r="G502" s="305">
        <v>1599209.5171967992</v>
      </c>
      <c r="H502" s="305">
        <v>47976.285515903975</v>
      </c>
      <c r="I502" s="305"/>
    </row>
    <row r="503" spans="1:9" ht="18" customHeight="1">
      <c r="A503" s="192"/>
      <c r="B503" s="192" t="s">
        <v>179</v>
      </c>
      <c r="C503" s="149">
        <v>0.05</v>
      </c>
      <c r="D503" s="192"/>
      <c r="E503" s="305">
        <v>1599209.5171967992</v>
      </c>
      <c r="F503" s="192"/>
      <c r="G503" s="305">
        <v>1599209.5171967992</v>
      </c>
      <c r="H503" s="305">
        <v>79960.475859839964</v>
      </c>
      <c r="I503" s="305"/>
    </row>
    <row r="504" spans="1:9" ht="18" customHeight="1">
      <c r="A504" s="192"/>
      <c r="B504" s="354" t="s">
        <v>478</v>
      </c>
      <c r="C504" s="149">
        <v>0.01</v>
      </c>
      <c r="D504" s="192"/>
      <c r="E504" s="305">
        <v>1599209.5171967992</v>
      </c>
      <c r="F504" s="192"/>
      <c r="G504" s="305">
        <v>1599209.5171967992</v>
      </c>
      <c r="H504" s="305">
        <v>15992.095171967992</v>
      </c>
      <c r="I504" s="305"/>
    </row>
    <row r="505" spans="1:9" ht="18" customHeight="1">
      <c r="A505" s="192"/>
      <c r="B505" s="254" t="s">
        <v>180</v>
      </c>
      <c r="C505" s="156">
        <v>0.01</v>
      </c>
      <c r="D505" s="254"/>
      <c r="E505" s="306">
        <v>1599209.5171967992</v>
      </c>
      <c r="F505" s="254"/>
      <c r="G505" s="306">
        <v>1599209.5171967992</v>
      </c>
      <c r="H505" s="306">
        <v>15992.095171967992</v>
      </c>
      <c r="I505" s="305"/>
    </row>
    <row r="506" spans="1:9" ht="18" customHeight="1">
      <c r="A506" s="192"/>
      <c r="B506" s="192" t="s">
        <v>181</v>
      </c>
      <c r="C506" s="192"/>
      <c r="D506" s="192"/>
      <c r="E506" s="192"/>
      <c r="F506" s="192"/>
      <c r="G506" s="192"/>
      <c r="H506" s="305">
        <v>159920.95171967993</v>
      </c>
      <c r="I506" s="305"/>
    </row>
    <row r="507" spans="1:9" ht="18" customHeight="1">
      <c r="A507" s="192"/>
      <c r="B507" s="192"/>
      <c r="C507" s="192"/>
      <c r="D507" s="192"/>
      <c r="E507" s="192"/>
      <c r="F507" s="192"/>
      <c r="G507" s="192"/>
      <c r="H507" s="192"/>
      <c r="I507" s="340"/>
    </row>
    <row r="508" spans="1:9" ht="18" customHeight="1" thickBot="1">
      <c r="A508" s="192"/>
      <c r="B508" s="195" t="s">
        <v>182</v>
      </c>
      <c r="C508" s="192"/>
      <c r="D508" s="192"/>
      <c r="E508" s="192"/>
      <c r="F508" s="192"/>
      <c r="G508" s="192"/>
      <c r="H508" s="192"/>
      <c r="I508" s="425">
        <v>159920.95171967993</v>
      </c>
    </row>
    <row r="509" spans="1:9" ht="18" customHeight="1" thickTop="1">
      <c r="A509" s="192"/>
      <c r="B509" s="192"/>
      <c r="C509" s="192"/>
      <c r="D509" s="192"/>
      <c r="E509" s="192"/>
      <c r="F509" s="192"/>
      <c r="G509" s="192"/>
      <c r="H509" s="192"/>
      <c r="I509" s="192"/>
    </row>
    <row r="510" spans="1:9" ht="18" customHeight="1">
      <c r="A510" s="194" t="s">
        <v>183</v>
      </c>
      <c r="B510" s="195" t="s">
        <v>184</v>
      </c>
      <c r="C510" s="192"/>
      <c r="D510" s="192"/>
      <c r="E510" s="192"/>
      <c r="F510" s="192"/>
      <c r="G510" s="192"/>
      <c r="H510" s="192"/>
      <c r="I510" s="192"/>
    </row>
    <row r="511" spans="1:9" ht="18" customHeight="1">
      <c r="A511" s="192"/>
      <c r="B511" s="192"/>
      <c r="C511" s="192"/>
      <c r="D511" s="192"/>
      <c r="E511" s="192"/>
      <c r="F511" s="192"/>
      <c r="G511" s="192"/>
      <c r="H511" s="192"/>
      <c r="I511" s="192"/>
    </row>
    <row r="512" spans="1:9" ht="18" customHeight="1">
      <c r="A512" s="192"/>
      <c r="B512" s="254" t="s">
        <v>185</v>
      </c>
      <c r="C512" s="254"/>
      <c r="D512" s="254"/>
      <c r="E512" s="254"/>
      <c r="F512" s="254"/>
      <c r="G512" s="254"/>
      <c r="H512" s="192"/>
      <c r="I512" s="291" t="s">
        <v>62</v>
      </c>
    </row>
    <row r="513" spans="1:9" ht="18" customHeight="1">
      <c r="A513" s="313" t="s">
        <v>162</v>
      </c>
      <c r="B513" s="192" t="s">
        <v>186</v>
      </c>
      <c r="C513" s="192"/>
      <c r="D513" s="192"/>
      <c r="E513" s="192"/>
      <c r="F513" s="192"/>
      <c r="G513" s="192"/>
      <c r="H513" s="284"/>
      <c r="I513" s="295">
        <v>1599209.5171967992</v>
      </c>
    </row>
    <row r="514" spans="1:9" ht="18" customHeight="1">
      <c r="A514" s="313" t="s">
        <v>173</v>
      </c>
      <c r="B514" s="192" t="s">
        <v>187</v>
      </c>
      <c r="C514" s="192"/>
      <c r="D514" s="192"/>
      <c r="E514" s="192"/>
      <c r="F514" s="192"/>
      <c r="G514" s="192"/>
      <c r="H514" s="192"/>
      <c r="I514" s="295">
        <v>159920.95171967993</v>
      </c>
    </row>
    <row r="515" spans="1:9" ht="18" customHeight="1">
      <c r="A515" s="192"/>
      <c r="B515" s="192" t="s">
        <v>188</v>
      </c>
      <c r="C515" s="192"/>
      <c r="D515" s="192"/>
      <c r="E515" s="192"/>
      <c r="F515" s="192"/>
      <c r="G515" s="192"/>
      <c r="H515" s="192"/>
      <c r="I515" s="295">
        <v>1759130.468916479</v>
      </c>
    </row>
    <row r="516" spans="1:9" ht="18" customHeight="1">
      <c r="A516" s="192"/>
      <c r="B516" s="254" t="s">
        <v>492</v>
      </c>
      <c r="C516" s="254"/>
      <c r="D516" s="254"/>
      <c r="E516" s="254"/>
      <c r="F516" s="254"/>
      <c r="G516" s="254"/>
      <c r="H516" s="254"/>
      <c r="I516" s="428">
        <v>17000</v>
      </c>
    </row>
    <row r="517" spans="1:9" ht="18" customHeight="1" thickBot="1">
      <c r="A517" s="192"/>
      <c r="B517" s="192"/>
      <c r="C517" s="192"/>
      <c r="D517" s="192"/>
      <c r="E517" s="192"/>
      <c r="F517" s="192"/>
      <c r="G517" s="192"/>
      <c r="H517" s="192"/>
      <c r="I517" s="254"/>
    </row>
    <row r="518" spans="1:9" ht="18" customHeight="1" thickBot="1">
      <c r="A518" s="192"/>
      <c r="B518" s="195" t="s">
        <v>189</v>
      </c>
      <c r="C518" s="192"/>
      <c r="D518" s="192"/>
      <c r="E518" s="192"/>
      <c r="F518" s="192"/>
      <c r="G518" s="192"/>
      <c r="H518" s="194" t="s">
        <v>493</v>
      </c>
      <c r="I518" s="429">
        <v>103.47826287743995</v>
      </c>
    </row>
    <row r="519" spans="1:9" ht="18" customHeight="1">
      <c r="A519" s="192"/>
      <c r="B519" s="192"/>
      <c r="C519" s="192"/>
      <c r="D519" s="192"/>
      <c r="E519" s="192"/>
      <c r="F519" s="192"/>
      <c r="G519" s="192"/>
      <c r="H519" s="192"/>
      <c r="I519" s="313"/>
    </row>
    <row r="520" spans="1:9" ht="18" customHeight="1">
      <c r="A520" s="194" t="s">
        <v>191</v>
      </c>
      <c r="B520" s="195" t="s">
        <v>235</v>
      </c>
      <c r="C520" s="192"/>
      <c r="D520" s="192"/>
      <c r="E520" s="192"/>
      <c r="F520" s="192"/>
      <c r="G520" s="192"/>
      <c r="H520" s="192"/>
      <c r="I520" s="313"/>
    </row>
    <row r="521" spans="1:9" ht="18" customHeight="1">
      <c r="A521" s="192"/>
      <c r="B521" s="192" t="s">
        <v>192</v>
      </c>
      <c r="C521" s="192"/>
      <c r="D521" s="192"/>
      <c r="E521" s="192"/>
      <c r="F521" s="192"/>
      <c r="G521" s="192"/>
      <c r="H521" s="192"/>
      <c r="I521" s="406">
        <v>103.47826287743995</v>
      </c>
    </row>
    <row r="522" spans="1:9" ht="18" customHeight="1">
      <c r="A522" s="192"/>
      <c r="B522" s="192" t="s">
        <v>193</v>
      </c>
      <c r="C522" s="192"/>
      <c r="D522" s="192"/>
      <c r="E522" s="192"/>
      <c r="F522" s="192"/>
      <c r="G522" s="192"/>
      <c r="H522" s="357">
        <v>6.5000000000000002E-2</v>
      </c>
      <c r="I522" s="428">
        <v>6.7260870870335969</v>
      </c>
    </row>
    <row r="523" spans="1:9" ht="18" customHeight="1">
      <c r="A523" s="192"/>
      <c r="B523" s="192" t="s">
        <v>236</v>
      </c>
      <c r="C523" s="192"/>
      <c r="D523" s="192"/>
      <c r="E523" s="192"/>
      <c r="F523" s="192"/>
      <c r="G523" s="192"/>
      <c r="H523" s="231" t="s">
        <v>62</v>
      </c>
      <c r="I523" s="430">
        <v>110.20434996447354</v>
      </c>
    </row>
    <row r="524" spans="1:9" ht="18" customHeight="1">
      <c r="A524" s="192"/>
      <c r="B524" s="192"/>
      <c r="C524" s="192" t="s">
        <v>196</v>
      </c>
      <c r="D524" s="192"/>
      <c r="E524" s="192"/>
      <c r="F524" s="192"/>
      <c r="G524" s="192"/>
      <c r="H524" s="230">
        <v>0.05</v>
      </c>
      <c r="I524" s="192"/>
    </row>
    <row r="525" spans="1:9" ht="18" customHeight="1">
      <c r="A525" s="192"/>
      <c r="B525" s="192"/>
      <c r="C525" s="192" t="s">
        <v>197</v>
      </c>
      <c r="D525" s="192"/>
      <c r="E525" s="192"/>
      <c r="F525" s="192"/>
      <c r="G525" s="192"/>
      <c r="H525" s="258">
        <v>1.6500000000000001E-2</v>
      </c>
      <c r="I525" s="192"/>
    </row>
    <row r="526" spans="1:9" ht="18" customHeight="1">
      <c r="A526" s="192"/>
      <c r="B526" s="192"/>
      <c r="C526" s="192" t="s">
        <v>198</v>
      </c>
      <c r="D526" s="192"/>
      <c r="E526" s="192"/>
      <c r="F526" s="192"/>
      <c r="G526" s="192"/>
      <c r="H526" s="431">
        <v>7.5999999999999998E-2</v>
      </c>
      <c r="I526" s="192"/>
    </row>
    <row r="527" spans="1:9" ht="18" customHeight="1">
      <c r="A527" s="192"/>
      <c r="B527" s="192"/>
      <c r="C527" s="192"/>
      <c r="D527" s="192"/>
      <c r="E527" s="192"/>
      <c r="F527" s="192"/>
      <c r="G527" s="231" t="s">
        <v>62</v>
      </c>
      <c r="H527" s="258">
        <v>0.14250000000000002</v>
      </c>
      <c r="I527" s="192"/>
    </row>
    <row r="528" spans="1:9" ht="18" customHeight="1">
      <c r="A528" s="192"/>
      <c r="B528" s="254" t="s">
        <v>199</v>
      </c>
      <c r="C528" s="254"/>
      <c r="D528" s="254"/>
      <c r="E528" s="254"/>
      <c r="F528" s="254"/>
      <c r="G528" s="254"/>
      <c r="H528" s="359">
        <v>0.16949999999999998</v>
      </c>
      <c r="I528" s="432">
        <v>18.679637318978262</v>
      </c>
    </row>
    <row r="529" spans="1:9" ht="18" customHeight="1" thickBot="1">
      <c r="A529" s="192"/>
      <c r="B529" s="195" t="s">
        <v>200</v>
      </c>
      <c r="C529" s="192"/>
      <c r="D529" s="192"/>
      <c r="E529" s="192"/>
      <c r="F529" s="192"/>
      <c r="G529" s="192"/>
      <c r="H529" s="194" t="s">
        <v>493</v>
      </c>
      <c r="I529" s="360">
        <v>128.88</v>
      </c>
    </row>
    <row r="530" spans="1:9" ht="18" customHeight="1">
      <c r="A530" s="192"/>
      <c r="B530" s="192"/>
      <c r="C530" s="192"/>
      <c r="D530" s="192"/>
      <c r="E530" s="192"/>
      <c r="F530" s="192"/>
      <c r="G530" s="192"/>
      <c r="H530" s="192"/>
      <c r="I530" s="192"/>
    </row>
    <row r="531" spans="1:9" ht="18" customHeight="1">
      <c r="A531" s="361"/>
      <c r="B531" s="361"/>
      <c r="C531" s="361"/>
      <c r="D531" s="361"/>
      <c r="E531" s="361"/>
      <c r="F531" s="361"/>
      <c r="G531" s="361"/>
      <c r="H531" s="361"/>
      <c r="I531" s="192"/>
    </row>
    <row r="532" spans="1:9" ht="15" customHeight="1">
      <c r="A532" s="361"/>
      <c r="B532" s="587" t="s">
        <v>724</v>
      </c>
      <c r="C532" s="361"/>
      <c r="D532" s="581"/>
      <c r="E532" s="594"/>
      <c r="F532" s="594"/>
      <c r="G532" s="361"/>
      <c r="H532" s="361"/>
      <c r="I532" s="192"/>
    </row>
    <row r="533" spans="1:9" ht="15" customHeight="1">
      <c r="A533" s="364"/>
      <c r="B533" s="586" t="s">
        <v>717</v>
      </c>
      <c r="C533" s="366"/>
      <c r="D533" s="591" t="s">
        <v>718</v>
      </c>
      <c r="E533" s="365"/>
      <c r="F533" s="1"/>
      <c r="G533" s="1"/>
      <c r="H533" s="433"/>
      <c r="I533" s="192"/>
    </row>
    <row r="534" spans="1:9" ht="15" customHeight="1">
      <c r="A534" s="364"/>
      <c r="B534" s="580"/>
      <c r="C534" s="365"/>
      <c r="D534" s="582" t="s">
        <v>719</v>
      </c>
      <c r="E534" s="593" t="s">
        <v>722</v>
      </c>
      <c r="F534" s="593"/>
      <c r="G534" s="593"/>
      <c r="H534" s="433"/>
      <c r="I534" s="192"/>
    </row>
    <row r="535" spans="1:9" ht="15" customHeight="1">
      <c r="A535" s="364"/>
      <c r="B535" s="590">
        <v>46085</v>
      </c>
      <c r="C535" s="365"/>
      <c r="D535" s="582" t="s">
        <v>720</v>
      </c>
      <c r="E535" s="593" t="s">
        <v>723</v>
      </c>
      <c r="F535" s="1"/>
      <c r="G535" s="1"/>
      <c r="H535" s="433"/>
      <c r="I535" s="192"/>
    </row>
    <row r="536" spans="1:9" ht="15" customHeight="1">
      <c r="A536" s="367"/>
      <c r="B536" s="586" t="s">
        <v>721</v>
      </c>
      <c r="C536" s="365"/>
      <c r="D536" s="365"/>
      <c r="E536" s="365"/>
      <c r="F536" s="365"/>
      <c r="G536" s="1"/>
      <c r="H536" s="433"/>
      <c r="I536" s="192"/>
    </row>
    <row r="537" spans="1:9" ht="18" customHeight="1">
      <c r="A537" s="368"/>
      <c r="B537" s="365"/>
      <c r="C537" s="365"/>
      <c r="D537" s="193"/>
      <c r="E537" s="365"/>
      <c r="F537" s="368"/>
      <c r="G537" s="1"/>
      <c r="H537" s="433"/>
      <c r="I537" s="192"/>
    </row>
    <row r="538" spans="1:9" ht="18" customHeight="1">
      <c r="A538" s="369"/>
      <c r="B538" s="365"/>
      <c r="C538" s="365"/>
      <c r="D538" s="193"/>
      <c r="E538" s="365"/>
      <c r="F538" s="370"/>
      <c r="G538" s="1"/>
      <c r="H538" s="433"/>
      <c r="I538" s="192"/>
    </row>
    <row r="539" spans="1:9" ht="18" customHeight="1">
      <c r="A539" s="191"/>
      <c r="B539" s="365"/>
      <c r="C539" s="365"/>
      <c r="D539" s="193"/>
      <c r="E539" s="365"/>
      <c r="F539" s="370"/>
      <c r="G539" s="1"/>
      <c r="H539" s="433"/>
      <c r="I539" s="192"/>
    </row>
    <row r="540" spans="1:9" ht="18" customHeight="1">
      <c r="A540" s="191"/>
      <c r="B540" s="365"/>
      <c r="C540" s="365"/>
      <c r="D540" s="193"/>
      <c r="E540" s="365"/>
      <c r="F540" s="370"/>
      <c r="G540" s="1"/>
      <c r="H540" s="433"/>
      <c r="I540" s="192"/>
    </row>
    <row r="541" spans="1:9" ht="18">
      <c r="A541" s="191"/>
      <c r="B541" s="1"/>
      <c r="C541" s="1"/>
      <c r="D541" s="1"/>
      <c r="E541" s="1"/>
      <c r="F541" s="3"/>
      <c r="G541" s="1"/>
      <c r="H541" s="434"/>
    </row>
    <row r="542" spans="1:9" ht="18">
      <c r="A542" s="191"/>
      <c r="B542" s="1"/>
      <c r="C542" s="1"/>
      <c r="D542" s="1"/>
      <c r="E542" s="1"/>
      <c r="F542" s="3"/>
      <c r="G542" s="1"/>
      <c r="H542" s="434"/>
    </row>
    <row r="543" spans="1:9" ht="18">
      <c r="A543" s="435"/>
      <c r="B543" s="108"/>
      <c r="C543" s="108"/>
      <c r="D543" s="108"/>
      <c r="E543" s="108"/>
      <c r="F543" s="108"/>
      <c r="G543" s="371"/>
      <c r="H543" s="371"/>
    </row>
    <row r="544" spans="1:9" ht="18">
      <c r="A544" s="435"/>
      <c r="B544" s="108"/>
      <c r="C544" s="108"/>
      <c r="D544" s="108"/>
      <c r="E544" s="108"/>
      <c r="F544" s="108"/>
      <c r="G544" s="371"/>
      <c r="H544" s="371"/>
    </row>
    <row r="545" spans="1:8" ht="18">
      <c r="A545" s="435"/>
      <c r="B545" s="108"/>
      <c r="C545" s="108"/>
      <c r="D545" s="108"/>
      <c r="E545" s="108"/>
      <c r="F545" s="108"/>
      <c r="G545" s="371"/>
      <c r="H545" s="371"/>
    </row>
    <row r="546" spans="1:8" ht="14.4">
      <c r="A546" s="374"/>
      <c r="B546" s="373"/>
      <c r="C546" s="373"/>
      <c r="D546"/>
      <c r="E546" s="373"/>
      <c r="F546" s="374"/>
    </row>
    <row r="547" spans="1:8" ht="18">
      <c r="A547" s="370"/>
      <c r="B547" s="375"/>
      <c r="C547" s="375"/>
      <c r="D547"/>
      <c r="E547" s="373"/>
      <c r="F547" s="376"/>
    </row>
    <row r="548" spans="1:8" ht="18">
      <c r="A548" s="370"/>
      <c r="B548" s="375"/>
      <c r="C548" s="375"/>
      <c r="D548"/>
      <c r="E548" s="373"/>
      <c r="F548" s="376"/>
    </row>
    <row r="549" spans="1:8" ht="18">
      <c r="A549" s="370"/>
      <c r="B549" s="377"/>
      <c r="C549" s="377"/>
      <c r="D549"/>
      <c r="E549" s="378"/>
      <c r="F549" s="376"/>
    </row>
  </sheetData>
  <mergeCells count="43">
    <mergeCell ref="D344:E344"/>
    <mergeCell ref="D345:E345"/>
    <mergeCell ref="D346:E346"/>
    <mergeCell ref="B78:C78"/>
    <mergeCell ref="D335:E335"/>
    <mergeCell ref="D336:E336"/>
    <mergeCell ref="D292:E292"/>
    <mergeCell ref="D337:E337"/>
    <mergeCell ref="G78:H78"/>
    <mergeCell ref="A1:I1"/>
    <mergeCell ref="A2:I2"/>
    <mergeCell ref="B41:C41"/>
    <mergeCell ref="G64:I64"/>
    <mergeCell ref="B56:C56"/>
    <mergeCell ref="C64:E64"/>
    <mergeCell ref="C71:E71"/>
    <mergeCell ref="G71:I71"/>
    <mergeCell ref="E13:F13"/>
    <mergeCell ref="H13:I13"/>
    <mergeCell ref="B48:C48"/>
    <mergeCell ref="B52:C52"/>
    <mergeCell ref="D347:E347"/>
    <mergeCell ref="D373:E373"/>
    <mergeCell ref="D374:E374"/>
    <mergeCell ref="D375:E375"/>
    <mergeCell ref="D381:E381"/>
    <mergeCell ref="D382:E382"/>
    <mergeCell ref="D383:E383"/>
    <mergeCell ref="D384:E384"/>
    <mergeCell ref="D446:E446"/>
    <mergeCell ref="D447:E447"/>
    <mergeCell ref="D410:E410"/>
    <mergeCell ref="D411:E411"/>
    <mergeCell ref="D412:E412"/>
    <mergeCell ref="D418:E418"/>
    <mergeCell ref="D419:E419"/>
    <mergeCell ref="D420:E420"/>
    <mergeCell ref="D421:E421"/>
    <mergeCell ref="D448:E448"/>
    <mergeCell ref="D454:E454"/>
    <mergeCell ref="D455:E455"/>
    <mergeCell ref="D456:E456"/>
    <mergeCell ref="D457:E457"/>
  </mergeCells>
  <phoneticPr fontId="4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0" orientation="portrait" r:id="rId1"/>
  <headerFooter>
    <oddHeader>&amp;C&amp;G</oddHeader>
    <oddFooter>&amp;RPágina &amp;P de &amp;N</oddFooter>
  </headerFooter>
  <rowBreaks count="1" manualBreakCount="1">
    <brk id="227" max="9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3" tint="0.59999389629810485"/>
    <pageSetUpPr fitToPage="1"/>
  </sheetPr>
  <dimension ref="A1:I321"/>
  <sheetViews>
    <sheetView showGridLines="0" view="pageBreakPreview" topLeftCell="A48" zoomScale="70" zoomScaleNormal="70" zoomScaleSheetLayoutView="70" workbookViewId="0">
      <selection activeCell="M76" sqref="A1:XFD1048576"/>
    </sheetView>
  </sheetViews>
  <sheetFormatPr defaultColWidth="9.109375" defaultRowHeight="14.4"/>
  <cols>
    <col min="1" max="1" width="4.6640625" style="193" customWidth="1"/>
    <col min="2" max="2" width="44.44140625" style="193" customWidth="1"/>
    <col min="3" max="3" width="20" style="193" customWidth="1"/>
    <col min="4" max="4" width="12.6640625" style="193" customWidth="1"/>
    <col min="5" max="5" width="20.6640625" style="193" customWidth="1"/>
    <col min="6" max="6" width="19.6640625" style="193" customWidth="1"/>
    <col min="7" max="7" width="20.44140625" style="193" customWidth="1"/>
    <col min="8" max="9" width="19.6640625" style="193" customWidth="1"/>
    <col min="10" max="16384" width="9.109375" style="193"/>
  </cols>
  <sheetData>
    <row r="1" spans="1:9" ht="18" customHeight="1">
      <c r="A1" s="642" t="s">
        <v>411</v>
      </c>
      <c r="B1" s="642"/>
      <c r="C1" s="642"/>
      <c r="D1" s="642"/>
      <c r="E1" s="642"/>
      <c r="F1" s="642"/>
      <c r="G1" s="642"/>
      <c r="H1" s="642"/>
      <c r="I1" s="642"/>
    </row>
    <row r="2" spans="1:9" ht="18" customHeight="1">
      <c r="A2" s="656" t="s">
        <v>692</v>
      </c>
      <c r="B2" s="656"/>
      <c r="C2" s="656"/>
      <c r="D2" s="656"/>
      <c r="E2" s="656"/>
      <c r="F2" s="656"/>
      <c r="G2" s="656"/>
      <c r="H2" s="656"/>
      <c r="I2" s="656"/>
    </row>
    <row r="3" spans="1:9" ht="18" customHeight="1">
      <c r="A3" s="192"/>
      <c r="B3" s="192"/>
      <c r="C3" s="192"/>
      <c r="D3" s="192"/>
      <c r="E3" s="450"/>
      <c r="F3" s="192"/>
      <c r="G3" s="192"/>
      <c r="H3" s="192"/>
      <c r="I3" s="192"/>
    </row>
    <row r="4" spans="1:9" ht="18" customHeight="1">
      <c r="A4" s="223"/>
      <c r="B4" s="197" t="s">
        <v>17</v>
      </c>
      <c r="C4" s="192"/>
      <c r="D4" s="192"/>
      <c r="E4" s="192"/>
      <c r="F4" s="192"/>
      <c r="G4" s="192"/>
      <c r="H4" s="192"/>
      <c r="I4" s="192"/>
    </row>
    <row r="5" spans="1:9" ht="18" customHeight="1">
      <c r="A5" s="223"/>
      <c r="B5" s="250" t="s">
        <v>201</v>
      </c>
      <c r="C5" s="379">
        <v>365</v>
      </c>
      <c r="D5" s="380" t="s">
        <v>18</v>
      </c>
      <c r="E5" s="223"/>
      <c r="F5" s="201"/>
      <c r="G5" s="201"/>
      <c r="H5" s="201"/>
      <c r="I5" s="201"/>
    </row>
    <row r="6" spans="1:9" ht="18" customHeight="1">
      <c r="A6" s="223"/>
      <c r="B6" s="250" t="s">
        <v>19</v>
      </c>
      <c r="C6" s="202">
        <v>52.142857142857146</v>
      </c>
      <c r="D6" s="250" t="s">
        <v>18</v>
      </c>
      <c r="E6" s="223"/>
      <c r="F6" s="450"/>
      <c r="G6" s="198"/>
      <c r="H6" s="198"/>
      <c r="I6" s="198"/>
    </row>
    <row r="7" spans="1:9" ht="18" customHeight="1">
      <c r="A7" s="223"/>
      <c r="B7" s="250" t="s">
        <v>20</v>
      </c>
      <c r="C7" s="211">
        <v>312.85714285714283</v>
      </c>
      <c r="D7" s="250" t="s">
        <v>18</v>
      </c>
      <c r="E7" s="223"/>
      <c r="F7" s="198"/>
      <c r="G7" s="198"/>
      <c r="H7" s="198"/>
      <c r="I7" s="198"/>
    </row>
    <row r="8" spans="1:9" ht="18" customHeight="1">
      <c r="A8" s="223"/>
      <c r="B8" s="250" t="s">
        <v>21</v>
      </c>
      <c r="C8" s="211">
        <v>26.071428571428569</v>
      </c>
      <c r="D8" s="250" t="s">
        <v>18</v>
      </c>
      <c r="E8" s="223"/>
      <c r="F8" s="658"/>
      <c r="G8" s="658"/>
      <c r="H8" s="658"/>
      <c r="I8" s="198"/>
    </row>
    <row r="9" spans="1:9" ht="18" customHeight="1">
      <c r="A9" s="223"/>
      <c r="B9" s="250" t="s">
        <v>22</v>
      </c>
      <c r="C9" s="211">
        <v>12</v>
      </c>
      <c r="D9" s="250" t="s">
        <v>18</v>
      </c>
      <c r="E9" s="223"/>
      <c r="F9" s="198"/>
      <c r="G9" s="198"/>
      <c r="H9" s="198"/>
      <c r="I9" s="198"/>
    </row>
    <row r="10" spans="1:9" ht="18" customHeight="1">
      <c r="A10" s="223"/>
      <c r="B10" s="250" t="s">
        <v>23</v>
      </c>
      <c r="C10" s="211">
        <v>300.85714285714283</v>
      </c>
      <c r="D10" s="250" t="s">
        <v>18</v>
      </c>
      <c r="E10" s="223"/>
      <c r="F10" s="198"/>
      <c r="G10" s="198"/>
      <c r="H10" s="198"/>
      <c r="I10" s="198"/>
    </row>
    <row r="11" spans="1:9" ht="18" customHeight="1">
      <c r="A11" s="223"/>
      <c r="B11" s="250" t="s">
        <v>24</v>
      </c>
      <c r="C11" s="202">
        <v>25.071428571428569</v>
      </c>
      <c r="D11" s="250" t="s">
        <v>18</v>
      </c>
      <c r="E11" s="223"/>
      <c r="F11" s="198"/>
      <c r="G11" s="198"/>
      <c r="H11" s="198"/>
      <c r="I11" s="198"/>
    </row>
    <row r="12" spans="1:9" ht="18" customHeight="1">
      <c r="A12" s="223"/>
      <c r="B12" s="250"/>
      <c r="C12" s="231"/>
      <c r="D12" s="250"/>
      <c r="E12" s="223"/>
      <c r="F12" s="198"/>
      <c r="G12" s="198"/>
      <c r="H12" s="198"/>
      <c r="I12" s="198"/>
    </row>
    <row r="13" spans="1:9" ht="18" customHeight="1">
      <c r="A13" s="223"/>
      <c r="B13" s="380" t="s">
        <v>25</v>
      </c>
      <c r="C13" s="379">
        <v>1</v>
      </c>
      <c r="D13" s="380" t="s">
        <v>412</v>
      </c>
      <c r="E13" s="223"/>
      <c r="F13" s="201"/>
      <c r="G13" s="201"/>
      <c r="H13" s="451"/>
      <c r="I13" s="201"/>
    </row>
    <row r="14" spans="1:9" ht="18" customHeight="1">
      <c r="A14" s="223"/>
      <c r="B14" s="250" t="s">
        <v>26</v>
      </c>
      <c r="C14" s="211">
        <v>30.416666666666668</v>
      </c>
      <c r="D14" s="250" t="s">
        <v>18</v>
      </c>
      <c r="E14" s="223"/>
      <c r="F14" s="198"/>
      <c r="G14" s="198"/>
      <c r="H14" s="443"/>
      <c r="I14" s="201"/>
    </row>
    <row r="15" spans="1:9" ht="18" customHeight="1">
      <c r="A15" s="223"/>
      <c r="B15" s="250" t="s">
        <v>418</v>
      </c>
      <c r="C15" s="211">
        <v>7.33</v>
      </c>
      <c r="D15" s="441" t="s">
        <v>417</v>
      </c>
      <c r="E15" s="223"/>
      <c r="F15" s="198"/>
      <c r="G15" s="198"/>
      <c r="H15" s="443"/>
      <c r="I15" s="201"/>
    </row>
    <row r="16" spans="1:9" ht="18" customHeight="1">
      <c r="A16" s="223"/>
      <c r="B16" s="250"/>
      <c r="C16" s="211"/>
      <c r="D16" s="441"/>
      <c r="E16" s="223"/>
      <c r="F16" s="198"/>
      <c r="G16" s="198"/>
      <c r="H16" s="443"/>
      <c r="I16" s="201"/>
    </row>
    <row r="17" spans="1:9" ht="18" customHeight="1">
      <c r="A17" s="223"/>
      <c r="B17" s="197" t="s">
        <v>28</v>
      </c>
      <c r="C17" s="267"/>
      <c r="D17" s="209"/>
      <c r="E17" s="223"/>
      <c r="F17" s="198"/>
      <c r="G17" s="198"/>
      <c r="H17" s="198"/>
      <c r="I17" s="198"/>
    </row>
    <row r="18" spans="1:9" ht="18" customHeight="1">
      <c r="A18" s="223"/>
      <c r="B18" s="197"/>
      <c r="C18" s="267"/>
      <c r="D18" s="209"/>
      <c r="E18" s="192"/>
      <c r="F18" s="198"/>
      <c r="G18" s="659" t="s">
        <v>408</v>
      </c>
      <c r="H18" s="659"/>
      <c r="I18" s="659"/>
    </row>
    <row r="19" spans="1:9" ht="18" customHeight="1">
      <c r="A19" s="223"/>
      <c r="B19" s="200" t="s">
        <v>463</v>
      </c>
      <c r="C19" s="211">
        <v>1</v>
      </c>
      <c r="D19" s="380" t="s">
        <v>465</v>
      </c>
      <c r="E19" s="215" t="s">
        <v>37</v>
      </c>
      <c r="F19" s="173">
        <v>1</v>
      </c>
      <c r="G19" s="198" t="s">
        <v>606</v>
      </c>
      <c r="H19" s="202"/>
      <c r="I19" s="202">
        <v>1</v>
      </c>
    </row>
    <row r="20" spans="1:9" ht="18" customHeight="1">
      <c r="A20" s="223"/>
      <c r="B20" s="203" t="s">
        <v>464</v>
      </c>
      <c r="C20" s="211">
        <v>0</v>
      </c>
      <c r="D20" s="380" t="s">
        <v>465</v>
      </c>
      <c r="E20" s="215" t="s">
        <v>39</v>
      </c>
      <c r="F20" s="173">
        <v>0.5</v>
      </c>
      <c r="G20" s="198" t="s">
        <v>352</v>
      </c>
      <c r="H20" s="202"/>
      <c r="I20" s="202">
        <v>10</v>
      </c>
    </row>
    <row r="21" spans="1:9" ht="18" customHeight="1">
      <c r="A21" s="223"/>
      <c r="B21" s="203"/>
      <c r="C21" s="211"/>
      <c r="D21" s="380"/>
      <c r="E21" s="215"/>
      <c r="F21" s="173"/>
      <c r="G21" s="198" t="s">
        <v>669</v>
      </c>
      <c r="H21" s="202"/>
      <c r="I21" s="202">
        <v>1</v>
      </c>
    </row>
    <row r="22" spans="1:9" ht="18" customHeight="1">
      <c r="A22" s="223"/>
      <c r="B22" s="198"/>
      <c r="C22" s="198"/>
      <c r="D22" s="198"/>
      <c r="E22" s="223"/>
      <c r="F22" s="198"/>
      <c r="G22" s="198"/>
      <c r="H22" s="198"/>
      <c r="I22" s="198"/>
    </row>
    <row r="23" spans="1:9" ht="18" customHeight="1">
      <c r="A23" s="223"/>
      <c r="B23" s="213" t="s">
        <v>238</v>
      </c>
      <c r="C23" s="213"/>
      <c r="D23" s="198"/>
      <c r="E23" s="223"/>
      <c r="F23" s="657"/>
      <c r="G23" s="657"/>
      <c r="H23" s="657"/>
      <c r="I23" s="657"/>
    </row>
    <row r="24" spans="1:9" ht="18" customHeight="1">
      <c r="A24" s="223"/>
      <c r="B24" s="198" t="s">
        <v>606</v>
      </c>
      <c r="C24" s="202">
        <v>1</v>
      </c>
      <c r="D24" s="198" t="s">
        <v>239</v>
      </c>
      <c r="E24" s="223"/>
      <c r="F24" s="198"/>
      <c r="G24" s="198"/>
      <c r="H24" s="198"/>
      <c r="I24" s="198"/>
    </row>
    <row r="25" spans="1:9" ht="18" customHeight="1">
      <c r="A25" s="223"/>
      <c r="B25" s="198" t="s">
        <v>693</v>
      </c>
      <c r="C25" s="202">
        <v>1</v>
      </c>
      <c r="D25" s="198" t="s">
        <v>240</v>
      </c>
      <c r="E25" s="223"/>
      <c r="F25" s="198"/>
      <c r="G25" s="198"/>
      <c r="H25" s="198"/>
      <c r="I25" s="198"/>
    </row>
    <row r="26" spans="1:9" ht="18" customHeight="1">
      <c r="A26" s="223"/>
      <c r="B26" s="198" t="s">
        <v>352</v>
      </c>
      <c r="C26" s="202">
        <v>10</v>
      </c>
      <c r="D26" s="198" t="s">
        <v>241</v>
      </c>
      <c r="E26" s="223"/>
      <c r="F26" s="198"/>
      <c r="G26" s="198"/>
      <c r="H26" s="198"/>
      <c r="I26" s="198"/>
    </row>
    <row r="27" spans="1:9" ht="18" customHeight="1">
      <c r="A27" s="223"/>
      <c r="B27" s="198" t="s">
        <v>669</v>
      </c>
      <c r="C27" s="202">
        <v>1</v>
      </c>
      <c r="D27" s="198" t="s">
        <v>241</v>
      </c>
      <c r="E27" s="223"/>
      <c r="F27" s="198"/>
      <c r="G27" s="198"/>
      <c r="H27" s="198"/>
      <c r="I27" s="198"/>
    </row>
    <row r="28" spans="1:9" ht="18" customHeight="1">
      <c r="A28" s="223"/>
      <c r="B28" s="198"/>
      <c r="C28" s="202"/>
      <c r="D28" s="198"/>
      <c r="E28" s="223"/>
      <c r="F28" s="198"/>
      <c r="G28" s="198"/>
      <c r="H28" s="198"/>
      <c r="I28" s="198"/>
    </row>
    <row r="29" spans="1:9" ht="18" customHeight="1">
      <c r="A29" s="223"/>
      <c r="B29" s="215"/>
      <c r="C29" s="202"/>
      <c r="D29" s="198"/>
      <c r="E29" s="223"/>
      <c r="F29" s="198"/>
      <c r="G29" s="198"/>
      <c r="H29" s="198"/>
      <c r="I29" s="198"/>
    </row>
    <row r="30" spans="1:9" ht="18" customHeight="1">
      <c r="A30" s="223"/>
      <c r="B30" s="209"/>
      <c r="C30" s="209"/>
      <c r="D30" s="209"/>
      <c r="E30" s="198"/>
      <c r="F30" s="198"/>
      <c r="G30" s="198"/>
      <c r="H30" s="198"/>
      <c r="I30" s="198"/>
    </row>
    <row r="31" spans="1:9" ht="18" customHeight="1">
      <c r="A31" s="223"/>
      <c r="B31" s="655" t="s">
        <v>43</v>
      </c>
      <c r="C31" s="655"/>
      <c r="D31" s="198"/>
      <c r="E31" s="198"/>
      <c r="F31" s="198"/>
      <c r="G31" s="198"/>
      <c r="H31" s="198"/>
      <c r="I31" s="198"/>
    </row>
    <row r="32" spans="1:9" ht="18" customHeight="1">
      <c r="A32" s="223"/>
      <c r="B32" s="218" t="s">
        <v>441</v>
      </c>
      <c r="C32" s="221" t="s">
        <v>0</v>
      </c>
      <c r="D32" s="238"/>
      <c r="E32" s="221" t="s">
        <v>45</v>
      </c>
      <c r="F32" s="221" t="s">
        <v>46</v>
      </c>
      <c r="G32" s="221" t="s">
        <v>47</v>
      </c>
      <c r="H32" s="221" t="s">
        <v>48</v>
      </c>
      <c r="I32" s="239" t="s">
        <v>45</v>
      </c>
    </row>
    <row r="33" spans="1:9" ht="18" customHeight="1">
      <c r="A33" s="223"/>
      <c r="B33" s="240" t="s">
        <v>49</v>
      </c>
      <c r="C33" s="226">
        <v>1</v>
      </c>
      <c r="D33" s="198"/>
      <c r="E33" s="230">
        <v>0</v>
      </c>
      <c r="F33" s="231">
        <v>70</v>
      </c>
      <c r="G33" s="225">
        <v>2129.166666666667</v>
      </c>
      <c r="H33" s="226">
        <v>1</v>
      </c>
      <c r="I33" s="232">
        <v>0</v>
      </c>
    </row>
    <row r="34" spans="1:9" ht="18" customHeight="1">
      <c r="A34" s="223"/>
      <c r="B34" s="240" t="s">
        <v>50</v>
      </c>
      <c r="C34" s="226">
        <v>1</v>
      </c>
      <c r="D34" s="198"/>
      <c r="E34" s="230">
        <v>0</v>
      </c>
      <c r="F34" s="231">
        <v>70</v>
      </c>
      <c r="G34" s="225">
        <v>2129.166666666667</v>
      </c>
      <c r="H34" s="226">
        <v>1</v>
      </c>
      <c r="I34" s="232">
        <v>0</v>
      </c>
    </row>
    <row r="35" spans="1:9" ht="18" customHeight="1">
      <c r="A35" s="223"/>
      <c r="B35" s="240" t="s">
        <v>51</v>
      </c>
      <c r="C35" s="231"/>
      <c r="D35" s="198"/>
      <c r="E35" s="230">
        <v>0</v>
      </c>
      <c r="F35" s="231"/>
      <c r="G35" s="225">
        <v>0</v>
      </c>
      <c r="H35" s="226">
        <v>0</v>
      </c>
      <c r="I35" s="232">
        <v>0</v>
      </c>
    </row>
    <row r="36" spans="1:9" ht="18" customHeight="1">
      <c r="A36" s="223"/>
      <c r="B36" s="241" t="s">
        <v>52</v>
      </c>
      <c r="C36" s="242"/>
      <c r="D36" s="229"/>
      <c r="E36" s="229"/>
      <c r="F36" s="242"/>
      <c r="G36" s="243">
        <v>4258.3333333333339</v>
      </c>
      <c r="H36" s="242"/>
      <c r="I36" s="244"/>
    </row>
    <row r="37" spans="1:9" ht="18" customHeight="1">
      <c r="A37" s="223"/>
      <c r="B37" s="197"/>
      <c r="C37" s="231"/>
      <c r="D37" s="198"/>
      <c r="E37" s="198"/>
      <c r="F37" s="231"/>
      <c r="G37" s="245"/>
      <c r="H37" s="231"/>
      <c r="I37" s="231"/>
    </row>
    <row r="38" spans="1:9" ht="18" customHeight="1">
      <c r="A38" s="223"/>
      <c r="B38" s="251" t="s">
        <v>53</v>
      </c>
      <c r="C38" s="231"/>
      <c r="D38" s="198"/>
      <c r="E38" s="198"/>
      <c r="F38" s="242"/>
      <c r="G38" s="291"/>
      <c r="H38" s="242"/>
      <c r="I38" s="242"/>
    </row>
    <row r="39" spans="1:9" ht="18" customHeight="1">
      <c r="A39" s="223"/>
      <c r="B39" s="395"/>
      <c r="C39" s="652" t="s">
        <v>693</v>
      </c>
      <c r="D39" s="652"/>
      <c r="E39" s="652"/>
      <c r="F39" s="231"/>
      <c r="G39" s="652" t="s">
        <v>413</v>
      </c>
      <c r="H39" s="652"/>
      <c r="I39" s="653"/>
    </row>
    <row r="40" spans="1:9" ht="18" customHeight="1">
      <c r="A40" s="223"/>
      <c r="B40" s="396" t="s">
        <v>56</v>
      </c>
      <c r="C40" s="194" t="s">
        <v>0</v>
      </c>
      <c r="D40" s="194" t="s">
        <v>45</v>
      </c>
      <c r="E40" s="221" t="s">
        <v>3</v>
      </c>
      <c r="F40" s="194"/>
      <c r="G40" s="194" t="s">
        <v>0</v>
      </c>
      <c r="H40" s="194" t="s">
        <v>45</v>
      </c>
      <c r="I40" s="397" t="s">
        <v>3</v>
      </c>
    </row>
    <row r="41" spans="1:9" ht="18" customHeight="1">
      <c r="A41" s="223"/>
      <c r="B41" s="387" t="s">
        <v>49</v>
      </c>
      <c r="C41" s="226">
        <v>1</v>
      </c>
      <c r="D41" s="226">
        <v>0</v>
      </c>
      <c r="E41" s="226">
        <v>1</v>
      </c>
      <c r="F41" s="211"/>
      <c r="G41" s="226">
        <v>10</v>
      </c>
      <c r="H41" s="226">
        <v>1</v>
      </c>
      <c r="I41" s="388">
        <v>11</v>
      </c>
    </row>
    <row r="42" spans="1:9" ht="18" customHeight="1">
      <c r="A42" s="223"/>
      <c r="B42" s="387" t="s">
        <v>50</v>
      </c>
      <c r="C42" s="226">
        <v>1</v>
      </c>
      <c r="D42" s="226">
        <v>0</v>
      </c>
      <c r="E42" s="226">
        <v>1</v>
      </c>
      <c r="F42" s="211"/>
      <c r="G42" s="226">
        <v>0</v>
      </c>
      <c r="H42" s="226">
        <v>0</v>
      </c>
      <c r="I42" s="388">
        <v>0</v>
      </c>
    </row>
    <row r="43" spans="1:9" ht="18" customHeight="1">
      <c r="A43" s="223"/>
      <c r="B43" s="398" t="s">
        <v>57</v>
      </c>
      <c r="C43" s="246">
        <v>2</v>
      </c>
      <c r="D43" s="246">
        <v>0</v>
      </c>
      <c r="E43" s="246">
        <v>2</v>
      </c>
      <c r="F43" s="291"/>
      <c r="G43" s="246">
        <v>10</v>
      </c>
      <c r="H43" s="246">
        <v>1</v>
      </c>
      <c r="I43" s="249">
        <v>11</v>
      </c>
    </row>
    <row r="44" spans="1:9" ht="18" customHeight="1">
      <c r="A44" s="223"/>
      <c r="B44" s="250"/>
      <c r="C44" s="247"/>
      <c r="D44" s="247"/>
      <c r="E44" s="247"/>
      <c r="F44" s="194"/>
      <c r="G44" s="247"/>
      <c r="H44" s="247"/>
      <c r="I44" s="247"/>
    </row>
    <row r="45" spans="1:9" ht="18" customHeight="1">
      <c r="A45" s="223"/>
      <c r="B45" s="395"/>
      <c r="C45" s="652" t="s">
        <v>669</v>
      </c>
      <c r="D45" s="652"/>
      <c r="E45" s="652"/>
      <c r="F45" s="231"/>
      <c r="G45" s="652"/>
      <c r="H45" s="652"/>
      <c r="I45" s="653"/>
    </row>
    <row r="46" spans="1:9" ht="18" customHeight="1">
      <c r="A46" s="223"/>
      <c r="B46" s="396" t="s">
        <v>56</v>
      </c>
      <c r="C46" s="194" t="s">
        <v>0</v>
      </c>
      <c r="D46" s="194" t="s">
        <v>45</v>
      </c>
      <c r="E46" s="221" t="s">
        <v>3</v>
      </c>
      <c r="F46" s="194"/>
      <c r="G46" s="194" t="s">
        <v>0</v>
      </c>
      <c r="H46" s="194" t="s">
        <v>45</v>
      </c>
      <c r="I46" s="397" t="s">
        <v>3</v>
      </c>
    </row>
    <row r="47" spans="1:9" ht="18" customHeight="1">
      <c r="A47" s="223"/>
      <c r="B47" s="387" t="s">
        <v>49</v>
      </c>
      <c r="C47" s="226">
        <v>1</v>
      </c>
      <c r="D47" s="226">
        <v>0</v>
      </c>
      <c r="E47" s="226">
        <v>1</v>
      </c>
      <c r="F47" s="211"/>
      <c r="G47" s="226">
        <v>0</v>
      </c>
      <c r="H47" s="226">
        <v>0</v>
      </c>
      <c r="I47" s="388">
        <v>0</v>
      </c>
    </row>
    <row r="48" spans="1:9" ht="18" customHeight="1">
      <c r="A48" s="223"/>
      <c r="B48" s="387" t="s">
        <v>50</v>
      </c>
      <c r="C48" s="226">
        <v>1</v>
      </c>
      <c r="D48" s="226">
        <v>0</v>
      </c>
      <c r="E48" s="226">
        <v>1</v>
      </c>
      <c r="F48" s="211"/>
      <c r="G48" s="226">
        <v>0</v>
      </c>
      <c r="H48" s="226">
        <v>0</v>
      </c>
      <c r="I48" s="388">
        <v>0</v>
      </c>
    </row>
    <row r="49" spans="1:9" ht="18" customHeight="1">
      <c r="A49" s="223"/>
      <c r="B49" s="398" t="s">
        <v>57</v>
      </c>
      <c r="C49" s="246">
        <v>2</v>
      </c>
      <c r="D49" s="246">
        <v>0</v>
      </c>
      <c r="E49" s="246">
        <v>2</v>
      </c>
      <c r="F49" s="291"/>
      <c r="G49" s="246">
        <v>0</v>
      </c>
      <c r="H49" s="246">
        <v>0</v>
      </c>
      <c r="I49" s="249">
        <v>0</v>
      </c>
    </row>
    <row r="50" spans="1:9" ht="18" customHeight="1">
      <c r="A50" s="223"/>
      <c r="B50" s="250"/>
      <c r="C50" s="231"/>
      <c r="D50" s="198"/>
      <c r="E50" s="231"/>
      <c r="F50" s="194"/>
      <c r="G50" s="231"/>
      <c r="H50" s="231"/>
      <c r="I50" s="194"/>
    </row>
    <row r="51" spans="1:9" ht="18" customHeight="1">
      <c r="A51" s="194" t="s">
        <v>58</v>
      </c>
      <c r="B51" s="655" t="s">
        <v>202</v>
      </c>
      <c r="C51" s="655"/>
      <c r="D51" s="213"/>
      <c r="E51" s="213"/>
      <c r="F51" s="213"/>
      <c r="G51" s="650"/>
      <c r="H51" s="650"/>
      <c r="I51" s="213"/>
    </row>
    <row r="52" spans="1:9" ht="18" customHeight="1">
      <c r="A52" s="194"/>
      <c r="B52" s="228" t="s">
        <v>674</v>
      </c>
      <c r="C52" s="252"/>
      <c r="D52" s="253" t="s">
        <v>60</v>
      </c>
      <c r="E52" s="254"/>
      <c r="F52" s="253" t="s">
        <v>61</v>
      </c>
      <c r="G52" s="255"/>
      <c r="H52" s="253" t="s">
        <v>62</v>
      </c>
      <c r="I52" s="353"/>
    </row>
    <row r="53" spans="1:9" ht="18" customHeight="1">
      <c r="A53" s="223"/>
      <c r="B53" s="256" t="s">
        <v>63</v>
      </c>
      <c r="C53" s="192"/>
      <c r="D53" s="217">
        <v>1</v>
      </c>
      <c r="E53" s="231" t="s">
        <v>64</v>
      </c>
      <c r="F53" s="131">
        <v>3437.97</v>
      </c>
      <c r="G53" s="210" t="s">
        <v>65</v>
      </c>
      <c r="H53" s="132">
        <v>3437.97</v>
      </c>
      <c r="I53" s="198"/>
    </row>
    <row r="54" spans="1:9" ht="18" customHeight="1">
      <c r="A54" s="223"/>
      <c r="B54" s="198" t="s">
        <v>66</v>
      </c>
      <c r="C54" s="257">
        <v>0.5</v>
      </c>
      <c r="D54" s="217">
        <v>0</v>
      </c>
      <c r="E54" s="231" t="s">
        <v>64</v>
      </c>
      <c r="F54" s="133">
        <v>25.65115909090909</v>
      </c>
      <c r="G54" s="210" t="s">
        <v>65</v>
      </c>
      <c r="H54" s="132">
        <v>0</v>
      </c>
      <c r="I54" s="198"/>
    </row>
    <row r="55" spans="1:9" ht="18" customHeight="1">
      <c r="A55" s="223"/>
      <c r="B55" s="215" t="s">
        <v>67</v>
      </c>
      <c r="C55" s="258">
        <v>0.2</v>
      </c>
      <c r="D55" s="217">
        <v>1</v>
      </c>
      <c r="E55" s="231" t="s">
        <v>64</v>
      </c>
      <c r="F55" s="132">
        <v>338.92399999999998</v>
      </c>
      <c r="G55" s="210" t="s">
        <v>65</v>
      </c>
      <c r="H55" s="132">
        <v>338.92399999999998</v>
      </c>
      <c r="I55" s="198"/>
    </row>
    <row r="56" spans="1:9" ht="18" customHeight="1">
      <c r="A56" s="223"/>
      <c r="B56" s="198" t="s">
        <v>68</v>
      </c>
      <c r="C56" s="150">
        <v>1</v>
      </c>
      <c r="D56" s="202">
        <v>8</v>
      </c>
      <c r="E56" s="231" t="s">
        <v>64</v>
      </c>
      <c r="F56" s="133">
        <v>34.201545454545453</v>
      </c>
      <c r="G56" s="210" t="s">
        <v>65</v>
      </c>
      <c r="H56" s="132">
        <v>273.61236363636363</v>
      </c>
      <c r="I56" s="198"/>
    </row>
    <row r="57" spans="1:9" ht="18" customHeight="1">
      <c r="A57" s="223"/>
      <c r="B57" s="198" t="s">
        <v>69</v>
      </c>
      <c r="C57" s="150"/>
      <c r="D57" s="202">
        <v>0.5</v>
      </c>
      <c r="E57" s="231" t="s">
        <v>64</v>
      </c>
      <c r="F57" s="133">
        <v>687.59400000000005</v>
      </c>
      <c r="G57" s="210" t="s">
        <v>65</v>
      </c>
      <c r="H57" s="132">
        <v>343.79700000000003</v>
      </c>
      <c r="I57" s="198"/>
    </row>
    <row r="58" spans="1:9" ht="18" customHeight="1">
      <c r="A58" s="223"/>
      <c r="B58" s="198" t="s">
        <v>70</v>
      </c>
      <c r="C58" s="259">
        <v>0.7965000000000001</v>
      </c>
      <c r="D58" s="207"/>
      <c r="E58" s="192"/>
      <c r="F58" s="134"/>
      <c r="G58" s="210" t="s">
        <v>65</v>
      </c>
      <c r="H58" s="132">
        <v>3500.0626291363637</v>
      </c>
      <c r="I58" s="198"/>
    </row>
    <row r="59" spans="1:9" ht="18" customHeight="1">
      <c r="A59" s="223"/>
      <c r="B59" s="198" t="s">
        <v>71</v>
      </c>
      <c r="C59" s="192"/>
      <c r="D59" s="217">
        <v>1</v>
      </c>
      <c r="E59" s="231" t="s">
        <v>64</v>
      </c>
      <c r="F59" s="134">
        <v>12</v>
      </c>
      <c r="G59" s="210" t="s">
        <v>65</v>
      </c>
      <c r="H59" s="132">
        <v>12</v>
      </c>
      <c r="I59" s="198"/>
    </row>
    <row r="60" spans="1:9" ht="18" customHeight="1" thickBot="1">
      <c r="A60" s="223"/>
      <c r="B60" s="198" t="s">
        <v>72</v>
      </c>
      <c r="C60" s="192"/>
      <c r="D60" s="217">
        <v>1</v>
      </c>
      <c r="E60" s="231" t="s">
        <v>64</v>
      </c>
      <c r="F60" s="132">
        <v>7906.3659927727276</v>
      </c>
      <c r="G60" s="192"/>
      <c r="H60" s="210" t="s">
        <v>65</v>
      </c>
      <c r="I60" s="262">
        <v>7906.3659927727276</v>
      </c>
    </row>
    <row r="61" spans="1:9" ht="18" customHeight="1">
      <c r="A61" s="223"/>
      <c r="B61" s="198"/>
      <c r="C61" s="198"/>
      <c r="D61" s="198"/>
      <c r="E61" s="198"/>
      <c r="F61" s="198"/>
      <c r="G61" s="198"/>
      <c r="H61" s="209"/>
      <c r="I61" s="209"/>
    </row>
    <row r="62" spans="1:9" ht="18" customHeight="1">
      <c r="A62" s="223"/>
      <c r="B62" s="400" t="s">
        <v>460</v>
      </c>
      <c r="C62" s="261"/>
      <c r="D62" s="265" t="s">
        <v>60</v>
      </c>
      <c r="E62" s="261"/>
      <c r="F62" s="291" t="s">
        <v>61</v>
      </c>
      <c r="G62" s="401"/>
      <c r="H62" s="265" t="s">
        <v>62</v>
      </c>
      <c r="I62" s="353"/>
    </row>
    <row r="63" spans="1:9" ht="18" customHeight="1">
      <c r="A63" s="223"/>
      <c r="B63" s="402" t="s">
        <v>63</v>
      </c>
      <c r="C63" s="192"/>
      <c r="D63" s="217">
        <v>1</v>
      </c>
      <c r="E63" s="231" t="s">
        <v>64</v>
      </c>
      <c r="F63" s="134">
        <v>1694.46</v>
      </c>
      <c r="G63" s="157" t="s">
        <v>65</v>
      </c>
      <c r="H63" s="158">
        <v>1694.46</v>
      </c>
      <c r="I63" s="198"/>
    </row>
    <row r="64" spans="1:9" ht="18" customHeight="1">
      <c r="A64" s="223"/>
      <c r="B64" s="198" t="s">
        <v>66</v>
      </c>
      <c r="C64" s="257">
        <v>0.5</v>
      </c>
      <c r="D64" s="217">
        <v>0</v>
      </c>
      <c r="E64" s="231" t="s">
        <v>64</v>
      </c>
      <c r="F64" s="133">
        <v>13.763590909090912</v>
      </c>
      <c r="G64" s="160" t="s">
        <v>65</v>
      </c>
      <c r="H64" s="161">
        <v>0</v>
      </c>
      <c r="I64" s="198"/>
    </row>
    <row r="65" spans="1:9" ht="18" customHeight="1">
      <c r="A65" s="223"/>
      <c r="B65" s="198" t="s">
        <v>67</v>
      </c>
      <c r="C65" s="258">
        <v>0.2</v>
      </c>
      <c r="D65" s="217">
        <v>1</v>
      </c>
      <c r="E65" s="231" t="s">
        <v>64</v>
      </c>
      <c r="F65" s="132">
        <v>338.92399999999998</v>
      </c>
      <c r="G65" s="160" t="s">
        <v>65</v>
      </c>
      <c r="H65" s="161">
        <v>338.92399999999998</v>
      </c>
      <c r="I65" s="198"/>
    </row>
    <row r="66" spans="1:9" ht="18" customHeight="1">
      <c r="A66" s="223"/>
      <c r="B66" s="198" t="s">
        <v>68</v>
      </c>
      <c r="C66" s="150">
        <v>1</v>
      </c>
      <c r="D66" s="202">
        <v>8</v>
      </c>
      <c r="E66" s="231" t="s">
        <v>64</v>
      </c>
      <c r="F66" s="133">
        <v>18.351454545454548</v>
      </c>
      <c r="G66" s="160" t="s">
        <v>65</v>
      </c>
      <c r="H66" s="161">
        <v>146.81163636363638</v>
      </c>
      <c r="I66" s="198"/>
    </row>
    <row r="67" spans="1:9" ht="18" customHeight="1">
      <c r="A67" s="223"/>
      <c r="B67" s="198" t="s">
        <v>69</v>
      </c>
      <c r="C67" s="150"/>
      <c r="D67" s="202">
        <v>0.5</v>
      </c>
      <c r="E67" s="231" t="s">
        <v>64</v>
      </c>
      <c r="F67" s="133">
        <v>338.89200000000005</v>
      </c>
      <c r="G67" s="160" t="s">
        <v>65</v>
      </c>
      <c r="H67" s="161">
        <v>169.44600000000003</v>
      </c>
      <c r="I67" s="198"/>
    </row>
    <row r="68" spans="1:9" ht="18" customHeight="1">
      <c r="A68" s="223"/>
      <c r="B68" s="198" t="s">
        <v>70</v>
      </c>
      <c r="C68" s="259">
        <v>0.7965000000000001</v>
      </c>
      <c r="D68" s="207"/>
      <c r="E68" s="192"/>
      <c r="F68" s="134"/>
      <c r="G68" s="160" t="s">
        <v>65</v>
      </c>
      <c r="H68" s="137">
        <v>1871.4895633636365</v>
      </c>
      <c r="I68" s="198"/>
    </row>
    <row r="69" spans="1:9" ht="18" customHeight="1">
      <c r="A69" s="223"/>
      <c r="B69" s="198" t="s">
        <v>71</v>
      </c>
      <c r="C69" s="192"/>
      <c r="D69" s="217">
        <v>1</v>
      </c>
      <c r="E69" s="231" t="s">
        <v>64</v>
      </c>
      <c r="F69" s="134">
        <v>12</v>
      </c>
      <c r="G69" s="160" t="s">
        <v>65</v>
      </c>
      <c r="H69" s="161">
        <v>12</v>
      </c>
      <c r="I69" s="198"/>
    </row>
    <row r="70" spans="1:9" ht="18" customHeight="1" thickBot="1">
      <c r="A70" s="223"/>
      <c r="B70" s="215" t="s">
        <v>353</v>
      </c>
      <c r="C70" s="198"/>
      <c r="D70" s="217">
        <v>1</v>
      </c>
      <c r="E70" s="159" t="s">
        <v>64</v>
      </c>
      <c r="F70" s="132">
        <v>4233.1311997272733</v>
      </c>
      <c r="G70" s="160"/>
      <c r="H70" s="161"/>
      <c r="I70" s="262">
        <v>4233.1311997272733</v>
      </c>
    </row>
    <row r="71" spans="1:9" ht="18" customHeight="1">
      <c r="A71" s="223"/>
      <c r="B71" s="215"/>
      <c r="C71" s="198"/>
      <c r="D71" s="217"/>
      <c r="E71" s="159"/>
      <c r="F71" s="132"/>
      <c r="G71" s="160"/>
      <c r="H71" s="161"/>
      <c r="I71" s="122"/>
    </row>
    <row r="72" spans="1:9" ht="18" customHeight="1">
      <c r="A72" s="223"/>
      <c r="B72" s="400" t="s">
        <v>670</v>
      </c>
      <c r="C72" s="261"/>
      <c r="D72" s="265" t="s">
        <v>60</v>
      </c>
      <c r="E72" s="261"/>
      <c r="F72" s="291" t="s">
        <v>61</v>
      </c>
      <c r="G72" s="401"/>
      <c r="H72" s="265" t="s">
        <v>62</v>
      </c>
      <c r="I72" s="353"/>
    </row>
    <row r="73" spans="1:9" ht="18" customHeight="1">
      <c r="A73" s="223"/>
      <c r="B73" s="402" t="s">
        <v>63</v>
      </c>
      <c r="C73" s="192"/>
      <c r="D73" s="217">
        <v>1</v>
      </c>
      <c r="E73" s="231" t="s">
        <v>64</v>
      </c>
      <c r="F73" s="134">
        <v>2033.09</v>
      </c>
      <c r="G73" s="157" t="s">
        <v>65</v>
      </c>
      <c r="H73" s="158">
        <v>2033.09</v>
      </c>
      <c r="I73" s="198"/>
    </row>
    <row r="74" spans="1:9" ht="18" customHeight="1">
      <c r="A74" s="223"/>
      <c r="B74" s="198" t="s">
        <v>66</v>
      </c>
      <c r="C74" s="257">
        <v>0.5</v>
      </c>
      <c r="D74" s="217">
        <v>0</v>
      </c>
      <c r="E74" s="231" t="s">
        <v>64</v>
      </c>
      <c r="F74" s="133">
        <v>16.072431818181819</v>
      </c>
      <c r="G74" s="160" t="s">
        <v>65</v>
      </c>
      <c r="H74" s="161">
        <v>0</v>
      </c>
      <c r="I74" s="198"/>
    </row>
    <row r="75" spans="1:9" ht="18" customHeight="1">
      <c r="A75" s="223"/>
      <c r="B75" s="198" t="s">
        <v>67</v>
      </c>
      <c r="C75" s="258">
        <v>0.2</v>
      </c>
      <c r="D75" s="217">
        <v>1</v>
      </c>
      <c r="E75" s="231" t="s">
        <v>64</v>
      </c>
      <c r="F75" s="132">
        <v>338.92399999999998</v>
      </c>
      <c r="G75" s="160" t="s">
        <v>65</v>
      </c>
      <c r="H75" s="161">
        <v>338.92399999999998</v>
      </c>
      <c r="I75" s="198"/>
    </row>
    <row r="76" spans="1:9" ht="18" customHeight="1">
      <c r="A76" s="223"/>
      <c r="B76" s="198" t="s">
        <v>68</v>
      </c>
      <c r="C76" s="150">
        <v>1</v>
      </c>
      <c r="D76" s="202">
        <v>8</v>
      </c>
      <c r="E76" s="231" t="s">
        <v>64</v>
      </c>
      <c r="F76" s="133">
        <v>21.429909090909092</v>
      </c>
      <c r="G76" s="160" t="s">
        <v>65</v>
      </c>
      <c r="H76" s="161">
        <v>171.43927272727274</v>
      </c>
      <c r="I76" s="198"/>
    </row>
    <row r="77" spans="1:9" ht="18" customHeight="1">
      <c r="A77" s="223"/>
      <c r="B77" s="198" t="s">
        <v>69</v>
      </c>
      <c r="C77" s="150"/>
      <c r="D77" s="202">
        <v>0.5</v>
      </c>
      <c r="E77" s="231" t="s">
        <v>64</v>
      </c>
      <c r="F77" s="133">
        <v>406.61799999999999</v>
      </c>
      <c r="G77" s="160" t="s">
        <v>65</v>
      </c>
      <c r="H77" s="161">
        <v>203.309</v>
      </c>
      <c r="I77" s="198"/>
    </row>
    <row r="78" spans="1:9" ht="18" customHeight="1">
      <c r="A78" s="223"/>
      <c r="B78" s="198" t="s">
        <v>70</v>
      </c>
      <c r="C78" s="259">
        <v>0.7965000000000001</v>
      </c>
      <c r="D78" s="207"/>
      <c r="E78" s="192"/>
      <c r="F78" s="134"/>
      <c r="G78" s="160" t="s">
        <v>65</v>
      </c>
      <c r="H78" s="137">
        <v>2187.7961502272733</v>
      </c>
      <c r="I78" s="198"/>
    </row>
    <row r="79" spans="1:9" ht="18" customHeight="1">
      <c r="A79" s="223"/>
      <c r="B79" s="198" t="s">
        <v>71</v>
      </c>
      <c r="C79" s="192"/>
      <c r="D79" s="217">
        <v>1</v>
      </c>
      <c r="E79" s="231" t="s">
        <v>64</v>
      </c>
      <c r="F79" s="134">
        <v>12</v>
      </c>
      <c r="G79" s="160" t="s">
        <v>65</v>
      </c>
      <c r="H79" s="161">
        <v>12</v>
      </c>
      <c r="I79" s="198"/>
    </row>
    <row r="80" spans="1:9" ht="18" customHeight="1" thickBot="1">
      <c r="A80" s="223"/>
      <c r="B80" s="215" t="s">
        <v>353</v>
      </c>
      <c r="C80" s="198"/>
      <c r="D80" s="217">
        <v>1</v>
      </c>
      <c r="E80" s="159" t="s">
        <v>64</v>
      </c>
      <c r="F80" s="132">
        <v>4946.5584229545457</v>
      </c>
      <c r="G80" s="160"/>
      <c r="H80" s="161"/>
      <c r="I80" s="262">
        <v>4946.5584229545457</v>
      </c>
    </row>
    <row r="81" spans="1:9" ht="18" customHeight="1">
      <c r="A81" s="223"/>
      <c r="B81" s="198"/>
      <c r="C81" s="209"/>
      <c r="D81" s="198"/>
      <c r="E81" s="205"/>
      <c r="F81" s="198"/>
      <c r="G81" s="198"/>
      <c r="H81" s="209"/>
      <c r="I81" s="209"/>
    </row>
    <row r="82" spans="1:9" ht="18" customHeight="1">
      <c r="A82" s="223"/>
      <c r="B82" s="198"/>
      <c r="C82" s="209"/>
      <c r="D82" s="198"/>
      <c r="E82" s="205"/>
      <c r="F82" s="198"/>
      <c r="G82" s="198"/>
      <c r="H82" s="209"/>
      <c r="I82" s="209"/>
    </row>
    <row r="83" spans="1:9" ht="18" customHeight="1">
      <c r="A83" s="223"/>
      <c r="B83" s="197" t="s">
        <v>203</v>
      </c>
      <c r="C83" s="209"/>
      <c r="D83" s="198"/>
      <c r="E83" s="205"/>
      <c r="F83" s="198"/>
      <c r="G83" s="198"/>
      <c r="H83" s="209"/>
      <c r="I83" s="209"/>
    </row>
    <row r="84" spans="1:9" ht="18" customHeight="1">
      <c r="A84" s="223"/>
      <c r="B84" s="198"/>
      <c r="C84" s="209"/>
      <c r="D84" s="194" t="s">
        <v>60</v>
      </c>
      <c r="E84" s="205"/>
      <c r="F84" s="206" t="s">
        <v>61</v>
      </c>
      <c r="G84" s="198"/>
      <c r="H84" s="214" t="s">
        <v>62</v>
      </c>
      <c r="I84" s="209"/>
    </row>
    <row r="85" spans="1:9" ht="18" customHeight="1">
      <c r="A85" s="223"/>
      <c r="B85" s="197" t="s">
        <v>54</v>
      </c>
      <c r="C85" s="209"/>
      <c r="D85" s="226">
        <v>2</v>
      </c>
      <c r="E85" s="205"/>
      <c r="F85" s="405">
        <v>7906.3659927727276</v>
      </c>
      <c r="G85" s="198"/>
      <c r="H85" s="406">
        <v>15812.731985545455</v>
      </c>
      <c r="I85" s="209"/>
    </row>
    <row r="86" spans="1:9" ht="18" customHeight="1">
      <c r="A86" s="223"/>
      <c r="B86" s="197" t="s">
        <v>352</v>
      </c>
      <c r="C86" s="209"/>
      <c r="D86" s="226">
        <v>11</v>
      </c>
      <c r="E86" s="205"/>
      <c r="F86" s="405">
        <v>4233.1311997272733</v>
      </c>
      <c r="G86" s="198"/>
      <c r="H86" s="406">
        <v>46564.443197000008</v>
      </c>
      <c r="I86" s="209"/>
    </row>
    <row r="87" spans="1:9" ht="18" customHeight="1">
      <c r="A87" s="223"/>
      <c r="B87" s="197" t="s">
        <v>670</v>
      </c>
      <c r="C87" s="209"/>
      <c r="D87" s="226">
        <v>2</v>
      </c>
      <c r="E87" s="205"/>
      <c r="F87" s="405">
        <v>4946.5584229545457</v>
      </c>
      <c r="G87" s="198"/>
      <c r="H87" s="406">
        <v>9893.1168459090914</v>
      </c>
      <c r="I87" s="209"/>
    </row>
    <row r="88" spans="1:9" ht="18" customHeight="1" thickBot="1">
      <c r="A88" s="223"/>
      <c r="B88" s="196"/>
      <c r="C88" s="198"/>
      <c r="D88" s="224"/>
      <c r="E88" s="198"/>
      <c r="F88" s="452"/>
      <c r="G88" s="216"/>
      <c r="H88" s="453" t="s">
        <v>65</v>
      </c>
      <c r="I88" s="266">
        <v>72270.292028454554</v>
      </c>
    </row>
    <row r="89" spans="1:9" ht="18" customHeight="1" thickTop="1">
      <c r="A89" s="223"/>
      <c r="B89" s="198"/>
      <c r="C89" s="209"/>
      <c r="D89" s="198"/>
      <c r="E89" s="198"/>
      <c r="F89" s="205"/>
      <c r="G89" s="198"/>
      <c r="H89" s="198"/>
      <c r="I89" s="209"/>
    </row>
    <row r="90" spans="1:9" ht="18" customHeight="1">
      <c r="A90" s="194" t="s">
        <v>78</v>
      </c>
      <c r="B90" s="206" t="s">
        <v>79</v>
      </c>
      <c r="C90" s="209"/>
      <c r="D90" s="198"/>
      <c r="E90" s="198"/>
      <c r="F90" s="205"/>
      <c r="G90" s="198"/>
      <c r="H90" s="198"/>
      <c r="I90" s="209"/>
    </row>
    <row r="91" spans="1:9" ht="18" customHeight="1">
      <c r="A91" s="223"/>
      <c r="B91" s="228" t="s">
        <v>443</v>
      </c>
      <c r="C91" s="275"/>
      <c r="D91" s="265" t="s">
        <v>60</v>
      </c>
      <c r="E91" s="261"/>
      <c r="F91" s="408" t="s">
        <v>61</v>
      </c>
      <c r="G91" s="408"/>
      <c r="H91" s="265" t="s">
        <v>62</v>
      </c>
      <c r="I91" s="209"/>
    </row>
    <row r="92" spans="1:9" ht="18" customHeight="1">
      <c r="A92" s="223"/>
      <c r="B92" s="250"/>
      <c r="C92" s="269" t="s">
        <v>621</v>
      </c>
      <c r="D92" s="268">
        <v>6</v>
      </c>
      <c r="E92" s="270" t="s">
        <v>459</v>
      </c>
      <c r="F92" s="136">
        <v>160.99</v>
      </c>
      <c r="G92" s="271" t="s">
        <v>457</v>
      </c>
      <c r="H92" s="208">
        <v>80.495000000000005</v>
      </c>
      <c r="I92" s="209"/>
    </row>
    <row r="93" spans="1:9" ht="18" customHeight="1">
      <c r="A93" s="223"/>
      <c r="B93" s="250"/>
      <c r="C93" s="215" t="s">
        <v>82</v>
      </c>
      <c r="D93" s="210">
        <v>4</v>
      </c>
      <c r="E93" s="205" t="s">
        <v>459</v>
      </c>
      <c r="F93" s="137">
        <v>28.13</v>
      </c>
      <c r="G93" s="209" t="s">
        <v>457</v>
      </c>
      <c r="H93" s="208">
        <v>9.3766666666666652</v>
      </c>
      <c r="I93" s="209"/>
    </row>
    <row r="94" spans="1:9" ht="18" customHeight="1">
      <c r="A94" s="223"/>
      <c r="B94" s="250"/>
      <c r="C94" s="215" t="s">
        <v>622</v>
      </c>
      <c r="D94" s="210">
        <v>1</v>
      </c>
      <c r="E94" s="205" t="s">
        <v>459</v>
      </c>
      <c r="F94" s="137">
        <v>340.72</v>
      </c>
      <c r="G94" s="209" t="s">
        <v>457</v>
      </c>
      <c r="H94" s="208">
        <v>28.393333333333334</v>
      </c>
      <c r="I94" s="209"/>
    </row>
    <row r="95" spans="1:9" ht="18" customHeight="1">
      <c r="A95" s="223"/>
      <c r="B95" s="409"/>
      <c r="C95" s="273" t="s">
        <v>358</v>
      </c>
      <c r="D95" s="272">
        <v>4</v>
      </c>
      <c r="E95" s="274" t="s">
        <v>459</v>
      </c>
      <c r="F95" s="138">
        <v>76.83</v>
      </c>
      <c r="G95" s="275" t="s">
        <v>457</v>
      </c>
      <c r="H95" s="276">
        <v>25.61</v>
      </c>
      <c r="I95" s="209"/>
    </row>
    <row r="96" spans="1:9" ht="18" customHeight="1" thickBot="1">
      <c r="A96" s="223"/>
      <c r="B96" s="198" t="s">
        <v>610</v>
      </c>
      <c r="C96" s="209"/>
      <c r="D96" s="412">
        <v>1</v>
      </c>
      <c r="E96" s="209" t="s">
        <v>354</v>
      </c>
      <c r="F96" s="410"/>
      <c r="G96" s="308" t="s">
        <v>64</v>
      </c>
      <c r="H96" s="168">
        <v>143.875</v>
      </c>
      <c r="I96" s="411">
        <v>143.875</v>
      </c>
    </row>
    <row r="97" spans="1:9" ht="18" customHeight="1">
      <c r="A97" s="223"/>
      <c r="B97" s="198"/>
      <c r="C97" s="209"/>
      <c r="D97" s="198"/>
      <c r="E97" s="205"/>
      <c r="F97" s="198"/>
      <c r="G97" s="198"/>
      <c r="H97" s="209"/>
      <c r="I97" s="209"/>
    </row>
    <row r="98" spans="1:9" ht="18" customHeight="1">
      <c r="A98" s="223"/>
      <c r="B98" s="403" t="s">
        <v>352</v>
      </c>
      <c r="C98" s="275"/>
      <c r="D98" s="265" t="s">
        <v>60</v>
      </c>
      <c r="E98" s="261"/>
      <c r="F98" s="408" t="s">
        <v>61</v>
      </c>
      <c r="G98" s="401"/>
      <c r="H98" s="265" t="s">
        <v>62</v>
      </c>
      <c r="I98" s="209"/>
    </row>
    <row r="99" spans="1:9" ht="18" customHeight="1">
      <c r="A99" s="223"/>
      <c r="B99" s="250"/>
      <c r="C99" s="277" t="s">
        <v>621</v>
      </c>
      <c r="D99" s="278">
        <v>8</v>
      </c>
      <c r="E99" s="270" t="s">
        <v>459</v>
      </c>
      <c r="F99" s="136">
        <v>160.99</v>
      </c>
      <c r="G99" s="271" t="s">
        <v>457</v>
      </c>
      <c r="H99" s="208">
        <v>107.32666666666667</v>
      </c>
      <c r="I99" s="209"/>
    </row>
    <row r="100" spans="1:9" ht="18" customHeight="1">
      <c r="A100" s="223"/>
      <c r="B100" s="250"/>
      <c r="C100" s="209" t="s">
        <v>82</v>
      </c>
      <c r="D100" s="198">
        <v>6</v>
      </c>
      <c r="E100" s="205" t="s">
        <v>459</v>
      </c>
      <c r="F100" s="137">
        <v>28.13</v>
      </c>
      <c r="G100" s="209" t="s">
        <v>457</v>
      </c>
      <c r="H100" s="208">
        <v>14.065</v>
      </c>
      <c r="I100" s="209"/>
    </row>
    <row r="101" spans="1:9" ht="18" customHeight="1">
      <c r="A101" s="223"/>
      <c r="B101" s="250"/>
      <c r="C101" s="209" t="s">
        <v>358</v>
      </c>
      <c r="D101" s="198">
        <v>6</v>
      </c>
      <c r="E101" s="205" t="s">
        <v>459</v>
      </c>
      <c r="F101" s="137">
        <v>76.83</v>
      </c>
      <c r="G101" s="209" t="s">
        <v>457</v>
      </c>
      <c r="H101" s="208">
        <v>38.414999999999999</v>
      </c>
      <c r="I101" s="209"/>
    </row>
    <row r="102" spans="1:9" ht="18" customHeight="1">
      <c r="A102" s="223"/>
      <c r="B102" s="198"/>
      <c r="C102" s="209" t="s">
        <v>84</v>
      </c>
      <c r="D102" s="198">
        <v>3</v>
      </c>
      <c r="E102" s="205" t="s">
        <v>459</v>
      </c>
      <c r="F102" s="137">
        <v>32.799999999999997</v>
      </c>
      <c r="G102" s="209" t="s">
        <v>457</v>
      </c>
      <c r="H102" s="208">
        <v>8.1999999999999993</v>
      </c>
      <c r="I102" s="209"/>
    </row>
    <row r="103" spans="1:9" ht="18" customHeight="1">
      <c r="A103" s="223"/>
      <c r="B103" s="198"/>
      <c r="C103" s="215" t="s">
        <v>622</v>
      </c>
      <c r="D103" s="198">
        <v>1</v>
      </c>
      <c r="E103" s="205" t="s">
        <v>459</v>
      </c>
      <c r="F103" s="137">
        <v>340.72</v>
      </c>
      <c r="G103" s="209" t="s">
        <v>457</v>
      </c>
      <c r="H103" s="208">
        <v>28.393333333333334</v>
      </c>
      <c r="I103" s="209"/>
    </row>
    <row r="104" spans="1:9" ht="18" customHeight="1">
      <c r="A104" s="223"/>
      <c r="B104" s="198"/>
      <c r="C104" s="215" t="s">
        <v>375</v>
      </c>
      <c r="D104" s="198">
        <v>6</v>
      </c>
      <c r="E104" s="205" t="s">
        <v>459</v>
      </c>
      <c r="F104" s="137">
        <v>19.66</v>
      </c>
      <c r="G104" s="209" t="s">
        <v>457</v>
      </c>
      <c r="H104" s="208">
        <v>9.83</v>
      </c>
      <c r="I104" s="209"/>
    </row>
    <row r="105" spans="1:9" ht="18" customHeight="1">
      <c r="A105" s="223"/>
      <c r="B105" s="198"/>
      <c r="C105" s="215" t="s">
        <v>565</v>
      </c>
      <c r="D105" s="198">
        <v>3</v>
      </c>
      <c r="E105" s="205" t="s">
        <v>459</v>
      </c>
      <c r="F105" s="137">
        <v>30</v>
      </c>
      <c r="G105" s="209" t="s">
        <v>457</v>
      </c>
      <c r="H105" s="208">
        <v>7.5</v>
      </c>
      <c r="I105" s="209"/>
    </row>
    <row r="106" spans="1:9" ht="18" customHeight="1">
      <c r="A106" s="223"/>
      <c r="B106" s="198"/>
      <c r="C106" s="215" t="s">
        <v>378</v>
      </c>
      <c r="D106" s="198">
        <v>3</v>
      </c>
      <c r="E106" s="205" t="s">
        <v>459</v>
      </c>
      <c r="F106" s="137">
        <v>47.13</v>
      </c>
      <c r="G106" s="209" t="s">
        <v>587</v>
      </c>
      <c r="H106" s="208">
        <v>11.782500000000001</v>
      </c>
      <c r="I106" s="209"/>
    </row>
    <row r="107" spans="1:9" ht="18" customHeight="1">
      <c r="A107" s="223"/>
      <c r="B107" s="198"/>
      <c r="C107" s="215" t="s">
        <v>380</v>
      </c>
      <c r="D107" s="198">
        <v>3</v>
      </c>
      <c r="E107" s="205" t="s">
        <v>459</v>
      </c>
      <c r="F107" s="137">
        <v>19.32</v>
      </c>
      <c r="G107" s="209" t="s">
        <v>588</v>
      </c>
      <c r="H107" s="208">
        <v>4.83</v>
      </c>
      <c r="I107" s="209"/>
    </row>
    <row r="108" spans="1:9" ht="18" customHeight="1">
      <c r="A108" s="223"/>
      <c r="B108" s="229"/>
      <c r="C108" s="273" t="s">
        <v>373</v>
      </c>
      <c r="D108" s="229">
        <v>3</v>
      </c>
      <c r="E108" s="274" t="s">
        <v>459</v>
      </c>
      <c r="F108" s="138">
        <v>112.5</v>
      </c>
      <c r="G108" s="275" t="s">
        <v>457</v>
      </c>
      <c r="H108" s="276">
        <v>28.125</v>
      </c>
      <c r="I108" s="209"/>
    </row>
    <row r="109" spans="1:9" ht="18" customHeight="1" thickBot="1">
      <c r="A109" s="223"/>
      <c r="B109" s="198" t="s">
        <v>616</v>
      </c>
      <c r="C109" s="209"/>
      <c r="D109" s="412">
        <v>1</v>
      </c>
      <c r="E109" s="209" t="s">
        <v>448</v>
      </c>
      <c r="F109" s="231" t="s">
        <v>64</v>
      </c>
      <c r="G109" s="231"/>
      <c r="H109" s="168">
        <v>258.46750000000003</v>
      </c>
      <c r="I109" s="411">
        <v>258.46750000000003</v>
      </c>
    </row>
    <row r="110" spans="1:9" ht="18" customHeight="1">
      <c r="A110" s="223"/>
      <c r="B110" s="198"/>
      <c r="C110" s="209"/>
      <c r="D110" s="198"/>
      <c r="E110" s="198"/>
      <c r="F110" s="205"/>
      <c r="G110" s="198"/>
      <c r="H110" s="198"/>
      <c r="I110" s="209"/>
    </row>
    <row r="111" spans="1:9" ht="18" customHeight="1">
      <c r="A111" s="223"/>
      <c r="B111" s="197" t="s">
        <v>85</v>
      </c>
      <c r="C111" s="209"/>
      <c r="D111" s="198"/>
      <c r="E111" s="198"/>
      <c r="F111" s="205"/>
      <c r="G111" s="198"/>
      <c r="H111" s="198"/>
      <c r="I111" s="209"/>
    </row>
    <row r="112" spans="1:9" ht="18" customHeight="1">
      <c r="A112" s="223"/>
      <c r="B112" s="198"/>
      <c r="C112" s="209"/>
      <c r="D112" s="194" t="s">
        <v>60</v>
      </c>
      <c r="E112" s="205"/>
      <c r="F112" s="206" t="s">
        <v>61</v>
      </c>
      <c r="G112" s="198"/>
      <c r="H112" s="214" t="s">
        <v>62</v>
      </c>
      <c r="I112" s="209"/>
    </row>
    <row r="113" spans="1:9" ht="18" customHeight="1">
      <c r="A113" s="223"/>
      <c r="B113" s="197" t="s">
        <v>54</v>
      </c>
      <c r="C113" s="209"/>
      <c r="D113" s="226">
        <v>2</v>
      </c>
      <c r="E113" s="205"/>
      <c r="F113" s="405">
        <v>143.875</v>
      </c>
      <c r="G113" s="198"/>
      <c r="H113" s="406">
        <v>287.75</v>
      </c>
      <c r="I113" s="209"/>
    </row>
    <row r="114" spans="1:9" ht="18" customHeight="1">
      <c r="A114" s="223"/>
      <c r="B114" s="197" t="s">
        <v>352</v>
      </c>
      <c r="C114" s="209"/>
      <c r="D114" s="231">
        <v>11</v>
      </c>
      <c r="E114" s="205"/>
      <c r="F114" s="405">
        <v>258.46750000000003</v>
      </c>
      <c r="G114" s="198"/>
      <c r="H114" s="406">
        <v>2843.1425000000004</v>
      </c>
      <c r="I114" s="209"/>
    </row>
    <row r="115" spans="1:9" ht="18" customHeight="1">
      <c r="A115" s="223"/>
      <c r="B115" s="197" t="s">
        <v>670</v>
      </c>
      <c r="C115" s="209"/>
      <c r="D115" s="231">
        <v>2</v>
      </c>
      <c r="E115" s="205"/>
      <c r="F115" s="405">
        <v>258.46750000000003</v>
      </c>
      <c r="G115" s="198"/>
      <c r="H115" s="406">
        <v>516.93500000000006</v>
      </c>
      <c r="I115" s="209"/>
    </row>
    <row r="116" spans="1:9" ht="18" customHeight="1" thickBot="1">
      <c r="A116" s="223"/>
      <c r="B116" s="198"/>
      <c r="C116" s="209"/>
      <c r="D116" s="198"/>
      <c r="E116" s="205"/>
      <c r="F116" s="198"/>
      <c r="G116" s="198"/>
      <c r="H116" s="209"/>
      <c r="I116" s="266">
        <v>3647.8275000000003</v>
      </c>
    </row>
    <row r="117" spans="1:9" ht="18" customHeight="1" thickTop="1">
      <c r="A117" s="194" t="s">
        <v>86</v>
      </c>
      <c r="B117" s="197" t="s">
        <v>87</v>
      </c>
      <c r="C117" s="209"/>
      <c r="D117" s="198"/>
      <c r="E117" s="198"/>
      <c r="F117" s="205"/>
      <c r="G117" s="198"/>
      <c r="H117" s="198"/>
      <c r="I117" s="209"/>
    </row>
    <row r="118" spans="1:9" ht="18" customHeight="1">
      <c r="A118" s="223"/>
      <c r="B118" s="198"/>
      <c r="C118" s="209"/>
      <c r="D118" s="198"/>
      <c r="E118" s="198"/>
      <c r="F118" s="205"/>
      <c r="G118" s="198"/>
      <c r="H118" s="198"/>
      <c r="I118" s="209"/>
    </row>
    <row r="119" spans="1:9" ht="18" customHeight="1">
      <c r="A119" s="223"/>
      <c r="B119" s="229" t="s">
        <v>88</v>
      </c>
      <c r="C119" s="229"/>
      <c r="D119" s="229"/>
      <c r="E119" s="198"/>
      <c r="F119" s="205"/>
      <c r="G119" s="198"/>
      <c r="H119" s="198"/>
      <c r="I119" s="209"/>
    </row>
    <row r="120" spans="1:9" ht="18" customHeight="1">
      <c r="A120" s="223"/>
      <c r="B120" s="198" t="s">
        <v>676</v>
      </c>
      <c r="C120" s="202">
        <v>28</v>
      </c>
      <c r="D120" s="198" t="s">
        <v>476</v>
      </c>
      <c r="E120" s="198"/>
      <c r="F120" s="205"/>
      <c r="G120" s="198"/>
      <c r="H120" s="198"/>
      <c r="I120" s="209"/>
    </row>
    <row r="121" spans="1:9" ht="18" customHeight="1">
      <c r="A121" s="223"/>
      <c r="B121" s="198" t="s">
        <v>677</v>
      </c>
      <c r="C121" s="202">
        <v>28</v>
      </c>
      <c r="D121" s="198" t="s">
        <v>678</v>
      </c>
      <c r="E121" s="198"/>
      <c r="F121" s="205"/>
      <c r="G121" s="198"/>
      <c r="H121" s="198"/>
      <c r="I121" s="209"/>
    </row>
    <row r="122" spans="1:9" ht="18" customHeight="1">
      <c r="A122" s="223"/>
      <c r="B122" s="198" t="s">
        <v>89</v>
      </c>
      <c r="C122" s="199">
        <v>5</v>
      </c>
      <c r="D122" s="209" t="s">
        <v>90</v>
      </c>
      <c r="E122" s="198"/>
      <c r="F122" s="205"/>
      <c r="G122" s="198"/>
      <c r="H122" s="198"/>
      <c r="I122" s="209"/>
    </row>
    <row r="123" spans="1:9" ht="18" customHeight="1">
      <c r="A123" s="223"/>
      <c r="B123" s="198" t="s">
        <v>91</v>
      </c>
      <c r="C123" s="211">
        <v>2</v>
      </c>
      <c r="D123" s="209" t="s">
        <v>92</v>
      </c>
      <c r="E123" s="198"/>
      <c r="F123" s="205"/>
      <c r="G123" s="198"/>
      <c r="H123" s="198"/>
      <c r="I123" s="209"/>
    </row>
    <row r="124" spans="1:9" ht="18" customHeight="1">
      <c r="A124" s="223"/>
      <c r="B124" s="198" t="s">
        <v>204</v>
      </c>
      <c r="C124" s="211">
        <v>30.416666666666668</v>
      </c>
      <c r="D124" s="209" t="s">
        <v>18</v>
      </c>
      <c r="E124" s="198"/>
      <c r="F124" s="205"/>
      <c r="G124" s="198"/>
      <c r="H124" s="198"/>
      <c r="I124" s="209"/>
    </row>
    <row r="125" spans="1:9" ht="18" customHeight="1">
      <c r="A125" s="223"/>
      <c r="B125" s="198" t="s">
        <v>205</v>
      </c>
      <c r="C125" s="211">
        <v>304.16666666666669</v>
      </c>
      <c r="D125" s="209" t="s">
        <v>95</v>
      </c>
      <c r="E125" s="198"/>
      <c r="F125" s="205"/>
      <c r="G125" s="198"/>
      <c r="H125" s="198"/>
      <c r="I125" s="209"/>
    </row>
    <row r="126" spans="1:9" ht="18" customHeight="1">
      <c r="A126" s="223"/>
      <c r="B126" s="198"/>
      <c r="C126" s="209"/>
      <c r="D126" s="198"/>
      <c r="E126" s="198"/>
      <c r="F126" s="205"/>
      <c r="G126" s="198"/>
      <c r="H126" s="198"/>
      <c r="I126" s="209"/>
    </row>
    <row r="127" spans="1:9" ht="18" customHeight="1">
      <c r="A127" s="223"/>
      <c r="B127" s="206" t="s">
        <v>674</v>
      </c>
      <c r="C127" s="209"/>
      <c r="D127" s="194" t="s">
        <v>60</v>
      </c>
      <c r="E127" s="205"/>
      <c r="F127" s="194" t="s">
        <v>61</v>
      </c>
      <c r="G127" s="198"/>
      <c r="H127" s="291" t="s">
        <v>62</v>
      </c>
      <c r="I127" s="209"/>
    </row>
    <row r="128" spans="1:9" ht="18" customHeight="1">
      <c r="A128" s="223"/>
      <c r="B128" s="198" t="s">
        <v>96</v>
      </c>
      <c r="C128" s="209"/>
      <c r="D128" s="332">
        <v>1</v>
      </c>
      <c r="E128" s="231" t="s">
        <v>64</v>
      </c>
      <c r="F128" s="163">
        <v>1703.3333333333335</v>
      </c>
      <c r="G128" s="198"/>
      <c r="H128" s="413">
        <v>1703.3333333333335</v>
      </c>
      <c r="I128" s="209"/>
    </row>
    <row r="129" spans="1:9" ht="18" customHeight="1">
      <c r="A129" s="223"/>
      <c r="B129" s="198" t="s">
        <v>98</v>
      </c>
      <c r="C129" s="209"/>
      <c r="D129" s="332">
        <v>1</v>
      </c>
      <c r="E129" s="231" t="s">
        <v>64</v>
      </c>
      <c r="F129" s="163">
        <v>0</v>
      </c>
      <c r="G129" s="198"/>
      <c r="H129" s="413">
        <v>0</v>
      </c>
      <c r="I129" s="209"/>
    </row>
    <row r="130" spans="1:9" ht="18" customHeight="1">
      <c r="A130" s="223"/>
      <c r="B130" s="229" t="s">
        <v>99</v>
      </c>
      <c r="C130" s="275"/>
      <c r="D130" s="334">
        <v>1</v>
      </c>
      <c r="E130" s="242" t="s">
        <v>64</v>
      </c>
      <c r="F130" s="140">
        <v>97.888466666666716</v>
      </c>
      <c r="G130" s="229"/>
      <c r="H130" s="414">
        <v>97.888466666666716</v>
      </c>
      <c r="I130" s="209"/>
    </row>
    <row r="131" spans="1:9" ht="18" customHeight="1">
      <c r="A131" s="223"/>
      <c r="B131" s="198" t="s">
        <v>3</v>
      </c>
      <c r="C131" s="209"/>
      <c r="D131" s="332">
        <v>1</v>
      </c>
      <c r="E131" s="205" t="s">
        <v>64</v>
      </c>
      <c r="F131" s="352">
        <v>1801.2218000000003</v>
      </c>
      <c r="G131" s="198"/>
      <c r="H131" s="209"/>
      <c r="I131" s="415">
        <v>1801.2218000000003</v>
      </c>
    </row>
    <row r="132" spans="1:9" ht="18" customHeight="1">
      <c r="A132" s="223"/>
      <c r="B132" s="198"/>
      <c r="C132" s="209"/>
      <c r="D132" s="198"/>
      <c r="E132" s="205"/>
      <c r="F132" s="198"/>
      <c r="G132" s="198"/>
      <c r="H132" s="209"/>
      <c r="I132" s="209"/>
    </row>
    <row r="133" spans="1:9" ht="18" customHeight="1">
      <c r="A133" s="223"/>
      <c r="B133" s="206" t="s">
        <v>352</v>
      </c>
      <c r="C133" s="209"/>
      <c r="D133" s="194" t="s">
        <v>60</v>
      </c>
      <c r="E133" s="205"/>
      <c r="F133" s="194" t="s">
        <v>61</v>
      </c>
      <c r="G133" s="198"/>
      <c r="H133" s="291" t="s">
        <v>62</v>
      </c>
      <c r="I133" s="209"/>
    </row>
    <row r="134" spans="1:9" ht="18" customHeight="1">
      <c r="A134" s="223"/>
      <c r="B134" s="198" t="s">
        <v>96</v>
      </c>
      <c r="C134" s="209"/>
      <c r="D134" s="332">
        <v>1</v>
      </c>
      <c r="E134" s="231" t="s">
        <v>64</v>
      </c>
      <c r="F134" s="163">
        <v>1703.3333333333335</v>
      </c>
      <c r="G134" s="198"/>
      <c r="H134" s="413">
        <v>1703.3333333333335</v>
      </c>
      <c r="I134" s="209"/>
    </row>
    <row r="135" spans="1:9" ht="18" customHeight="1">
      <c r="A135" s="223"/>
      <c r="B135" s="198" t="s">
        <v>98</v>
      </c>
      <c r="C135" s="209"/>
      <c r="D135" s="332">
        <v>1</v>
      </c>
      <c r="E135" s="231" t="s">
        <v>64</v>
      </c>
      <c r="F135" s="163">
        <v>0</v>
      </c>
      <c r="G135" s="198"/>
      <c r="H135" s="413">
        <v>0</v>
      </c>
      <c r="I135" s="209"/>
    </row>
    <row r="136" spans="1:9" ht="18" customHeight="1">
      <c r="A136" s="223"/>
      <c r="B136" s="229" t="s">
        <v>99</v>
      </c>
      <c r="C136" s="275"/>
      <c r="D136" s="334">
        <v>1</v>
      </c>
      <c r="E136" s="242" t="s">
        <v>64</v>
      </c>
      <c r="F136" s="140">
        <v>202.49906666666669</v>
      </c>
      <c r="G136" s="229"/>
      <c r="H136" s="414">
        <v>202.49906666666669</v>
      </c>
      <c r="I136" s="209"/>
    </row>
    <row r="137" spans="1:9" ht="18" customHeight="1">
      <c r="A137" s="223"/>
      <c r="B137" s="198" t="s">
        <v>3</v>
      </c>
      <c r="C137" s="209"/>
      <c r="D137" s="332">
        <v>1</v>
      </c>
      <c r="E137" s="205" t="s">
        <v>64</v>
      </c>
      <c r="F137" s="352">
        <v>1905.8324000000002</v>
      </c>
      <c r="G137" s="198"/>
      <c r="H137" s="209"/>
      <c r="I137" s="415">
        <v>1905.8324000000002</v>
      </c>
    </row>
    <row r="138" spans="1:9" ht="18" customHeight="1">
      <c r="A138" s="223"/>
      <c r="B138" s="198"/>
      <c r="C138" s="209"/>
      <c r="D138" s="332"/>
      <c r="E138" s="205"/>
      <c r="F138" s="352"/>
      <c r="G138" s="198"/>
      <c r="H138" s="209"/>
      <c r="I138" s="416"/>
    </row>
    <row r="139" spans="1:9" ht="18" customHeight="1">
      <c r="A139" s="223"/>
      <c r="B139" s="228" t="s">
        <v>670</v>
      </c>
      <c r="C139" s="275"/>
      <c r="D139" s="291" t="s">
        <v>60</v>
      </c>
      <c r="E139" s="274"/>
      <c r="F139" s="291" t="s">
        <v>61</v>
      </c>
      <c r="G139" s="229"/>
      <c r="H139" s="291" t="s">
        <v>62</v>
      </c>
      <c r="I139" s="209"/>
    </row>
    <row r="140" spans="1:9" ht="18" customHeight="1">
      <c r="A140" s="223"/>
      <c r="B140" s="198" t="s">
        <v>96</v>
      </c>
      <c r="C140" s="209"/>
      <c r="D140" s="332">
        <v>1</v>
      </c>
      <c r="E140" s="231" t="s">
        <v>64</v>
      </c>
      <c r="F140" s="163">
        <v>1703.3333333333335</v>
      </c>
      <c r="G140" s="198"/>
      <c r="H140" s="413">
        <v>1703.3333333333335</v>
      </c>
      <c r="I140" s="209"/>
    </row>
    <row r="141" spans="1:9" ht="18" customHeight="1">
      <c r="A141" s="223"/>
      <c r="B141" s="198" t="s">
        <v>98</v>
      </c>
      <c r="C141" s="209"/>
      <c r="D141" s="332">
        <v>1</v>
      </c>
      <c r="E141" s="231" t="s">
        <v>64</v>
      </c>
      <c r="F141" s="163">
        <v>0</v>
      </c>
      <c r="G141" s="198"/>
      <c r="H141" s="413">
        <v>0</v>
      </c>
      <c r="I141" s="209"/>
    </row>
    <row r="142" spans="1:9" ht="18" customHeight="1">
      <c r="A142" s="223"/>
      <c r="B142" s="229" t="s">
        <v>99</v>
      </c>
      <c r="C142" s="275"/>
      <c r="D142" s="334">
        <v>1</v>
      </c>
      <c r="E142" s="242" t="s">
        <v>64</v>
      </c>
      <c r="F142" s="140">
        <v>182.18126666666672</v>
      </c>
      <c r="G142" s="229"/>
      <c r="H142" s="414">
        <v>182.18126666666672</v>
      </c>
      <c r="I142" s="209"/>
    </row>
    <row r="143" spans="1:9" ht="18" customHeight="1">
      <c r="A143" s="223"/>
      <c r="B143" s="198" t="s">
        <v>3</v>
      </c>
      <c r="C143" s="209"/>
      <c r="D143" s="332">
        <v>1</v>
      </c>
      <c r="E143" s="205" t="s">
        <v>64</v>
      </c>
      <c r="F143" s="352">
        <v>1885.5146000000002</v>
      </c>
      <c r="G143" s="198"/>
      <c r="H143" s="209"/>
      <c r="I143" s="415">
        <v>1885.5146000000002</v>
      </c>
    </row>
    <row r="144" spans="1:9" ht="18" customHeight="1">
      <c r="A144" s="223"/>
      <c r="B144" s="198"/>
      <c r="C144" s="209"/>
      <c r="D144" s="198"/>
      <c r="E144" s="205"/>
      <c r="F144" s="198"/>
      <c r="G144" s="198"/>
      <c r="H144" s="209"/>
      <c r="I144" s="209"/>
    </row>
    <row r="145" spans="1:9" ht="18" customHeight="1">
      <c r="A145" s="223"/>
      <c r="B145" s="213" t="s">
        <v>74</v>
      </c>
      <c r="C145" s="213"/>
      <c r="D145" s="267" t="s">
        <v>60</v>
      </c>
      <c r="E145" s="213"/>
      <c r="F145" s="213" t="s">
        <v>61</v>
      </c>
      <c r="G145" s="198"/>
      <c r="H145" s="261" t="s">
        <v>62</v>
      </c>
      <c r="I145" s="213"/>
    </row>
    <row r="146" spans="1:9" ht="18" customHeight="1">
      <c r="A146" s="223"/>
      <c r="B146" s="198" t="s">
        <v>96</v>
      </c>
      <c r="C146" s="198"/>
      <c r="D146" s="205" t="s">
        <v>97</v>
      </c>
      <c r="E146" s="205" t="s">
        <v>64</v>
      </c>
      <c r="F146" s="163">
        <v>1703.3333333333335</v>
      </c>
      <c r="G146" s="205" t="s">
        <v>65</v>
      </c>
      <c r="H146" s="216">
        <v>1703.3333333333335</v>
      </c>
      <c r="I146" s="198"/>
    </row>
    <row r="147" spans="1:9" ht="18" customHeight="1">
      <c r="A147" s="223"/>
      <c r="B147" s="198" t="s">
        <v>98</v>
      </c>
      <c r="C147" s="198"/>
      <c r="D147" s="205" t="s">
        <v>97</v>
      </c>
      <c r="E147" s="205" t="s">
        <v>64</v>
      </c>
      <c r="F147" s="132">
        <v>0</v>
      </c>
      <c r="G147" s="205" t="s">
        <v>65</v>
      </c>
      <c r="H147" s="216">
        <v>0</v>
      </c>
      <c r="I147" s="198"/>
    </row>
    <row r="148" spans="1:9" ht="18" customHeight="1">
      <c r="A148" s="223"/>
      <c r="B148" s="229" t="s">
        <v>99</v>
      </c>
      <c r="C148" s="229"/>
      <c r="D148" s="274" t="s">
        <v>97</v>
      </c>
      <c r="E148" s="274" t="s">
        <v>64</v>
      </c>
      <c r="F148" s="140">
        <v>303.44666666666666</v>
      </c>
      <c r="G148" s="274" t="s">
        <v>65</v>
      </c>
      <c r="H148" s="281">
        <v>303.44666666666666</v>
      </c>
      <c r="I148" s="198"/>
    </row>
    <row r="149" spans="1:9" ht="18" customHeight="1" thickBot="1">
      <c r="A149" s="223"/>
      <c r="B149" s="198" t="s">
        <v>3</v>
      </c>
      <c r="C149" s="198"/>
      <c r="D149" s="205" t="s">
        <v>97</v>
      </c>
      <c r="E149" s="205" t="s">
        <v>64</v>
      </c>
      <c r="F149" s="132">
        <v>2006.7800000000002</v>
      </c>
      <c r="G149" s="198"/>
      <c r="H149" s="263" t="s">
        <v>65</v>
      </c>
      <c r="I149" s="260">
        <v>2006.7800000000002</v>
      </c>
    </row>
    <row r="150" spans="1:9" ht="18" customHeight="1">
      <c r="A150" s="223"/>
      <c r="B150" s="198"/>
      <c r="C150" s="209"/>
      <c r="D150" s="198"/>
      <c r="E150" s="205"/>
      <c r="F150" s="198"/>
      <c r="G150" s="198"/>
      <c r="H150" s="209"/>
      <c r="I150" s="209"/>
    </row>
    <row r="151" spans="1:9" ht="18" customHeight="1">
      <c r="A151" s="223"/>
      <c r="B151" s="197" t="s">
        <v>206</v>
      </c>
      <c r="C151" s="209"/>
      <c r="D151" s="198"/>
      <c r="E151" s="198"/>
      <c r="F151" s="205"/>
      <c r="G151" s="198"/>
      <c r="H151" s="198"/>
      <c r="I151" s="209"/>
    </row>
    <row r="152" spans="1:9" ht="18" customHeight="1">
      <c r="A152" s="223"/>
      <c r="B152" s="198"/>
      <c r="C152" s="209"/>
      <c r="D152" s="194" t="s">
        <v>60</v>
      </c>
      <c r="E152" s="205"/>
      <c r="F152" s="194" t="s">
        <v>77</v>
      </c>
      <c r="G152" s="198"/>
      <c r="H152" s="214" t="s">
        <v>62</v>
      </c>
      <c r="I152" s="209"/>
    </row>
    <row r="153" spans="1:9" ht="18" customHeight="1">
      <c r="A153" s="223"/>
      <c r="B153" s="197" t="s">
        <v>54</v>
      </c>
      <c r="C153" s="209"/>
      <c r="D153" s="231">
        <v>2</v>
      </c>
      <c r="E153" s="205"/>
      <c r="F153" s="417">
        <v>1801.2218000000003</v>
      </c>
      <c r="G153" s="198"/>
      <c r="H153" s="418">
        <v>3602.4436000000005</v>
      </c>
      <c r="I153" s="209"/>
    </row>
    <row r="154" spans="1:9" ht="18" customHeight="1">
      <c r="A154" s="223"/>
      <c r="B154" s="197" t="s">
        <v>352</v>
      </c>
      <c r="C154" s="209"/>
      <c r="D154" s="231">
        <v>11</v>
      </c>
      <c r="E154" s="205"/>
      <c r="F154" s="417">
        <v>1905.8324000000002</v>
      </c>
      <c r="G154" s="198"/>
      <c r="H154" s="418">
        <v>20964.156400000003</v>
      </c>
      <c r="I154" s="209"/>
    </row>
    <row r="155" spans="1:9" ht="18" customHeight="1">
      <c r="A155" s="223"/>
      <c r="B155" s="197" t="s">
        <v>670</v>
      </c>
      <c r="C155" s="209"/>
      <c r="D155" s="231">
        <v>2</v>
      </c>
      <c r="E155" s="205"/>
      <c r="F155" s="417">
        <v>1885.5146000000002</v>
      </c>
      <c r="G155" s="198"/>
      <c r="H155" s="418">
        <v>3771.0292000000004</v>
      </c>
      <c r="I155" s="209"/>
    </row>
    <row r="156" spans="1:9" ht="18" customHeight="1" thickBot="1">
      <c r="A156" s="223"/>
      <c r="B156" s="198"/>
      <c r="C156" s="209"/>
      <c r="D156" s="198"/>
      <c r="E156" s="205"/>
      <c r="F156" s="198"/>
      <c r="G156" s="198"/>
      <c r="H156" s="209"/>
      <c r="I156" s="266">
        <v>28337.629200000007</v>
      </c>
    </row>
    <row r="157" spans="1:9" ht="18" customHeight="1" thickTop="1">
      <c r="A157" s="194" t="s">
        <v>100</v>
      </c>
      <c r="B157" s="195" t="s">
        <v>207</v>
      </c>
      <c r="C157" s="192"/>
      <c r="D157" s="192"/>
      <c r="E157" s="192"/>
      <c r="F157" s="192"/>
      <c r="G157" s="192"/>
      <c r="H157" s="192"/>
      <c r="I157" s="192"/>
    </row>
    <row r="158" spans="1:9" ht="18" customHeight="1">
      <c r="A158" s="192"/>
      <c r="B158" s="192"/>
      <c r="C158" s="192"/>
      <c r="D158" s="192"/>
      <c r="E158" s="192"/>
      <c r="F158" s="192"/>
      <c r="G158" s="192"/>
      <c r="H158" s="192"/>
      <c r="I158" s="192"/>
    </row>
    <row r="159" spans="1:9" ht="18" customHeight="1">
      <c r="A159" s="192"/>
      <c r="B159" s="252" t="s">
        <v>102</v>
      </c>
      <c r="C159" s="264" t="s">
        <v>324</v>
      </c>
      <c r="D159" s="291" t="s">
        <v>60</v>
      </c>
      <c r="E159" s="274"/>
      <c r="F159" s="291" t="s">
        <v>77</v>
      </c>
      <c r="G159" s="229"/>
      <c r="H159" s="265" t="s">
        <v>62</v>
      </c>
      <c r="I159" s="192"/>
    </row>
    <row r="160" spans="1:9" ht="18" customHeight="1">
      <c r="A160" s="192"/>
      <c r="B160" s="192" t="s">
        <v>104</v>
      </c>
      <c r="C160" s="454">
        <v>3</v>
      </c>
      <c r="D160" s="420">
        <v>5</v>
      </c>
      <c r="E160" s="192" t="s">
        <v>105</v>
      </c>
      <c r="F160" s="455">
        <v>44</v>
      </c>
      <c r="G160" s="192" t="s">
        <v>208</v>
      </c>
      <c r="H160" s="456">
        <v>73.333333333333329</v>
      </c>
      <c r="I160" s="192"/>
    </row>
    <row r="161" spans="1:9" ht="18" customHeight="1">
      <c r="A161" s="192"/>
      <c r="B161" s="192" t="s">
        <v>603</v>
      </c>
      <c r="C161" s="420">
        <v>1</v>
      </c>
      <c r="D161" s="420">
        <v>304.16666666666669</v>
      </c>
      <c r="E161" s="215" t="s">
        <v>105</v>
      </c>
      <c r="F161" s="457">
        <v>2.0699999999999998</v>
      </c>
      <c r="G161" s="209" t="s">
        <v>208</v>
      </c>
      <c r="H161" s="202">
        <v>629.625</v>
      </c>
      <c r="I161" s="192"/>
    </row>
    <row r="162" spans="1:9" ht="18" customHeight="1">
      <c r="A162" s="192"/>
      <c r="B162" s="192" t="s">
        <v>363</v>
      </c>
      <c r="C162" s="458">
        <v>3</v>
      </c>
      <c r="D162" s="420">
        <v>1</v>
      </c>
      <c r="E162" s="215" t="s">
        <v>105</v>
      </c>
      <c r="F162" s="457">
        <v>52</v>
      </c>
      <c r="G162" s="209" t="s">
        <v>208</v>
      </c>
      <c r="H162" s="459">
        <v>17.333333333333332</v>
      </c>
      <c r="I162" s="192"/>
    </row>
    <row r="163" spans="1:9" ht="18" customHeight="1">
      <c r="A163" s="192"/>
      <c r="B163" s="192" t="s">
        <v>447</v>
      </c>
      <c r="C163" s="458">
        <v>0.5</v>
      </c>
      <c r="D163" s="420">
        <v>20</v>
      </c>
      <c r="E163" s="215" t="s">
        <v>105</v>
      </c>
      <c r="F163" s="457">
        <v>6.47</v>
      </c>
      <c r="G163" s="209" t="s">
        <v>208</v>
      </c>
      <c r="H163" s="459">
        <v>258.8</v>
      </c>
      <c r="I163" s="192"/>
    </row>
    <row r="164" spans="1:9" ht="18" customHeight="1">
      <c r="A164" s="192"/>
      <c r="B164" s="192" t="s">
        <v>602</v>
      </c>
      <c r="C164" s="458">
        <v>1</v>
      </c>
      <c r="D164" s="420">
        <v>10</v>
      </c>
      <c r="E164" s="215" t="s">
        <v>105</v>
      </c>
      <c r="F164" s="457">
        <v>2.85</v>
      </c>
      <c r="G164" s="209" t="s">
        <v>208</v>
      </c>
      <c r="H164" s="459">
        <v>28.5</v>
      </c>
      <c r="I164" s="192"/>
    </row>
    <row r="165" spans="1:9" ht="18" customHeight="1">
      <c r="A165" s="192"/>
      <c r="B165" s="254" t="s">
        <v>106</v>
      </c>
      <c r="C165" s="460">
        <v>1</v>
      </c>
      <c r="D165" s="421">
        <v>10</v>
      </c>
      <c r="E165" s="273" t="s">
        <v>105</v>
      </c>
      <c r="F165" s="461">
        <v>41.6</v>
      </c>
      <c r="G165" s="275" t="s">
        <v>208</v>
      </c>
      <c r="H165" s="462">
        <v>416</v>
      </c>
      <c r="I165" s="192"/>
    </row>
    <row r="166" spans="1:9" ht="18" customHeight="1">
      <c r="A166" s="192"/>
      <c r="B166" s="192" t="s">
        <v>107</v>
      </c>
      <c r="C166" s="192"/>
      <c r="D166" s="192"/>
      <c r="E166" s="192"/>
      <c r="F166" s="192"/>
      <c r="G166" s="192"/>
      <c r="H166" s="192"/>
      <c r="I166" s="422">
        <v>1423.5916666666667</v>
      </c>
    </row>
    <row r="167" spans="1:9" ht="18" customHeight="1">
      <c r="A167" s="192"/>
      <c r="B167" s="192"/>
      <c r="C167" s="192"/>
      <c r="D167" s="192"/>
      <c r="E167" s="174"/>
      <c r="F167" s="174"/>
      <c r="G167" s="192"/>
      <c r="H167" s="192"/>
      <c r="I167" s="192"/>
    </row>
    <row r="168" spans="1:9" ht="18" customHeight="1" thickBot="1">
      <c r="A168" s="192"/>
      <c r="B168" s="195" t="s">
        <v>212</v>
      </c>
      <c r="C168" s="192"/>
      <c r="D168" s="192"/>
      <c r="E168" s="174"/>
      <c r="F168" s="463"/>
      <c r="G168" s="192"/>
      <c r="H168" s="192"/>
      <c r="I168" s="266">
        <v>1423.5916666666667</v>
      </c>
    </row>
    <row r="169" spans="1:9" ht="18" customHeight="1" thickTop="1">
      <c r="A169" s="192"/>
      <c r="B169" s="192"/>
      <c r="C169" s="192"/>
      <c r="D169" s="192"/>
      <c r="E169" s="192"/>
      <c r="F169" s="192"/>
      <c r="G169" s="192"/>
      <c r="H169" s="192"/>
      <c r="I169" s="192"/>
    </row>
    <row r="170" spans="1:9" ht="18" customHeight="1">
      <c r="A170" s="194" t="s">
        <v>109</v>
      </c>
      <c r="B170" s="195" t="s">
        <v>213</v>
      </c>
      <c r="C170" s="192"/>
      <c r="D170" s="192"/>
      <c r="E170" s="192"/>
      <c r="F170" s="192"/>
      <c r="G170" s="192"/>
      <c r="H170" s="192"/>
      <c r="I170" s="192"/>
    </row>
    <row r="171" spans="1:9" ht="18" customHeight="1">
      <c r="A171" s="192"/>
      <c r="B171" s="192"/>
      <c r="C171" s="192"/>
      <c r="D171" s="192"/>
      <c r="E171" s="192"/>
      <c r="F171" s="192"/>
      <c r="G171" s="192"/>
      <c r="H171" s="192"/>
      <c r="I171" s="192"/>
    </row>
    <row r="172" spans="1:9" ht="18" customHeight="1">
      <c r="A172" s="192"/>
      <c r="B172" s="195" t="s">
        <v>444</v>
      </c>
      <c r="C172" s="192"/>
      <c r="D172" s="192"/>
      <c r="E172" s="192"/>
      <c r="F172" s="192"/>
      <c r="G172" s="192"/>
      <c r="H172" s="192"/>
      <c r="I172" s="192"/>
    </row>
    <row r="173" spans="1:9" ht="18" customHeight="1">
      <c r="A173" s="192"/>
      <c r="B173" s="252" t="s">
        <v>214</v>
      </c>
      <c r="C173" s="254"/>
      <c r="D173" s="291" t="s">
        <v>60</v>
      </c>
      <c r="E173" s="274"/>
      <c r="F173" s="291" t="s">
        <v>77</v>
      </c>
      <c r="G173" s="229"/>
      <c r="H173" s="265" t="s">
        <v>62</v>
      </c>
      <c r="I173" s="223"/>
    </row>
    <row r="174" spans="1:9" ht="18" customHeight="1">
      <c r="A174" s="192"/>
      <c r="B174" s="198" t="s">
        <v>571</v>
      </c>
      <c r="C174" s="192"/>
      <c r="D174" s="231">
        <v>10</v>
      </c>
      <c r="E174" s="231" t="s">
        <v>64</v>
      </c>
      <c r="F174" s="132">
        <v>1954.83</v>
      </c>
      <c r="G174" s="231" t="s">
        <v>65</v>
      </c>
      <c r="H174" s="305">
        <v>19548.3</v>
      </c>
      <c r="I174" s="223"/>
    </row>
    <row r="175" spans="1:9" ht="18" customHeight="1">
      <c r="A175" s="192"/>
      <c r="B175" s="198" t="s">
        <v>624</v>
      </c>
      <c r="C175" s="192"/>
      <c r="D175" s="231">
        <v>10</v>
      </c>
      <c r="E175" s="231" t="s">
        <v>64</v>
      </c>
      <c r="F175" s="132">
        <v>76.72</v>
      </c>
      <c r="G175" s="231" t="s">
        <v>65</v>
      </c>
      <c r="H175" s="305">
        <v>767.2</v>
      </c>
      <c r="I175" s="223"/>
    </row>
    <row r="176" spans="1:9" ht="18" customHeight="1">
      <c r="A176" s="192"/>
      <c r="B176" s="198" t="s">
        <v>113</v>
      </c>
      <c r="C176" s="192"/>
      <c r="D176" s="231">
        <v>10</v>
      </c>
      <c r="E176" s="231" t="s">
        <v>64</v>
      </c>
      <c r="F176" s="132">
        <v>46.74</v>
      </c>
      <c r="G176" s="231" t="s">
        <v>65</v>
      </c>
      <c r="H176" s="305">
        <v>467.40000000000003</v>
      </c>
      <c r="I176" s="223"/>
    </row>
    <row r="177" spans="1:9" ht="18" customHeight="1">
      <c r="A177" s="192"/>
      <c r="B177" s="229" t="s">
        <v>569</v>
      </c>
      <c r="C177" s="254"/>
      <c r="D177" s="242">
        <v>20</v>
      </c>
      <c r="E177" s="242" t="s">
        <v>64</v>
      </c>
      <c r="F177" s="140">
        <v>820.6</v>
      </c>
      <c r="G177" s="242" t="s">
        <v>65</v>
      </c>
      <c r="H177" s="306">
        <v>16412</v>
      </c>
      <c r="I177" s="223"/>
    </row>
    <row r="178" spans="1:9" ht="18" customHeight="1">
      <c r="A178" s="192"/>
      <c r="B178" s="192" t="s">
        <v>114</v>
      </c>
      <c r="C178" s="164">
        <v>4258.3333333333339</v>
      </c>
      <c r="D178" s="640" t="s">
        <v>215</v>
      </c>
      <c r="E178" s="640"/>
      <c r="F178" s="309">
        <v>80000</v>
      </c>
      <c r="G178" s="192"/>
      <c r="H178" s="305">
        <v>37194.9</v>
      </c>
      <c r="I178" s="299">
        <v>1979.8535312500003</v>
      </c>
    </row>
    <row r="179" spans="1:9" ht="18" customHeight="1">
      <c r="A179" s="192"/>
      <c r="B179" s="192"/>
      <c r="C179" s="192"/>
      <c r="D179" s="192"/>
      <c r="E179" s="192"/>
      <c r="F179" s="192"/>
      <c r="G179" s="192"/>
      <c r="H179" s="192"/>
      <c r="I179" s="192"/>
    </row>
    <row r="180" spans="1:9" ht="18" customHeight="1">
      <c r="A180" s="192"/>
      <c r="B180" s="252" t="s">
        <v>116</v>
      </c>
      <c r="C180" s="291" t="s">
        <v>216</v>
      </c>
      <c r="D180" s="254"/>
      <c r="E180" s="291" t="s">
        <v>501</v>
      </c>
      <c r="F180" s="254"/>
      <c r="G180" s="291" t="s">
        <v>81</v>
      </c>
      <c r="H180" s="265" t="s">
        <v>62</v>
      </c>
      <c r="I180" s="192"/>
    </row>
    <row r="181" spans="1:9" ht="18" customHeight="1">
      <c r="A181" s="192"/>
      <c r="B181" s="310" t="s">
        <v>119</v>
      </c>
      <c r="C181" s="302">
        <v>4258.3333333333339</v>
      </c>
      <c r="D181" s="300" t="s">
        <v>115</v>
      </c>
      <c r="E181" s="311">
        <v>4</v>
      </c>
      <c r="F181" s="300" t="s">
        <v>64</v>
      </c>
      <c r="G181" s="287">
        <v>6.47</v>
      </c>
      <c r="H181" s="312">
        <v>6887.854166666667</v>
      </c>
      <c r="I181" s="192"/>
    </row>
    <row r="182" spans="1:9" ht="18" customHeight="1">
      <c r="A182" s="192"/>
      <c r="B182" s="192" t="s">
        <v>120</v>
      </c>
      <c r="C182" s="192"/>
      <c r="D182" s="192"/>
      <c r="E182" s="192"/>
      <c r="F182" s="192"/>
      <c r="G182" s="192"/>
      <c r="H182" s="192"/>
      <c r="I182" s="303">
        <v>6887.854166666667</v>
      </c>
    </row>
    <row r="183" spans="1:9" ht="18" customHeight="1">
      <c r="A183" s="192"/>
      <c r="B183" s="192"/>
      <c r="C183" s="192"/>
      <c r="D183" s="192"/>
      <c r="E183" s="192"/>
      <c r="F183" s="192"/>
      <c r="G183" s="192"/>
      <c r="H183" s="192"/>
      <c r="I183" s="192"/>
    </row>
    <row r="184" spans="1:9" ht="18" customHeight="1">
      <c r="A184" s="192"/>
      <c r="B184" s="252" t="s">
        <v>121</v>
      </c>
      <c r="C184" s="291" t="s">
        <v>103</v>
      </c>
      <c r="D184" s="242"/>
      <c r="E184" s="291" t="s">
        <v>81</v>
      </c>
      <c r="F184" s="291" t="s">
        <v>218</v>
      </c>
      <c r="G184" s="291" t="s">
        <v>216</v>
      </c>
      <c r="H184" s="291" t="s">
        <v>62</v>
      </c>
      <c r="I184" s="192"/>
    </row>
    <row r="185" spans="1:9" ht="18" customHeight="1">
      <c r="A185" s="192"/>
      <c r="B185" s="310" t="s">
        <v>124</v>
      </c>
      <c r="C185" s="311">
        <v>30</v>
      </c>
      <c r="D185" s="300" t="s">
        <v>220</v>
      </c>
      <c r="E185" s="142">
        <v>29.08</v>
      </c>
      <c r="F185" s="302">
        <v>10000</v>
      </c>
      <c r="G185" s="302">
        <v>4258.3333333333339</v>
      </c>
      <c r="H185" s="146">
        <v>371.49700000000007</v>
      </c>
      <c r="I185" s="192"/>
    </row>
    <row r="186" spans="1:9" ht="18" customHeight="1">
      <c r="A186" s="192"/>
      <c r="B186" s="192" t="s">
        <v>127</v>
      </c>
      <c r="C186" s="192"/>
      <c r="D186" s="192"/>
      <c r="E186" s="192"/>
      <c r="F186" s="192"/>
      <c r="G186" s="192"/>
      <c r="H186" s="192"/>
      <c r="I186" s="303">
        <v>371.49700000000007</v>
      </c>
    </row>
    <row r="187" spans="1:9" ht="18" customHeight="1">
      <c r="A187" s="192"/>
      <c r="B187" s="192"/>
      <c r="C187" s="192"/>
      <c r="D187" s="192"/>
      <c r="E187" s="192"/>
      <c r="F187" s="192"/>
      <c r="G187" s="192"/>
      <c r="H187" s="192"/>
      <c r="I187" s="192"/>
    </row>
    <row r="188" spans="1:9" ht="18" customHeight="1">
      <c r="A188" s="192"/>
      <c r="B188" s="252" t="s">
        <v>128</v>
      </c>
      <c r="C188" s="291" t="s">
        <v>103</v>
      </c>
      <c r="D188" s="242"/>
      <c r="E188" s="291" t="s">
        <v>81</v>
      </c>
      <c r="F188" s="291" t="s">
        <v>218</v>
      </c>
      <c r="G188" s="291" t="s">
        <v>216</v>
      </c>
      <c r="H188" s="291" t="s">
        <v>62</v>
      </c>
      <c r="I188" s="192"/>
    </row>
    <row r="189" spans="1:9" ht="18" customHeight="1">
      <c r="A189" s="192"/>
      <c r="B189" s="192" t="s">
        <v>129</v>
      </c>
      <c r="C189" s="211">
        <v>20</v>
      </c>
      <c r="D189" s="231" t="s">
        <v>220</v>
      </c>
      <c r="E189" s="279">
        <v>41.98</v>
      </c>
      <c r="F189" s="292">
        <v>28000</v>
      </c>
      <c r="G189" s="292">
        <v>4258.3333333333339</v>
      </c>
      <c r="H189" s="143">
        <v>127.68916666666668</v>
      </c>
      <c r="I189" s="192"/>
    </row>
    <row r="190" spans="1:9" ht="18" customHeight="1">
      <c r="A190" s="192"/>
      <c r="B190" s="192" t="s">
        <v>132</v>
      </c>
      <c r="C190" s="211">
        <v>40</v>
      </c>
      <c r="D190" s="231" t="s">
        <v>220</v>
      </c>
      <c r="E190" s="208">
        <v>42.75</v>
      </c>
      <c r="F190" s="292">
        <v>40000</v>
      </c>
      <c r="G190" s="292">
        <v>4258.3333333333339</v>
      </c>
      <c r="H190" s="144">
        <v>182.04375000000002</v>
      </c>
      <c r="I190" s="192"/>
    </row>
    <row r="191" spans="1:9" ht="18" customHeight="1">
      <c r="A191" s="192"/>
      <c r="B191" s="192" t="s">
        <v>221</v>
      </c>
      <c r="C191" s="211">
        <v>0.1</v>
      </c>
      <c r="D191" s="231" t="s">
        <v>64</v>
      </c>
      <c r="E191" s="293">
        <v>309.73291666666671</v>
      </c>
      <c r="F191" s="292"/>
      <c r="G191" s="294"/>
      <c r="H191" s="295">
        <v>30.973291666666672</v>
      </c>
      <c r="I191" s="192"/>
    </row>
    <row r="192" spans="1:9" ht="18" customHeight="1">
      <c r="A192" s="192"/>
      <c r="B192" s="254" t="s">
        <v>626</v>
      </c>
      <c r="C192" s="234">
        <v>4</v>
      </c>
      <c r="D192" s="242" t="s">
        <v>64</v>
      </c>
      <c r="E192" s="276">
        <v>248.75</v>
      </c>
      <c r="F192" s="296"/>
      <c r="G192" s="297"/>
      <c r="H192" s="298">
        <v>995</v>
      </c>
      <c r="I192" s="192"/>
    </row>
    <row r="193" spans="1:9" ht="18" customHeight="1">
      <c r="A193" s="192"/>
      <c r="B193" s="192" t="s">
        <v>134</v>
      </c>
      <c r="C193" s="192"/>
      <c r="D193" s="192"/>
      <c r="E193" s="192"/>
      <c r="F193" s="192"/>
      <c r="G193" s="192"/>
      <c r="H193" s="192"/>
      <c r="I193" s="299">
        <v>1335.7062083333335</v>
      </c>
    </row>
    <row r="194" spans="1:9" ht="18" customHeight="1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18" customHeight="1">
      <c r="A195" s="192"/>
      <c r="B195" s="252" t="s">
        <v>135</v>
      </c>
      <c r="C195" s="291" t="s">
        <v>103</v>
      </c>
      <c r="D195" s="242"/>
      <c r="E195" s="291" t="s">
        <v>81</v>
      </c>
      <c r="F195" s="291" t="s">
        <v>218</v>
      </c>
      <c r="G195" s="291" t="s">
        <v>216</v>
      </c>
      <c r="H195" s="291" t="s">
        <v>62</v>
      </c>
      <c r="I195" s="192"/>
    </row>
    <row r="196" spans="1:9" ht="18" customHeight="1">
      <c r="A196" s="192"/>
      <c r="B196" s="310" t="s">
        <v>136</v>
      </c>
      <c r="C196" s="300">
        <v>0.7</v>
      </c>
      <c r="D196" s="300" t="s">
        <v>222</v>
      </c>
      <c r="E196" s="301">
        <v>39.844999999999999</v>
      </c>
      <c r="F196" s="302">
        <v>4000</v>
      </c>
      <c r="G196" s="302">
        <v>4258.3333333333339</v>
      </c>
      <c r="H196" s="146">
        <v>29.692826041666667</v>
      </c>
      <c r="I196" s="192"/>
    </row>
    <row r="197" spans="1:9" ht="18" customHeight="1">
      <c r="A197" s="192"/>
      <c r="B197" s="192" t="s">
        <v>127</v>
      </c>
      <c r="C197" s="192"/>
      <c r="D197" s="192"/>
      <c r="E197" s="192"/>
      <c r="F197" s="192"/>
      <c r="G197" s="192"/>
      <c r="H197" s="192"/>
      <c r="I197" s="303">
        <v>29.692826041666667</v>
      </c>
    </row>
    <row r="198" spans="1:9" ht="18" customHeight="1">
      <c r="A198" s="192"/>
      <c r="B198" s="192"/>
      <c r="C198" s="192"/>
      <c r="D198" s="192"/>
      <c r="E198" s="192"/>
      <c r="F198" s="192"/>
      <c r="G198" s="192"/>
      <c r="H198" s="192"/>
      <c r="I198" s="192"/>
    </row>
    <row r="199" spans="1:9" ht="18" customHeight="1" thickBot="1">
      <c r="A199" s="192"/>
      <c r="B199" s="192" t="s">
        <v>445</v>
      </c>
      <c r="C199" s="192"/>
      <c r="D199" s="192"/>
      <c r="E199" s="192"/>
      <c r="F199" s="192"/>
      <c r="G199" s="192"/>
      <c r="H199" s="192"/>
      <c r="I199" s="304">
        <v>10604.603732291665</v>
      </c>
    </row>
    <row r="200" spans="1:9" ht="18" customHeight="1">
      <c r="A200" s="192"/>
      <c r="B200" s="192"/>
      <c r="C200" s="192"/>
      <c r="D200" s="192"/>
      <c r="E200" s="192"/>
      <c r="F200" s="192"/>
      <c r="G200" s="192"/>
      <c r="H200" s="192"/>
      <c r="I200" s="340"/>
    </row>
    <row r="201" spans="1:9" ht="18" customHeight="1">
      <c r="A201" s="192"/>
      <c r="B201" s="192"/>
      <c r="C201" s="192"/>
      <c r="D201" s="192"/>
      <c r="E201" s="192"/>
      <c r="F201" s="192"/>
      <c r="G201" s="192"/>
      <c r="H201" s="192"/>
      <c r="I201" s="340"/>
    </row>
    <row r="202" spans="1:9" ht="18" customHeight="1">
      <c r="A202" s="192"/>
      <c r="B202" s="195" t="s">
        <v>223</v>
      </c>
      <c r="C202" s="192"/>
      <c r="D202" s="192"/>
      <c r="E202" s="192"/>
      <c r="F202" s="192"/>
      <c r="G202" s="192"/>
      <c r="H202" s="192"/>
      <c r="I202" s="192"/>
    </row>
    <row r="203" spans="1:9" ht="18" customHeight="1">
      <c r="A203" s="192"/>
      <c r="B203" s="192"/>
      <c r="C203" s="192" t="s">
        <v>618</v>
      </c>
      <c r="D203" s="192"/>
      <c r="E203" s="192"/>
      <c r="F203" s="192"/>
      <c r="G203" s="446">
        <v>10604.603732291665</v>
      </c>
      <c r="H203" s="192"/>
      <c r="I203" s="192"/>
    </row>
    <row r="204" spans="1:9" ht="18" customHeight="1" thickBot="1">
      <c r="A204" s="192"/>
      <c r="B204" s="192"/>
      <c r="C204" s="192"/>
      <c r="D204" s="192"/>
      <c r="E204" s="192"/>
      <c r="F204" s="192"/>
      <c r="G204" s="446"/>
      <c r="H204" s="192"/>
      <c r="I204" s="266">
        <v>10604.603732291665</v>
      </c>
    </row>
    <row r="205" spans="1:9" ht="18" customHeight="1" thickTop="1">
      <c r="A205" s="192"/>
      <c r="B205" s="192"/>
      <c r="C205" s="192"/>
      <c r="D205" s="192"/>
      <c r="E205" s="192"/>
      <c r="F205" s="192"/>
      <c r="G205" s="192"/>
      <c r="H205" s="192"/>
      <c r="I205" s="192"/>
    </row>
    <row r="206" spans="1:9" ht="18" customHeight="1">
      <c r="A206" s="194" t="s">
        <v>139</v>
      </c>
      <c r="B206" s="195" t="s">
        <v>140</v>
      </c>
      <c r="C206" s="192"/>
      <c r="D206" s="192"/>
      <c r="E206" s="192"/>
      <c r="F206" s="192"/>
      <c r="G206" s="192"/>
      <c r="H206" s="192"/>
      <c r="I206" s="192"/>
    </row>
    <row r="207" spans="1:9" ht="18" customHeight="1">
      <c r="A207" s="192"/>
      <c r="B207" s="192"/>
      <c r="C207" s="192"/>
      <c r="D207" s="192"/>
      <c r="E207" s="192"/>
      <c r="F207" s="192"/>
      <c r="G207" s="192"/>
      <c r="H207" s="192"/>
      <c r="I207" s="192"/>
    </row>
    <row r="208" spans="1:9" ht="18" customHeight="1">
      <c r="A208" s="192"/>
      <c r="B208" s="252" t="s">
        <v>619</v>
      </c>
      <c r="C208" s="254"/>
      <c r="D208" s="254"/>
      <c r="E208" s="291" t="s">
        <v>142</v>
      </c>
      <c r="F208" s="291" t="s">
        <v>143</v>
      </c>
      <c r="G208" s="291" t="s">
        <v>144</v>
      </c>
      <c r="H208" s="192"/>
      <c r="I208" s="192"/>
    </row>
    <row r="209" spans="1:9" ht="18" customHeight="1">
      <c r="A209" s="192"/>
      <c r="B209" s="192" t="s">
        <v>534</v>
      </c>
      <c r="C209" s="192"/>
      <c r="D209" s="192"/>
      <c r="E209" s="314">
        <v>661568.01</v>
      </c>
      <c r="F209" s="423">
        <v>0.4</v>
      </c>
      <c r="G209" s="175">
        <v>0.9</v>
      </c>
      <c r="H209" s="192"/>
      <c r="I209" s="192"/>
    </row>
    <row r="210" spans="1:9" ht="18" customHeight="1">
      <c r="A210" s="192"/>
      <c r="B210" s="254" t="s">
        <v>604</v>
      </c>
      <c r="C210" s="254"/>
      <c r="D210" s="254"/>
      <c r="E210" s="316">
        <v>115345</v>
      </c>
      <c r="F210" s="341">
        <v>0.2</v>
      </c>
      <c r="G210" s="176">
        <v>0.8</v>
      </c>
      <c r="H210" s="192"/>
      <c r="I210" s="192"/>
    </row>
    <row r="211" spans="1:9" ht="18" customHeight="1">
      <c r="A211" s="192"/>
      <c r="B211" s="192" t="s">
        <v>517</v>
      </c>
      <c r="C211" s="210">
        <v>84</v>
      </c>
      <c r="D211" s="198" t="s">
        <v>484</v>
      </c>
      <c r="E211" s="192"/>
      <c r="F211" s="192"/>
      <c r="G211" s="206"/>
      <c r="H211" s="192"/>
      <c r="I211" s="192"/>
    </row>
    <row r="212" spans="1:9" ht="18" customHeight="1">
      <c r="A212" s="192"/>
      <c r="B212" s="192" t="s">
        <v>518</v>
      </c>
      <c r="C212" s="210">
        <v>72</v>
      </c>
      <c r="D212" s="198" t="s">
        <v>484</v>
      </c>
      <c r="E212" s="192"/>
      <c r="F212" s="192"/>
      <c r="G212" s="206"/>
      <c r="H212" s="192"/>
      <c r="I212" s="192"/>
    </row>
    <row r="213" spans="1:9" ht="18" customHeight="1">
      <c r="A213" s="192"/>
      <c r="B213" s="192"/>
      <c r="C213" s="192"/>
      <c r="D213" s="192"/>
      <c r="E213" s="192"/>
      <c r="F213" s="192"/>
      <c r="G213" s="206"/>
      <c r="H213" s="192"/>
      <c r="I213" s="192"/>
    </row>
    <row r="214" spans="1:9" ht="18" customHeight="1">
      <c r="A214" s="192"/>
      <c r="B214" s="252" t="s">
        <v>147</v>
      </c>
      <c r="C214" s="291" t="s">
        <v>103</v>
      </c>
      <c r="D214" s="242"/>
      <c r="E214" s="291" t="s">
        <v>81</v>
      </c>
      <c r="F214" s="242"/>
      <c r="G214" s="267" t="s">
        <v>148</v>
      </c>
      <c r="H214" s="330"/>
      <c r="I214" s="330"/>
    </row>
    <row r="215" spans="1:9" ht="18" customHeight="1">
      <c r="A215" s="192"/>
      <c r="B215" s="192" t="s">
        <v>534</v>
      </c>
      <c r="C215" s="332">
        <v>1</v>
      </c>
      <c r="D215" s="231" t="s">
        <v>225</v>
      </c>
      <c r="E215" s="295">
        <v>661568.01</v>
      </c>
      <c r="F215" s="231" t="s">
        <v>64</v>
      </c>
      <c r="G215" s="319">
        <v>7.1428571428571426E-3</v>
      </c>
      <c r="H215" s="305">
        <v>4725.4857857142861</v>
      </c>
      <c r="I215" s="192"/>
    </row>
    <row r="216" spans="1:9" ht="18" customHeight="1">
      <c r="A216" s="192"/>
      <c r="B216" s="254" t="s">
        <v>604</v>
      </c>
      <c r="C216" s="334">
        <v>1</v>
      </c>
      <c r="D216" s="242" t="s">
        <v>225</v>
      </c>
      <c r="E216" s="298">
        <v>115345</v>
      </c>
      <c r="F216" s="242" t="s">
        <v>64</v>
      </c>
      <c r="G216" s="320">
        <v>1.1111111111111112E-2</v>
      </c>
      <c r="H216" s="306">
        <v>1281.6111111111111</v>
      </c>
      <c r="I216" s="192"/>
    </row>
    <row r="217" spans="1:9" ht="18" customHeight="1">
      <c r="A217" s="192"/>
      <c r="B217" s="192" t="s">
        <v>150</v>
      </c>
      <c r="C217" s="192"/>
      <c r="D217" s="192"/>
      <c r="E217" s="192"/>
      <c r="F217" s="192"/>
      <c r="G217" s="192"/>
      <c r="H217" s="192"/>
      <c r="I217" s="303">
        <v>6007.0968968253974</v>
      </c>
    </row>
    <row r="218" spans="1:9" ht="18" customHeight="1">
      <c r="A218" s="192"/>
      <c r="B218" s="192"/>
      <c r="C218" s="210" t="s">
        <v>485</v>
      </c>
      <c r="D218" s="198"/>
      <c r="E218" s="192"/>
      <c r="F218" s="274" t="s">
        <v>519</v>
      </c>
      <c r="G218" s="255" t="s">
        <v>520</v>
      </c>
      <c r="H218" s="192"/>
      <c r="I218" s="340"/>
    </row>
    <row r="219" spans="1:9" ht="18" customHeight="1">
      <c r="A219" s="192"/>
      <c r="B219" s="192"/>
      <c r="C219" s="198"/>
      <c r="D219" s="639" t="s">
        <v>152</v>
      </c>
      <c r="E219" s="639"/>
      <c r="F219" s="147">
        <v>0.4</v>
      </c>
      <c r="G219" s="322">
        <v>0.2</v>
      </c>
      <c r="H219" s="192"/>
      <c r="I219" s="340"/>
    </row>
    <row r="220" spans="1:9" ht="18" customHeight="1">
      <c r="A220" s="192"/>
      <c r="B220" s="192"/>
      <c r="C220" s="198"/>
      <c r="D220" s="639" t="s">
        <v>486</v>
      </c>
      <c r="E220" s="639"/>
      <c r="F220" s="205">
        <v>84</v>
      </c>
      <c r="G220" s="290">
        <v>72</v>
      </c>
      <c r="H220" s="192"/>
      <c r="I220" s="340"/>
    </row>
    <row r="221" spans="1:9" ht="18" customHeight="1">
      <c r="A221" s="192"/>
      <c r="B221" s="192"/>
      <c r="C221" s="198"/>
      <c r="D221" s="641" t="s">
        <v>487</v>
      </c>
      <c r="E221" s="641"/>
      <c r="F221" s="148">
        <v>7.1428571428571426E-3</v>
      </c>
      <c r="G221" s="148">
        <v>1.1111111111111112E-2</v>
      </c>
      <c r="H221" s="192"/>
      <c r="I221" s="340"/>
    </row>
    <row r="222" spans="1:9" ht="18" customHeight="1">
      <c r="A222" s="192"/>
      <c r="B222" s="192"/>
      <c r="C222" s="192"/>
      <c r="D222" s="192"/>
      <c r="E222" s="192"/>
      <c r="F222" s="192"/>
      <c r="G222" s="192"/>
      <c r="H222" s="192"/>
      <c r="I222" s="192"/>
    </row>
    <row r="223" spans="1:9" ht="18" customHeight="1">
      <c r="A223" s="192"/>
      <c r="B223" s="252" t="s">
        <v>151</v>
      </c>
      <c r="C223" s="291" t="s">
        <v>103</v>
      </c>
      <c r="D223" s="242"/>
      <c r="E223" s="291" t="s">
        <v>81</v>
      </c>
      <c r="F223" s="242"/>
      <c r="G223" s="291" t="s">
        <v>148</v>
      </c>
      <c r="H223" s="330"/>
      <c r="I223" s="192"/>
    </row>
    <row r="224" spans="1:9" ht="18" customHeight="1">
      <c r="A224" s="192"/>
      <c r="B224" s="192" t="s">
        <v>534</v>
      </c>
      <c r="C224" s="332">
        <v>1</v>
      </c>
      <c r="D224" s="231" t="s">
        <v>225</v>
      </c>
      <c r="E224" s="295">
        <v>661568.01</v>
      </c>
      <c r="F224" s="231" t="s">
        <v>64</v>
      </c>
      <c r="G224" s="333">
        <v>9.285714285714286E-3</v>
      </c>
      <c r="H224" s="305">
        <v>6143.1315214285714</v>
      </c>
      <c r="I224" s="192"/>
    </row>
    <row r="225" spans="1:9" ht="18" customHeight="1">
      <c r="A225" s="192"/>
      <c r="B225" s="254" t="s">
        <v>604</v>
      </c>
      <c r="C225" s="334">
        <v>1</v>
      </c>
      <c r="D225" s="242" t="s">
        <v>225</v>
      </c>
      <c r="E225" s="298">
        <v>115345</v>
      </c>
      <c r="F225" s="242" t="s">
        <v>64</v>
      </c>
      <c r="G225" s="335">
        <v>8.3333333333333332E-3</v>
      </c>
      <c r="H225" s="306">
        <v>961.20833333333337</v>
      </c>
      <c r="I225" s="192"/>
    </row>
    <row r="226" spans="1:9" ht="18" customHeight="1">
      <c r="A226" s="192"/>
      <c r="B226" s="192" t="s">
        <v>150</v>
      </c>
      <c r="C226" s="192"/>
      <c r="D226" s="192"/>
      <c r="E226" s="192"/>
      <c r="F226" s="192"/>
      <c r="G226" s="192"/>
      <c r="H226" s="192"/>
      <c r="I226" s="303">
        <v>7104.3398547619045</v>
      </c>
    </row>
    <row r="227" spans="1:9" ht="18" customHeight="1">
      <c r="A227" s="192"/>
      <c r="B227" s="192"/>
      <c r="C227" s="198" t="s">
        <v>488</v>
      </c>
      <c r="D227" s="198"/>
      <c r="E227" s="192"/>
      <c r="F227" s="274" t="s">
        <v>519</v>
      </c>
      <c r="G227" s="255" t="s">
        <v>520</v>
      </c>
      <c r="H227" s="192"/>
      <c r="I227" s="192"/>
    </row>
    <row r="228" spans="1:9" ht="18" customHeight="1">
      <c r="A228" s="192"/>
      <c r="B228" s="192"/>
      <c r="C228" s="198"/>
      <c r="D228" s="639" t="s">
        <v>152</v>
      </c>
      <c r="E228" s="639"/>
      <c r="F228" s="147">
        <v>0.4</v>
      </c>
      <c r="G228" s="324">
        <v>0.2</v>
      </c>
      <c r="H228" s="325"/>
      <c r="I228" s="192"/>
    </row>
    <row r="229" spans="1:9" ht="18" customHeight="1">
      <c r="A229" s="192"/>
      <c r="B229" s="192"/>
      <c r="C229" s="198"/>
      <c r="D229" s="639" t="s">
        <v>489</v>
      </c>
      <c r="E229" s="639"/>
      <c r="F229" s="205">
        <v>7</v>
      </c>
      <c r="G229" s="205">
        <v>6</v>
      </c>
      <c r="H229" s="327"/>
      <c r="I229" s="192"/>
    </row>
    <row r="230" spans="1:9" ht="18" customHeight="1">
      <c r="A230" s="192"/>
      <c r="B230" s="192"/>
      <c r="C230" s="198"/>
      <c r="D230" s="639" t="s">
        <v>153</v>
      </c>
      <c r="E230" s="639"/>
      <c r="F230" s="317">
        <v>0.15</v>
      </c>
      <c r="G230" s="317">
        <v>0.15</v>
      </c>
      <c r="H230" s="328" t="s">
        <v>668</v>
      </c>
      <c r="I230" s="327"/>
    </row>
    <row r="231" spans="1:9" ht="18" customHeight="1">
      <c r="A231" s="192"/>
      <c r="B231" s="192"/>
      <c r="C231" s="198"/>
      <c r="D231" s="639" t="s">
        <v>154</v>
      </c>
      <c r="E231" s="639"/>
      <c r="F231" s="149">
        <v>9.285714285714286E-3</v>
      </c>
      <c r="G231" s="149">
        <v>8.3333333333333332E-3</v>
      </c>
      <c r="H231" s="327"/>
      <c r="I231" s="192"/>
    </row>
    <row r="232" spans="1:9" ht="18" customHeight="1">
      <c r="A232" s="192"/>
      <c r="B232" s="192"/>
      <c r="C232" s="198"/>
      <c r="D232" s="290"/>
      <c r="E232" s="290"/>
      <c r="F232" s="149"/>
      <c r="G232" s="149"/>
      <c r="H232" s="327"/>
      <c r="I232" s="192"/>
    </row>
    <row r="233" spans="1:9" ht="18" customHeight="1">
      <c r="A233" s="192"/>
      <c r="B233" s="252" t="s">
        <v>226</v>
      </c>
      <c r="C233" s="291" t="s">
        <v>103</v>
      </c>
      <c r="D233" s="242"/>
      <c r="E233" s="291" t="s">
        <v>81</v>
      </c>
      <c r="F233" s="242"/>
      <c r="G233" s="329" t="s">
        <v>148</v>
      </c>
      <c r="H233" s="330"/>
      <c r="I233" s="330"/>
    </row>
    <row r="234" spans="1:9" ht="18" customHeight="1">
      <c r="A234" s="192"/>
      <c r="B234" s="192" t="s">
        <v>534</v>
      </c>
      <c r="C234" s="332">
        <v>1</v>
      </c>
      <c r="D234" s="231" t="s">
        <v>225</v>
      </c>
      <c r="E234" s="295">
        <v>661568.01</v>
      </c>
      <c r="F234" s="231" t="s">
        <v>64</v>
      </c>
      <c r="G234" s="333">
        <v>1.0714285714285714E-2</v>
      </c>
      <c r="H234" s="305">
        <v>7088.2286785714286</v>
      </c>
      <c r="I234" s="192"/>
    </row>
    <row r="235" spans="1:9" ht="18" customHeight="1">
      <c r="A235" s="192"/>
      <c r="B235" s="254" t="s">
        <v>604</v>
      </c>
      <c r="C235" s="334">
        <v>1</v>
      </c>
      <c r="D235" s="242" t="s">
        <v>225</v>
      </c>
      <c r="E235" s="298">
        <v>115345</v>
      </c>
      <c r="F235" s="242" t="s">
        <v>64</v>
      </c>
      <c r="G235" s="335">
        <v>1.1111111111111112E-2</v>
      </c>
      <c r="H235" s="306">
        <v>1281.6111111111111</v>
      </c>
      <c r="I235" s="192"/>
    </row>
    <row r="236" spans="1:9" ht="18" customHeight="1">
      <c r="A236" s="192"/>
      <c r="B236" s="192" t="s">
        <v>150</v>
      </c>
      <c r="C236" s="192"/>
      <c r="D236" s="192"/>
      <c r="E236" s="192"/>
      <c r="F236" s="192"/>
      <c r="G236" s="192"/>
      <c r="H236" s="192"/>
      <c r="I236" s="303">
        <v>8369.839789682539</v>
      </c>
    </row>
    <row r="237" spans="1:9" ht="18" customHeight="1">
      <c r="A237" s="192"/>
      <c r="B237" s="192"/>
      <c r="C237" s="192"/>
      <c r="D237" s="192"/>
      <c r="E237" s="192"/>
      <c r="F237" s="192"/>
      <c r="G237" s="192"/>
      <c r="H237" s="192"/>
      <c r="I237" s="192"/>
    </row>
    <row r="238" spans="1:9" ht="18" customHeight="1">
      <c r="A238" s="192"/>
      <c r="B238" s="252" t="s">
        <v>227</v>
      </c>
      <c r="C238" s="291" t="s">
        <v>103</v>
      </c>
      <c r="D238" s="254"/>
      <c r="E238" s="291" t="s">
        <v>81</v>
      </c>
      <c r="F238" s="291" t="s">
        <v>507</v>
      </c>
      <c r="G238" s="291" t="s">
        <v>148</v>
      </c>
      <c r="H238" s="254"/>
      <c r="I238" s="254"/>
    </row>
    <row r="239" spans="1:9" ht="18" customHeight="1">
      <c r="A239" s="192"/>
      <c r="B239" s="192" t="s">
        <v>228</v>
      </c>
      <c r="C239" s="332">
        <v>1</v>
      </c>
      <c r="D239" s="231" t="s">
        <v>225</v>
      </c>
      <c r="E239" s="336">
        <v>661568.01</v>
      </c>
      <c r="F239" s="150">
        <v>0.02</v>
      </c>
      <c r="G239" s="333">
        <v>8.3333333333333329E-2</v>
      </c>
      <c r="H239" s="305">
        <v>1102.6133499999999</v>
      </c>
      <c r="I239" s="192"/>
    </row>
    <row r="240" spans="1:9" ht="18" customHeight="1">
      <c r="A240" s="192"/>
      <c r="B240" s="254" t="s">
        <v>155</v>
      </c>
      <c r="C240" s="334">
        <v>1</v>
      </c>
      <c r="D240" s="242" t="s">
        <v>225</v>
      </c>
      <c r="E240" s="337">
        <v>776913.01</v>
      </c>
      <c r="F240" s="151">
        <v>0.05</v>
      </c>
      <c r="G240" s="335">
        <v>8.3333333333333329E-2</v>
      </c>
      <c r="H240" s="306">
        <v>3237.1375416666669</v>
      </c>
      <c r="I240" s="192"/>
    </row>
    <row r="241" spans="1:9" ht="18" customHeight="1">
      <c r="A241" s="192"/>
      <c r="B241" s="192" t="s">
        <v>229</v>
      </c>
      <c r="C241" s="192"/>
      <c r="D241" s="192"/>
      <c r="E241" s="192"/>
      <c r="F241" s="192"/>
      <c r="G241" s="192"/>
      <c r="H241" s="192"/>
      <c r="I241" s="303">
        <v>4339.7508916666666</v>
      </c>
    </row>
    <row r="242" spans="1:9" ht="18" customHeight="1">
      <c r="A242" s="192"/>
      <c r="B242" s="192"/>
      <c r="C242" s="192"/>
      <c r="D242" s="192"/>
      <c r="E242" s="192"/>
      <c r="F242" s="192"/>
      <c r="G242" s="192"/>
      <c r="H242" s="192"/>
      <c r="I242" s="192"/>
    </row>
    <row r="243" spans="1:9" ht="18" customHeight="1">
      <c r="A243" s="192"/>
      <c r="B243" s="252" t="s">
        <v>156</v>
      </c>
      <c r="C243" s="291" t="s">
        <v>103</v>
      </c>
      <c r="D243" s="254"/>
      <c r="E243" s="291" t="s">
        <v>81</v>
      </c>
      <c r="F243" s="254"/>
      <c r="G243" s="291" t="s">
        <v>148</v>
      </c>
      <c r="H243" s="254"/>
      <c r="I243" s="192"/>
    </row>
    <row r="244" spans="1:9" ht="18" customHeight="1">
      <c r="A244" s="192"/>
      <c r="B244" s="310" t="s">
        <v>503</v>
      </c>
      <c r="C244" s="311">
        <v>0</v>
      </c>
      <c r="D244" s="300" t="s">
        <v>225</v>
      </c>
      <c r="E244" s="343">
        <v>1573.67</v>
      </c>
      <c r="F244" s="300" t="s">
        <v>64</v>
      </c>
      <c r="G244" s="344">
        <v>8.3333333333333329E-2</v>
      </c>
      <c r="H244" s="312">
        <v>0</v>
      </c>
      <c r="I244" s="192"/>
    </row>
    <row r="245" spans="1:9" ht="18" customHeight="1">
      <c r="A245" s="192"/>
      <c r="B245" s="192" t="s">
        <v>150</v>
      </c>
      <c r="C245" s="192"/>
      <c r="D245" s="192"/>
      <c r="E245" s="192"/>
      <c r="F245" s="192"/>
      <c r="G245" s="192"/>
      <c r="H245" s="192"/>
      <c r="I245" s="303">
        <v>0</v>
      </c>
    </row>
    <row r="246" spans="1:9" ht="18" customHeight="1">
      <c r="A246" s="192"/>
      <c r="B246" s="192"/>
      <c r="C246" s="192"/>
      <c r="D246" s="192"/>
      <c r="E246" s="192"/>
      <c r="F246" s="192"/>
      <c r="G246" s="192"/>
      <c r="H246" s="192"/>
      <c r="I246" s="192"/>
    </row>
    <row r="247" spans="1:9" ht="18" customHeight="1" thickBot="1">
      <c r="A247" s="192"/>
      <c r="B247" s="192" t="s">
        <v>607</v>
      </c>
      <c r="C247" s="192"/>
      <c r="D247" s="192"/>
      <c r="E247" s="192"/>
      <c r="F247" s="192"/>
      <c r="G247" s="192"/>
      <c r="H247" s="192"/>
      <c r="I247" s="345">
        <v>25821.027432936509</v>
      </c>
    </row>
    <row r="248" spans="1:9" ht="18" customHeight="1">
      <c r="A248" s="192"/>
      <c r="B248" s="192"/>
      <c r="C248" s="192"/>
      <c r="D248" s="192"/>
      <c r="E248" s="192"/>
      <c r="F248" s="192"/>
      <c r="G248" s="192"/>
      <c r="H248" s="192"/>
      <c r="I248" s="192"/>
    </row>
    <row r="249" spans="1:9" ht="18" customHeight="1">
      <c r="A249" s="192"/>
      <c r="B249" s="195" t="s">
        <v>158</v>
      </c>
      <c r="C249" s="192"/>
      <c r="D249" s="192"/>
      <c r="E249" s="192"/>
      <c r="F249" s="192"/>
      <c r="G249" s="192"/>
      <c r="H249" s="192"/>
      <c r="I249" s="192"/>
    </row>
    <row r="250" spans="1:9" ht="18" customHeight="1">
      <c r="A250" s="192"/>
      <c r="B250" s="313"/>
      <c r="C250" s="192"/>
      <c r="D250" s="192"/>
      <c r="E250" s="192" t="s">
        <v>606</v>
      </c>
      <c r="F250" s="192"/>
      <c r="G250" s="305">
        <v>25821.027432936509</v>
      </c>
      <c r="H250" s="192"/>
    </row>
    <row r="251" spans="1:9" ht="18" customHeight="1" thickBot="1">
      <c r="A251" s="192"/>
      <c r="B251" s="313"/>
      <c r="C251" s="192"/>
      <c r="D251" s="192"/>
      <c r="E251" s="192"/>
      <c r="F251" s="192"/>
      <c r="G251" s="305"/>
      <c r="H251" s="192"/>
      <c r="I251" s="425">
        <v>25821.027432936509</v>
      </c>
    </row>
    <row r="252" spans="1:9" ht="18" customHeight="1" thickTop="1">
      <c r="A252" s="192"/>
      <c r="B252" s="313"/>
      <c r="C252" s="192"/>
      <c r="D252" s="192"/>
      <c r="E252" s="192"/>
      <c r="F252" s="192"/>
      <c r="G252" s="305"/>
      <c r="H252" s="192"/>
      <c r="I252" s="122"/>
    </row>
    <row r="253" spans="1:9" ht="18" customHeight="1">
      <c r="A253" s="194" t="s">
        <v>159</v>
      </c>
      <c r="B253" s="195" t="s">
        <v>160</v>
      </c>
      <c r="C253" s="192"/>
      <c r="D253" s="192"/>
      <c r="E253" s="192"/>
      <c r="F253" s="192"/>
      <c r="G253" s="192"/>
      <c r="H253" s="192"/>
      <c r="I253" s="192"/>
    </row>
    <row r="254" spans="1:9" ht="18" customHeight="1">
      <c r="A254" s="192"/>
      <c r="B254" s="192"/>
      <c r="C254" s="192"/>
      <c r="D254" s="192"/>
      <c r="E254" s="192"/>
      <c r="F254" s="192"/>
      <c r="G254" s="192"/>
      <c r="H254" s="192"/>
      <c r="I254" s="192"/>
    </row>
    <row r="255" spans="1:9" ht="18" customHeight="1">
      <c r="A255" s="192"/>
      <c r="B255" s="192"/>
      <c r="C255" s="192"/>
      <c r="D255" s="192"/>
      <c r="E255" s="192"/>
      <c r="F255" s="192"/>
      <c r="G255" s="192"/>
      <c r="H255" s="192"/>
      <c r="I255" s="192"/>
    </row>
    <row r="256" spans="1:9" ht="18" customHeight="1" thickBot="1">
      <c r="A256" s="192"/>
      <c r="B256" s="195" t="s">
        <v>161</v>
      </c>
      <c r="C256" s="192"/>
      <c r="D256" s="192"/>
      <c r="E256" s="192"/>
      <c r="F256" s="192"/>
      <c r="G256" s="192"/>
      <c r="H256" s="192"/>
      <c r="I256" s="425">
        <v>0</v>
      </c>
    </row>
    <row r="257" spans="1:9" ht="18" customHeight="1" thickTop="1">
      <c r="A257" s="192"/>
      <c r="B257" s="192"/>
      <c r="C257" s="192"/>
      <c r="D257" s="192"/>
      <c r="E257" s="192"/>
      <c r="F257" s="192"/>
      <c r="G257" s="192"/>
      <c r="H257" s="192"/>
      <c r="I257" s="192"/>
    </row>
    <row r="258" spans="1:9" ht="18" customHeight="1">
      <c r="A258" s="194" t="s">
        <v>162</v>
      </c>
      <c r="B258" s="195" t="s">
        <v>163</v>
      </c>
      <c r="C258" s="192"/>
      <c r="D258" s="192"/>
      <c r="E258" s="192"/>
      <c r="F258" s="192"/>
      <c r="G258" s="192"/>
      <c r="H258" s="192"/>
      <c r="I258" s="192"/>
    </row>
    <row r="259" spans="1:9" ht="18" customHeight="1">
      <c r="A259" s="192"/>
      <c r="B259" s="192"/>
      <c r="C259" s="192"/>
      <c r="D259" s="192"/>
      <c r="E259" s="192"/>
      <c r="F259" s="192"/>
      <c r="G259" s="192"/>
      <c r="H259" s="192"/>
      <c r="I259" s="192"/>
    </row>
    <row r="260" spans="1:9" ht="18" customHeight="1">
      <c r="A260" s="192"/>
      <c r="B260" s="252" t="s">
        <v>230</v>
      </c>
      <c r="C260" s="254"/>
      <c r="D260" s="254"/>
      <c r="E260" s="254"/>
      <c r="F260" s="254"/>
      <c r="G260" s="254"/>
      <c r="H260" s="254"/>
      <c r="I260" s="291" t="s">
        <v>62</v>
      </c>
    </row>
    <row r="261" spans="1:9" ht="18" customHeight="1">
      <c r="A261" s="313" t="s">
        <v>58</v>
      </c>
      <c r="B261" s="192" t="s">
        <v>165</v>
      </c>
      <c r="C261" s="192"/>
      <c r="D261" s="192"/>
      <c r="E261" s="192"/>
      <c r="F261" s="192"/>
      <c r="G261" s="192"/>
      <c r="H261" s="192"/>
      <c r="I261" s="351">
        <v>72270.292028454554</v>
      </c>
    </row>
    <row r="262" spans="1:9" ht="18" customHeight="1">
      <c r="A262" s="313" t="s">
        <v>78</v>
      </c>
      <c r="B262" s="192" t="s">
        <v>231</v>
      </c>
      <c r="C262" s="192"/>
      <c r="D262" s="192"/>
      <c r="E262" s="192"/>
      <c r="F262" s="192"/>
      <c r="G262" s="192"/>
      <c r="H262" s="192"/>
      <c r="I262" s="351">
        <v>3647.8275000000003</v>
      </c>
    </row>
    <row r="263" spans="1:9" ht="18" customHeight="1">
      <c r="A263" s="313" t="s">
        <v>86</v>
      </c>
      <c r="B263" s="192" t="s">
        <v>232</v>
      </c>
      <c r="C263" s="192"/>
      <c r="D263" s="192"/>
      <c r="E263" s="192"/>
      <c r="F263" s="192"/>
      <c r="G263" s="192"/>
      <c r="H263" s="192"/>
      <c r="I263" s="336">
        <v>28337.629200000007</v>
      </c>
    </row>
    <row r="264" spans="1:9" ht="18" customHeight="1">
      <c r="A264" s="313" t="s">
        <v>100</v>
      </c>
      <c r="B264" s="192" t="s">
        <v>168</v>
      </c>
      <c r="C264" s="192"/>
      <c r="D264" s="192"/>
      <c r="E264" s="192"/>
      <c r="F264" s="192"/>
      <c r="G264" s="192"/>
      <c r="H264" s="192"/>
      <c r="I264" s="336">
        <v>1423.5916666666667</v>
      </c>
    </row>
    <row r="265" spans="1:9" ht="18" customHeight="1">
      <c r="A265" s="313" t="s">
        <v>109</v>
      </c>
      <c r="B265" s="192" t="s">
        <v>169</v>
      </c>
      <c r="C265" s="192"/>
      <c r="D265" s="192"/>
      <c r="E265" s="192"/>
      <c r="F265" s="192"/>
      <c r="G265" s="192"/>
      <c r="H265" s="192"/>
      <c r="I265" s="336">
        <v>10604.603732291665</v>
      </c>
    </row>
    <row r="266" spans="1:9" ht="18" customHeight="1">
      <c r="A266" s="313" t="s">
        <v>139</v>
      </c>
      <c r="B266" s="192" t="s">
        <v>170</v>
      </c>
      <c r="C266" s="192"/>
      <c r="D266" s="192"/>
      <c r="E266" s="192"/>
      <c r="F266" s="192"/>
      <c r="G266" s="192"/>
      <c r="H266" s="192"/>
      <c r="I266" s="336">
        <v>25821.027432936509</v>
      </c>
    </row>
    <row r="267" spans="1:9" ht="18" customHeight="1">
      <c r="A267" s="313" t="s">
        <v>159</v>
      </c>
      <c r="B267" s="192" t="s">
        <v>171</v>
      </c>
      <c r="C267" s="192"/>
      <c r="D267" s="192"/>
      <c r="E267" s="192"/>
      <c r="F267" s="192"/>
      <c r="G267" s="192"/>
      <c r="H267" s="192"/>
      <c r="I267" s="336">
        <v>0</v>
      </c>
    </row>
    <row r="268" spans="1:9" ht="18" customHeight="1" thickBot="1">
      <c r="A268" s="192"/>
      <c r="B268" s="195" t="s">
        <v>172</v>
      </c>
      <c r="C268" s="192"/>
      <c r="D268" s="192"/>
      <c r="E268" s="192"/>
      <c r="F268" s="192"/>
      <c r="G268" s="192"/>
      <c r="H268" s="192"/>
      <c r="I268" s="425">
        <v>142104.9715603494</v>
      </c>
    </row>
    <row r="269" spans="1:9" ht="18" customHeight="1" thickTop="1">
      <c r="A269" s="192"/>
      <c r="B269" s="192"/>
      <c r="C269" s="192"/>
      <c r="D269" s="192"/>
      <c r="E269" s="192"/>
      <c r="F269" s="192"/>
      <c r="G269" s="192"/>
      <c r="H269" s="192"/>
      <c r="I269" s="192"/>
    </row>
    <row r="270" spans="1:9" ht="18" customHeight="1">
      <c r="A270" s="194" t="s">
        <v>162</v>
      </c>
      <c r="B270" s="195" t="s">
        <v>174</v>
      </c>
      <c r="C270" s="192"/>
      <c r="D270" s="192"/>
      <c r="E270" s="192"/>
      <c r="F270" s="192"/>
      <c r="G270" s="192"/>
      <c r="H270" s="192"/>
      <c r="I270" s="192"/>
    </row>
    <row r="271" spans="1:9" ht="18" customHeight="1">
      <c r="A271" s="192"/>
      <c r="B271" s="192"/>
      <c r="C271" s="192"/>
      <c r="D271" s="192"/>
      <c r="E271" s="192"/>
      <c r="F271" s="192"/>
      <c r="G271" s="192"/>
      <c r="H271" s="192"/>
      <c r="I271" s="192"/>
    </row>
    <row r="272" spans="1:9" ht="18" customHeight="1">
      <c r="A272" s="192"/>
      <c r="B272" s="252" t="s">
        <v>175</v>
      </c>
      <c r="C272" s="254"/>
      <c r="D272" s="223"/>
      <c r="E272" s="291" t="s">
        <v>176</v>
      </c>
      <c r="F272" s="254"/>
      <c r="G272" s="291" t="s">
        <v>177</v>
      </c>
      <c r="H272" s="254"/>
      <c r="I272" s="291" t="s">
        <v>62</v>
      </c>
    </row>
    <row r="273" spans="1:9" ht="18" customHeight="1">
      <c r="A273" s="192"/>
      <c r="B273" s="192" t="s">
        <v>178</v>
      </c>
      <c r="C273" s="192"/>
      <c r="D273" s="219"/>
      <c r="E273" s="149">
        <v>0.03</v>
      </c>
      <c r="F273" s="192"/>
      <c r="G273" s="305">
        <v>142104.9715603494</v>
      </c>
      <c r="H273" s="192"/>
      <c r="I273" s="305">
        <v>4263.1491468104814</v>
      </c>
    </row>
    <row r="274" spans="1:9" ht="18" customHeight="1">
      <c r="A274" s="192"/>
      <c r="B274" s="192" t="s">
        <v>179</v>
      </c>
      <c r="C274" s="192"/>
      <c r="D274" s="223"/>
      <c r="E274" s="149">
        <v>0.05</v>
      </c>
      <c r="F274" s="192"/>
      <c r="G274" s="305">
        <v>142104.9715603494</v>
      </c>
      <c r="H274" s="192"/>
      <c r="I274" s="305">
        <v>7105.2485780174702</v>
      </c>
    </row>
    <row r="275" spans="1:9" ht="18" customHeight="1">
      <c r="A275" s="192"/>
      <c r="B275" s="354" t="s">
        <v>478</v>
      </c>
      <c r="C275" s="192"/>
      <c r="D275" s="223"/>
      <c r="E275" s="149">
        <v>0.01</v>
      </c>
      <c r="F275" s="192"/>
      <c r="G275" s="305">
        <v>142104.9715603494</v>
      </c>
      <c r="H275" s="192"/>
      <c r="I275" s="305">
        <v>1421.049715603494</v>
      </c>
    </row>
    <row r="276" spans="1:9" ht="18" customHeight="1">
      <c r="A276" s="192"/>
      <c r="B276" s="254" t="s">
        <v>180</v>
      </c>
      <c r="C276" s="254"/>
      <c r="D276" s="227"/>
      <c r="E276" s="156">
        <v>0.01</v>
      </c>
      <c r="F276" s="254"/>
      <c r="G276" s="306">
        <v>142104.9715603494</v>
      </c>
      <c r="H276" s="254"/>
      <c r="I276" s="306">
        <v>1421.049715603494</v>
      </c>
    </row>
    <row r="277" spans="1:9" ht="18" customHeight="1">
      <c r="A277" s="192"/>
      <c r="B277" s="192" t="s">
        <v>181</v>
      </c>
      <c r="C277" s="192"/>
      <c r="D277" s="223"/>
      <c r="E277" s="192"/>
      <c r="F277" s="192"/>
      <c r="G277" s="192"/>
      <c r="H277" s="192"/>
      <c r="I277" s="305">
        <v>14210.49715603494</v>
      </c>
    </row>
    <row r="278" spans="1:9" ht="18" customHeight="1">
      <c r="A278" s="192"/>
      <c r="B278" s="192"/>
      <c r="C278" s="192"/>
      <c r="D278" s="192"/>
      <c r="E278" s="192"/>
      <c r="F278" s="192"/>
      <c r="G278" s="192"/>
      <c r="H278" s="192"/>
      <c r="I278" s="340"/>
    </row>
    <row r="279" spans="1:9" ht="18" customHeight="1" thickBot="1">
      <c r="A279" s="192"/>
      <c r="B279" s="195" t="s">
        <v>233</v>
      </c>
      <c r="C279" s="192"/>
      <c r="D279" s="192"/>
      <c r="E279" s="192"/>
      <c r="F279" s="192"/>
      <c r="G279" s="192"/>
      <c r="H279" s="192"/>
      <c r="I279" s="425">
        <v>14210.49715603494</v>
      </c>
    </row>
    <row r="280" spans="1:9" ht="18" customHeight="1" thickTop="1">
      <c r="A280" s="192"/>
      <c r="B280" s="192"/>
      <c r="C280" s="192"/>
      <c r="D280" s="192"/>
      <c r="E280" s="192"/>
      <c r="F280" s="192"/>
      <c r="G280" s="192"/>
      <c r="H280" s="192"/>
      <c r="I280" s="192"/>
    </row>
    <row r="281" spans="1:9" ht="18" customHeight="1">
      <c r="A281" s="194" t="s">
        <v>173</v>
      </c>
      <c r="B281" s="195" t="s">
        <v>184</v>
      </c>
      <c r="C281" s="192"/>
      <c r="D281" s="192"/>
      <c r="E281" s="192"/>
      <c r="F281" s="192"/>
      <c r="G281" s="192"/>
      <c r="H281" s="192"/>
      <c r="I281" s="192"/>
    </row>
    <row r="282" spans="1:9" ht="18" customHeight="1">
      <c r="A282" s="192"/>
      <c r="B282" s="192"/>
      <c r="C282" s="192"/>
      <c r="D282" s="192"/>
      <c r="E282" s="192"/>
      <c r="F282" s="192"/>
      <c r="G282" s="192"/>
      <c r="H282" s="192"/>
      <c r="I282" s="192"/>
    </row>
    <row r="283" spans="1:9" ht="18" customHeight="1">
      <c r="A283" s="192"/>
      <c r="B283" s="254" t="s">
        <v>185</v>
      </c>
      <c r="C283" s="254"/>
      <c r="D283" s="254"/>
      <c r="E283" s="254"/>
      <c r="F283" s="254"/>
      <c r="G283" s="254"/>
      <c r="H283" s="223"/>
      <c r="I283" s="291" t="s">
        <v>62</v>
      </c>
    </row>
    <row r="284" spans="1:9" ht="18" customHeight="1">
      <c r="A284" s="313" t="s">
        <v>162</v>
      </c>
      <c r="B284" s="192" t="s">
        <v>186</v>
      </c>
      <c r="C284" s="192"/>
      <c r="D284" s="192"/>
      <c r="E284" s="192"/>
      <c r="F284" s="192"/>
      <c r="G284" s="192"/>
      <c r="H284" s="219"/>
      <c r="I284" s="295">
        <v>142104.9715603494</v>
      </c>
    </row>
    <row r="285" spans="1:9" ht="18" customHeight="1">
      <c r="A285" s="313" t="s">
        <v>173</v>
      </c>
      <c r="B285" s="192" t="s">
        <v>187</v>
      </c>
      <c r="C285" s="192"/>
      <c r="D285" s="192"/>
      <c r="E285" s="192"/>
      <c r="F285" s="192"/>
      <c r="G285" s="192"/>
      <c r="H285" s="223"/>
      <c r="I285" s="295">
        <v>14210.49715603494</v>
      </c>
    </row>
    <row r="286" spans="1:9" ht="18" customHeight="1">
      <c r="A286" s="192"/>
      <c r="B286" s="192" t="s">
        <v>188</v>
      </c>
      <c r="C286" s="192"/>
      <c r="D286" s="192"/>
      <c r="E286" s="192"/>
      <c r="F286" s="192"/>
      <c r="G286" s="192"/>
      <c r="H286" s="223"/>
      <c r="I286" s="295">
        <v>156315.46871638435</v>
      </c>
    </row>
    <row r="287" spans="1:9" ht="18" customHeight="1">
      <c r="A287" s="192"/>
      <c r="B287" s="254" t="s">
        <v>502</v>
      </c>
      <c r="C287" s="254"/>
      <c r="D287" s="254"/>
      <c r="E287" s="254"/>
      <c r="F287" s="254"/>
      <c r="G287" s="254"/>
      <c r="H287" s="227"/>
      <c r="I287" s="464">
        <v>1</v>
      </c>
    </row>
    <row r="288" spans="1:9" ht="18" customHeight="1" thickBot="1">
      <c r="A288" s="192"/>
      <c r="B288" s="192"/>
      <c r="C288" s="192"/>
      <c r="D288" s="192"/>
      <c r="E288" s="192"/>
      <c r="F288" s="192"/>
      <c r="G288" s="192"/>
      <c r="H288" s="192"/>
      <c r="I288" s="254"/>
    </row>
    <row r="289" spans="1:9" ht="18" customHeight="1" thickBot="1">
      <c r="A289" s="192"/>
      <c r="B289" s="195" t="s">
        <v>189</v>
      </c>
      <c r="C289" s="192"/>
      <c r="D289" s="192"/>
      <c r="E289" s="192"/>
      <c r="F289" s="192"/>
      <c r="G289" s="192"/>
      <c r="H289" s="194" t="s">
        <v>234</v>
      </c>
      <c r="I289" s="465">
        <v>156315.46871638435</v>
      </c>
    </row>
    <row r="290" spans="1:9" ht="18" customHeight="1">
      <c r="A290" s="192"/>
      <c r="B290" s="192"/>
      <c r="C290" s="192"/>
      <c r="D290" s="192"/>
      <c r="E290" s="192"/>
      <c r="F290" s="192"/>
      <c r="G290" s="192"/>
      <c r="H290" s="192"/>
      <c r="I290" s="313"/>
    </row>
    <row r="291" spans="1:9" ht="18" customHeight="1">
      <c r="A291" s="194" t="s">
        <v>191</v>
      </c>
      <c r="B291" s="195" t="s">
        <v>235</v>
      </c>
      <c r="C291" s="192"/>
      <c r="D291" s="192"/>
      <c r="E291" s="192"/>
      <c r="F291" s="192"/>
      <c r="G291" s="192"/>
      <c r="H291" s="192"/>
      <c r="I291" s="313"/>
    </row>
    <row r="292" spans="1:9" ht="18" customHeight="1">
      <c r="A292" s="192"/>
      <c r="B292" s="192" t="s">
        <v>192</v>
      </c>
      <c r="C292" s="192"/>
      <c r="D292" s="192"/>
      <c r="E292" s="192"/>
      <c r="F292" s="192"/>
      <c r="G292" s="192"/>
      <c r="H292" s="192"/>
      <c r="I292" s="406">
        <v>156315.46871638435</v>
      </c>
    </row>
    <row r="293" spans="1:9" ht="18" customHeight="1">
      <c r="A293" s="192"/>
      <c r="B293" s="192" t="s">
        <v>193</v>
      </c>
      <c r="C293" s="192"/>
      <c r="D293" s="192"/>
      <c r="E293" s="192"/>
      <c r="F293" s="192"/>
      <c r="G293" s="192"/>
      <c r="H293" s="357">
        <v>6.5000000000000002E-2</v>
      </c>
      <c r="I293" s="428">
        <v>10160.505466564982</v>
      </c>
    </row>
    <row r="294" spans="1:9" ht="18" customHeight="1">
      <c r="A294" s="192"/>
      <c r="B294" s="192" t="s">
        <v>236</v>
      </c>
      <c r="C294" s="192"/>
      <c r="D294" s="192"/>
      <c r="E294" s="192"/>
      <c r="F294" s="192"/>
      <c r="G294" s="192"/>
      <c r="H294" s="231" t="s">
        <v>62</v>
      </c>
      <c r="I294" s="430">
        <v>166475.97418294934</v>
      </c>
    </row>
    <row r="295" spans="1:9" ht="18" customHeight="1">
      <c r="A295" s="192"/>
      <c r="B295" s="192"/>
      <c r="C295" s="192" t="s">
        <v>196</v>
      </c>
      <c r="D295" s="192"/>
      <c r="E295" s="192"/>
      <c r="F295" s="192"/>
      <c r="G295" s="192"/>
      <c r="H295" s="230">
        <v>0.05</v>
      </c>
      <c r="I295" s="192"/>
    </row>
    <row r="296" spans="1:9" ht="18" customHeight="1">
      <c r="A296" s="192"/>
      <c r="B296" s="192"/>
      <c r="C296" s="192" t="s">
        <v>197</v>
      </c>
      <c r="D296" s="192"/>
      <c r="E296" s="192"/>
      <c r="F296" s="192"/>
      <c r="G296" s="192"/>
      <c r="H296" s="258">
        <v>1.6500000000000001E-2</v>
      </c>
      <c r="I296" s="192"/>
    </row>
    <row r="297" spans="1:9" ht="18" customHeight="1">
      <c r="A297" s="192"/>
      <c r="B297" s="192"/>
      <c r="C297" s="192" t="s">
        <v>198</v>
      </c>
      <c r="D297" s="192"/>
      <c r="E297" s="192"/>
      <c r="F297" s="192"/>
      <c r="G297" s="192"/>
      <c r="H297" s="431">
        <v>7.5999999999999998E-2</v>
      </c>
      <c r="I297" s="192"/>
    </row>
    <row r="298" spans="1:9" ht="18" customHeight="1">
      <c r="A298" s="192"/>
      <c r="B298" s="192"/>
      <c r="C298" s="192"/>
      <c r="D298" s="192"/>
      <c r="E298" s="192"/>
      <c r="F298" s="192"/>
      <c r="G298" s="231" t="s">
        <v>62</v>
      </c>
      <c r="H298" s="258">
        <v>0.14250000000000002</v>
      </c>
      <c r="I298" s="192"/>
    </row>
    <row r="299" spans="1:9" ht="18" customHeight="1">
      <c r="A299" s="192"/>
      <c r="B299" s="254" t="s">
        <v>199</v>
      </c>
      <c r="C299" s="254"/>
      <c r="D299" s="254"/>
      <c r="E299" s="254"/>
      <c r="F299" s="254"/>
      <c r="G299" s="254"/>
      <c r="H299" s="359">
        <v>0.16949999999999998</v>
      </c>
      <c r="I299" s="432">
        <v>28217.67762400991</v>
      </c>
    </row>
    <row r="300" spans="1:9" ht="18" customHeight="1" thickBot="1">
      <c r="A300" s="192"/>
      <c r="B300" s="195" t="s">
        <v>200</v>
      </c>
      <c r="C300" s="192"/>
      <c r="D300" s="192"/>
      <c r="E300" s="192"/>
      <c r="F300" s="192"/>
      <c r="G300" s="192"/>
      <c r="H300" s="194" t="s">
        <v>234</v>
      </c>
      <c r="I300" s="466">
        <v>194693.65</v>
      </c>
    </row>
    <row r="301" spans="1:9" ht="18" customHeight="1">
      <c r="A301" s="192"/>
      <c r="B301" s="192"/>
      <c r="C301" s="192"/>
      <c r="D301" s="192"/>
      <c r="E301" s="192"/>
      <c r="F301" s="192"/>
      <c r="G301" s="192"/>
      <c r="H301" s="192"/>
      <c r="I301" s="192"/>
    </row>
    <row r="302" spans="1:9" ht="18" customHeight="1">
      <c r="A302" s="192"/>
      <c r="B302" s="192"/>
      <c r="C302" s="192"/>
      <c r="D302" s="192"/>
      <c r="E302" s="192"/>
      <c r="F302" s="192"/>
      <c r="G302" s="192"/>
      <c r="H302" s="192"/>
      <c r="I302" s="192"/>
    </row>
    <row r="303" spans="1:9" ht="18" customHeight="1">
      <c r="A303" s="364"/>
      <c r="B303" s="365"/>
      <c r="C303" s="366"/>
      <c r="D303" s="365"/>
      <c r="E303" s="365"/>
      <c r="F303" s="1"/>
      <c r="G303" s="1"/>
      <c r="H303" s="361"/>
      <c r="I303" s="192"/>
    </row>
    <row r="304" spans="1:9" ht="15" customHeight="1">
      <c r="A304" s="364"/>
      <c r="B304" s="587" t="s">
        <v>724</v>
      </c>
      <c r="C304" s="361"/>
      <c r="D304" s="581"/>
      <c r="E304" s="594"/>
      <c r="F304" s="594"/>
      <c r="G304" s="1"/>
      <c r="H304" s="361"/>
      <c r="I304" s="192"/>
    </row>
    <row r="305" spans="1:9" ht="15" customHeight="1">
      <c r="A305" s="364"/>
      <c r="B305" s="586" t="s">
        <v>717</v>
      </c>
      <c r="C305" s="366"/>
      <c r="D305" s="591" t="s">
        <v>718</v>
      </c>
      <c r="E305" s="365"/>
      <c r="F305" s="1"/>
      <c r="G305" s="1"/>
      <c r="H305" s="361"/>
      <c r="I305" s="192"/>
    </row>
    <row r="306" spans="1:9" ht="15" customHeight="1">
      <c r="A306" s="367"/>
      <c r="B306" s="580"/>
      <c r="C306" s="365"/>
      <c r="D306" s="582" t="s">
        <v>719</v>
      </c>
      <c r="E306" s="593" t="s">
        <v>722</v>
      </c>
      <c r="F306" s="593"/>
      <c r="G306" s="1"/>
      <c r="H306" s="361"/>
      <c r="I306" s="192"/>
    </row>
    <row r="307" spans="1:9" ht="15" customHeight="1">
      <c r="A307" s="368"/>
      <c r="B307" s="590">
        <v>46085</v>
      </c>
      <c r="C307" s="365"/>
      <c r="D307" s="582" t="s">
        <v>720</v>
      </c>
      <c r="E307" s="593" t="s">
        <v>723</v>
      </c>
      <c r="F307" s="1"/>
      <c r="G307" s="1"/>
      <c r="H307" s="361"/>
      <c r="I307" s="192"/>
    </row>
    <row r="308" spans="1:9" ht="15" customHeight="1">
      <c r="A308" s="369"/>
      <c r="B308" s="586" t="s">
        <v>721</v>
      </c>
      <c r="C308" s="365"/>
      <c r="D308" s="365"/>
      <c r="E308" s="365"/>
      <c r="F308" s="365"/>
      <c r="G308" s="1"/>
      <c r="H308" s="361"/>
      <c r="I308" s="192"/>
    </row>
    <row r="309" spans="1:9" ht="18" customHeight="1">
      <c r="A309" s="191"/>
      <c r="B309" s="365"/>
      <c r="C309" s="365"/>
      <c r="E309" s="365"/>
      <c r="F309" s="370"/>
      <c r="G309" s="1"/>
      <c r="H309" s="361"/>
      <c r="I309" s="192"/>
    </row>
    <row r="310" spans="1:9" ht="18" customHeight="1">
      <c r="A310" s="191"/>
      <c r="B310" s="365"/>
      <c r="C310" s="365"/>
      <c r="E310" s="365"/>
      <c r="F310" s="370"/>
      <c r="G310" s="1"/>
      <c r="H310" s="361"/>
      <c r="I310" s="192"/>
    </row>
    <row r="311" spans="1:9" ht="18" customHeight="1">
      <c r="A311" s="191"/>
      <c r="B311" s="1"/>
      <c r="C311" s="1"/>
      <c r="D311" s="1"/>
      <c r="E311" s="1"/>
      <c r="F311" s="3"/>
      <c r="G311" s="1"/>
      <c r="H311" s="361"/>
      <c r="I311" s="192"/>
    </row>
    <row r="312" spans="1:9" ht="18" customHeight="1">
      <c r="A312" s="191"/>
      <c r="B312" s="1"/>
      <c r="C312" s="1"/>
      <c r="D312" s="1"/>
      <c r="E312" s="1"/>
      <c r="F312" s="3"/>
      <c r="G312" s="1"/>
      <c r="H312" s="361"/>
      <c r="I312" s="192"/>
    </row>
    <row r="313" spans="1:9" ht="18" customHeight="1">
      <c r="A313" s="10"/>
      <c r="B313" s="192"/>
      <c r="C313" s="192"/>
      <c r="D313" s="192"/>
      <c r="E313" s="192"/>
      <c r="F313" s="192"/>
      <c r="G313" s="192"/>
      <c r="H313" s="192"/>
      <c r="I313" s="192"/>
    </row>
    <row r="314" spans="1:9" ht="18">
      <c r="A314" s="10"/>
      <c r="B314" s="192"/>
      <c r="C314" s="372"/>
      <c r="D314" s="372"/>
      <c r="E314" s="372"/>
      <c r="F314" s="372"/>
      <c r="G314" s="372"/>
      <c r="H314" s="372"/>
      <c r="I314" s="372"/>
    </row>
    <row r="315" spans="1:9" ht="18">
      <c r="A315" s="10"/>
      <c r="B315" s="372"/>
      <c r="C315" s="372"/>
      <c r="D315" s="372"/>
      <c r="E315" s="372"/>
      <c r="F315" s="372"/>
      <c r="G315" s="372"/>
      <c r="H315" s="372"/>
      <c r="I315" s="372"/>
    </row>
    <row r="316" spans="1:9">
      <c r="A316" s="372"/>
      <c r="B316" s="372"/>
      <c r="C316" s="372"/>
      <c r="D316" s="372"/>
      <c r="E316" s="372"/>
      <c r="F316" s="372"/>
      <c r="G316" s="372"/>
      <c r="H316" s="372"/>
      <c r="I316" s="372"/>
    </row>
    <row r="317" spans="1:9">
      <c r="A317" s="372"/>
      <c r="B317" s="372"/>
      <c r="C317" s="372"/>
      <c r="D317" s="372"/>
      <c r="E317" s="372"/>
      <c r="F317" s="372"/>
      <c r="G317" s="372"/>
      <c r="H317" s="372"/>
      <c r="I317" s="372"/>
    </row>
    <row r="318" spans="1:9" ht="21">
      <c r="A318" s="372"/>
      <c r="B318" s="372"/>
      <c r="C318" s="372"/>
      <c r="D318" s="372"/>
      <c r="E318" s="372"/>
      <c r="F318" s="372"/>
      <c r="G318" s="467"/>
      <c r="H318" s="467"/>
      <c r="I318" s="372"/>
    </row>
    <row r="319" spans="1:9" ht="21">
      <c r="A319" s="372"/>
      <c r="B319" s="372"/>
      <c r="C319" s="372"/>
      <c r="D319" s="372"/>
      <c r="E319" s="372"/>
      <c r="F319" s="372"/>
      <c r="G319" s="467"/>
      <c r="H319" s="467"/>
      <c r="I319" s="372"/>
    </row>
    <row r="320" spans="1:9" ht="21">
      <c r="G320" s="468"/>
      <c r="H320" s="468"/>
    </row>
    <row r="321" spans="7:8" ht="21">
      <c r="G321" s="468"/>
      <c r="H321" s="468"/>
    </row>
  </sheetData>
  <mergeCells count="20">
    <mergeCell ref="A1:I1"/>
    <mergeCell ref="A2:I2"/>
    <mergeCell ref="F23:I23"/>
    <mergeCell ref="B31:C31"/>
    <mergeCell ref="F8:H8"/>
    <mergeCell ref="G18:I18"/>
    <mergeCell ref="G51:H51"/>
    <mergeCell ref="D178:E178"/>
    <mergeCell ref="D228:E228"/>
    <mergeCell ref="D229:E229"/>
    <mergeCell ref="G39:I39"/>
    <mergeCell ref="D219:E219"/>
    <mergeCell ref="D220:E220"/>
    <mergeCell ref="G45:I45"/>
    <mergeCell ref="D221:E221"/>
    <mergeCell ref="D231:E231"/>
    <mergeCell ref="D230:E230"/>
    <mergeCell ref="B51:C51"/>
    <mergeCell ref="C39:E39"/>
    <mergeCell ref="C45:E45"/>
  </mergeCells>
  <phoneticPr fontId="4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5" fitToHeight="0" orientation="portrait" r:id="rId1"/>
  <headerFooter>
    <oddHeader>&amp;C&amp;G</oddHeader>
    <oddFooter>&amp;RPágina &amp;P de &amp;N</oddFooter>
  </headerFooter>
  <rowBreaks count="1" manualBreakCount="1">
    <brk id="218" max="8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3" tint="0.59999389629810485"/>
    <pageSetUpPr fitToPage="1"/>
  </sheetPr>
  <dimension ref="A1:K402"/>
  <sheetViews>
    <sheetView showGridLines="0" view="pageBreakPreview" topLeftCell="A62" zoomScale="70" zoomScaleNormal="70" zoomScaleSheetLayoutView="70" workbookViewId="0">
      <selection activeCell="M91" sqref="A1:XFD1048576"/>
    </sheetView>
  </sheetViews>
  <sheetFormatPr defaultColWidth="9.109375" defaultRowHeight="13.8"/>
  <cols>
    <col min="1" max="1" width="5.33203125" style="372" customWidth="1"/>
    <col min="2" max="2" width="44.88671875" style="372" customWidth="1"/>
    <col min="3" max="3" width="20.88671875" style="372" customWidth="1"/>
    <col min="4" max="4" width="12.6640625" style="372" customWidth="1"/>
    <col min="5" max="5" width="20.6640625" style="372" customWidth="1"/>
    <col min="6" max="6" width="24.44140625" style="372" bestFit="1" customWidth="1"/>
    <col min="7" max="7" width="21.6640625" style="372" customWidth="1"/>
    <col min="8" max="8" width="20.33203125" style="372" customWidth="1"/>
    <col min="9" max="9" width="22.33203125" style="372" customWidth="1"/>
    <col min="10" max="10" width="9.109375" style="372"/>
    <col min="11" max="11" width="10.44140625" style="372" bestFit="1" customWidth="1"/>
    <col min="12" max="16384" width="9.109375" style="372"/>
  </cols>
  <sheetData>
    <row r="1" spans="1:9" ht="18" customHeight="1">
      <c r="A1" s="642" t="s">
        <v>405</v>
      </c>
      <c r="B1" s="642"/>
      <c r="C1" s="642"/>
      <c r="D1" s="642"/>
      <c r="E1" s="642"/>
      <c r="F1" s="642"/>
      <c r="G1" s="642"/>
      <c r="H1" s="642"/>
      <c r="I1" s="642"/>
    </row>
    <row r="2" spans="1:9" ht="18" customHeight="1">
      <c r="A2" s="642" t="s">
        <v>242</v>
      </c>
      <c r="B2" s="642"/>
      <c r="C2" s="642"/>
      <c r="D2" s="642"/>
      <c r="E2" s="642"/>
      <c r="F2" s="642"/>
      <c r="G2" s="642"/>
      <c r="H2" s="642"/>
      <c r="I2" s="642"/>
    </row>
    <row r="3" spans="1:9" ht="18" customHeight="1">
      <c r="A3" s="192"/>
      <c r="B3" s="192"/>
      <c r="C3" s="192"/>
      <c r="D3" s="192"/>
      <c r="E3" s="192"/>
      <c r="F3" s="192"/>
      <c r="G3" s="192"/>
      <c r="H3" s="192"/>
      <c r="I3" s="192"/>
    </row>
    <row r="4" spans="1:9" ht="18" customHeight="1">
      <c r="A4" s="192"/>
      <c r="B4" s="197" t="s">
        <v>17</v>
      </c>
      <c r="C4" s="192"/>
      <c r="D4" s="192"/>
      <c r="E4" s="192"/>
      <c r="F4" s="192"/>
      <c r="G4" s="192"/>
      <c r="H4" s="192"/>
      <c r="I4" s="192"/>
    </row>
    <row r="5" spans="1:9" ht="18" customHeight="1">
      <c r="A5" s="192"/>
      <c r="B5" s="250" t="s">
        <v>201</v>
      </c>
      <c r="C5" s="379">
        <v>365</v>
      </c>
      <c r="D5" s="380" t="s">
        <v>18</v>
      </c>
      <c r="E5" s="192"/>
      <c r="F5" s="201"/>
      <c r="G5" s="201"/>
      <c r="H5" s="201"/>
      <c r="I5" s="201"/>
    </row>
    <row r="6" spans="1:9" ht="18" customHeight="1">
      <c r="A6" s="192"/>
      <c r="B6" s="250" t="s">
        <v>19</v>
      </c>
      <c r="C6" s="202">
        <v>52.142857142857146</v>
      </c>
      <c r="D6" s="250" t="s">
        <v>18</v>
      </c>
      <c r="E6" s="192"/>
      <c r="F6" s="198"/>
      <c r="G6" s="198"/>
      <c r="H6" s="198"/>
      <c r="I6" s="198"/>
    </row>
    <row r="7" spans="1:9" ht="18" customHeight="1">
      <c r="A7" s="192"/>
      <c r="B7" s="250" t="s">
        <v>20</v>
      </c>
      <c r="C7" s="211">
        <v>312.85714285714283</v>
      </c>
      <c r="D7" s="250" t="s">
        <v>18</v>
      </c>
      <c r="E7" s="192"/>
      <c r="F7" s="198"/>
      <c r="G7" s="198"/>
      <c r="H7" s="198"/>
      <c r="I7" s="198"/>
    </row>
    <row r="8" spans="1:9" ht="18" customHeight="1">
      <c r="A8" s="192"/>
      <c r="B8" s="250" t="s">
        <v>21</v>
      </c>
      <c r="C8" s="211">
        <v>26.071428571428569</v>
      </c>
      <c r="D8" s="250" t="s">
        <v>18</v>
      </c>
      <c r="E8" s="192"/>
      <c r="F8" s="198"/>
      <c r="G8" s="198"/>
      <c r="H8" s="198"/>
      <c r="I8" s="198"/>
    </row>
    <row r="9" spans="1:9" ht="18" customHeight="1">
      <c r="A9" s="192"/>
      <c r="B9" s="250" t="s">
        <v>22</v>
      </c>
      <c r="C9" s="211">
        <v>12</v>
      </c>
      <c r="D9" s="250" t="s">
        <v>18</v>
      </c>
      <c r="E9" s="192"/>
      <c r="F9" s="198"/>
      <c r="G9" s="198"/>
      <c r="H9" s="192"/>
      <c r="I9" s="198"/>
    </row>
    <row r="10" spans="1:9" ht="18" customHeight="1">
      <c r="A10" s="192"/>
      <c r="B10" s="250" t="s">
        <v>23</v>
      </c>
      <c r="C10" s="211">
        <v>300.85714285714283</v>
      </c>
      <c r="D10" s="250" t="s">
        <v>18</v>
      </c>
      <c r="E10" s="192"/>
      <c r="F10" s="198"/>
      <c r="G10" s="198"/>
      <c r="H10" s="192"/>
      <c r="I10" s="198"/>
    </row>
    <row r="11" spans="1:9" ht="18" customHeight="1">
      <c r="A11" s="192"/>
      <c r="B11" s="250" t="s">
        <v>24</v>
      </c>
      <c r="C11" s="202">
        <v>25.071428571428569</v>
      </c>
      <c r="D11" s="250" t="s">
        <v>18</v>
      </c>
      <c r="E11" s="192"/>
      <c r="F11" s="198"/>
      <c r="G11" s="198"/>
      <c r="H11" s="192"/>
      <c r="I11" s="198"/>
    </row>
    <row r="12" spans="1:9" ht="18" customHeight="1">
      <c r="A12" s="192"/>
      <c r="B12" s="250"/>
      <c r="C12" s="231"/>
      <c r="D12" s="250"/>
      <c r="E12" s="192"/>
      <c r="F12" s="198"/>
      <c r="G12" s="198"/>
      <c r="H12" s="192"/>
      <c r="I12" s="198"/>
    </row>
    <row r="13" spans="1:9" ht="18" customHeight="1">
      <c r="A13" s="192"/>
      <c r="B13" s="380" t="s">
        <v>25</v>
      </c>
      <c r="C13" s="436">
        <v>3500</v>
      </c>
      <c r="D13" s="380" t="s">
        <v>497</v>
      </c>
      <c r="E13" s="207">
        <v>139.60113960113961</v>
      </c>
      <c r="F13" s="201"/>
      <c r="G13" s="201"/>
      <c r="H13" s="201"/>
      <c r="I13" s="201"/>
    </row>
    <row r="14" spans="1:9" ht="18" customHeight="1">
      <c r="A14" s="192"/>
      <c r="B14" s="250" t="s">
        <v>26</v>
      </c>
      <c r="C14" s="211">
        <v>25.071428571428569</v>
      </c>
      <c r="D14" s="250" t="s">
        <v>18</v>
      </c>
      <c r="E14" s="192"/>
      <c r="F14" s="198"/>
      <c r="G14" s="198"/>
      <c r="H14" s="198"/>
      <c r="I14" s="198"/>
    </row>
    <row r="15" spans="1:9" ht="18" customHeight="1">
      <c r="A15" s="192"/>
      <c r="B15" s="250" t="s">
        <v>414</v>
      </c>
      <c r="C15" s="211">
        <v>5.3452380952380949</v>
      </c>
      <c r="D15" s="250" t="s">
        <v>18</v>
      </c>
      <c r="E15" s="192"/>
      <c r="F15" s="198"/>
      <c r="G15" s="198"/>
      <c r="H15" s="198"/>
      <c r="I15" s="198"/>
    </row>
    <row r="16" spans="1:9" ht="18" customHeight="1">
      <c r="A16" s="192"/>
      <c r="B16" s="250"/>
      <c r="C16" s="211"/>
      <c r="D16" s="250"/>
      <c r="E16" s="192"/>
      <c r="F16" s="198"/>
      <c r="G16" s="198"/>
      <c r="H16" s="198"/>
      <c r="I16" s="198"/>
    </row>
    <row r="17" spans="1:11" ht="18" customHeight="1">
      <c r="A17" s="192"/>
      <c r="B17" s="197" t="s">
        <v>28</v>
      </c>
      <c r="C17" s="211"/>
      <c r="D17" s="250"/>
      <c r="E17" s="192"/>
      <c r="F17" s="198"/>
      <c r="G17" s="198"/>
      <c r="H17" s="198"/>
      <c r="I17" s="198"/>
    </row>
    <row r="18" spans="1:11" ht="18" customHeight="1">
      <c r="A18" s="192"/>
      <c r="B18" s="250" t="s">
        <v>423</v>
      </c>
      <c r="C18" s="121">
        <v>0.8</v>
      </c>
      <c r="D18" s="437">
        <v>2800</v>
      </c>
      <c r="E18" s="250" t="s">
        <v>497</v>
      </c>
      <c r="F18" s="660"/>
      <c r="G18" s="660"/>
      <c r="H18" s="231"/>
      <c r="I18" s="198"/>
    </row>
    <row r="19" spans="1:11" ht="18" customHeight="1">
      <c r="A19" s="192"/>
      <c r="B19" s="250" t="s">
        <v>424</v>
      </c>
      <c r="C19" s="121">
        <v>0.2</v>
      </c>
      <c r="D19" s="437">
        <v>700</v>
      </c>
      <c r="E19" s="250" t="s">
        <v>497</v>
      </c>
      <c r="F19" s="660"/>
      <c r="G19" s="660"/>
      <c r="H19" s="231"/>
      <c r="I19" s="198"/>
    </row>
    <row r="20" spans="1:11" ht="18" customHeight="1">
      <c r="A20" s="192"/>
      <c r="B20" s="198" t="s">
        <v>425</v>
      </c>
      <c r="C20" s="121">
        <v>0</v>
      </c>
      <c r="D20" s="250">
        <v>0</v>
      </c>
      <c r="E20" s="250" t="s">
        <v>497</v>
      </c>
      <c r="F20" s="660"/>
      <c r="G20" s="660"/>
      <c r="H20" s="231"/>
      <c r="I20" s="198"/>
    </row>
    <row r="21" spans="1:11" ht="18" customHeight="1">
      <c r="A21" s="192"/>
      <c r="B21" s="250" t="s">
        <v>426</v>
      </c>
      <c r="C21" s="211">
        <v>0</v>
      </c>
      <c r="D21" s="438">
        <v>3500</v>
      </c>
      <c r="E21" s="250" t="s">
        <v>497</v>
      </c>
      <c r="F21" s="198"/>
      <c r="G21" s="198"/>
      <c r="H21" s="198"/>
      <c r="I21" s="198"/>
      <c r="K21" s="439"/>
    </row>
    <row r="22" spans="1:11" ht="18" customHeight="1">
      <c r="A22" s="192"/>
      <c r="B22" s="197"/>
      <c r="C22" s="267"/>
      <c r="D22" s="209"/>
      <c r="E22" s="192"/>
      <c r="F22" s="657"/>
      <c r="G22" s="657"/>
      <c r="H22" s="657"/>
      <c r="I22" s="657"/>
      <c r="K22" s="440"/>
    </row>
    <row r="23" spans="1:11" ht="18" customHeight="1">
      <c r="A23" s="192"/>
      <c r="B23" s="250" t="s">
        <v>415</v>
      </c>
      <c r="C23" s="211">
        <v>250</v>
      </c>
      <c r="D23" s="441" t="s">
        <v>416</v>
      </c>
      <c r="E23" s="192"/>
      <c r="F23" s="660" t="s">
        <v>428</v>
      </c>
      <c r="G23" s="660"/>
      <c r="H23" s="231"/>
      <c r="I23" s="198"/>
    </row>
    <row r="24" spans="1:11" ht="18" customHeight="1">
      <c r="A24" s="192"/>
      <c r="B24" s="250" t="s">
        <v>418</v>
      </c>
      <c r="C24" s="211">
        <v>7.33</v>
      </c>
      <c r="D24" s="441" t="s">
        <v>417</v>
      </c>
      <c r="E24" s="192"/>
      <c r="F24" s="661" t="s">
        <v>429</v>
      </c>
      <c r="G24" s="661"/>
      <c r="H24" s="242"/>
      <c r="I24" s="229"/>
      <c r="K24" s="442"/>
    </row>
    <row r="25" spans="1:11" ht="18" customHeight="1">
      <c r="A25" s="192"/>
      <c r="B25" s="250" t="s">
        <v>494</v>
      </c>
      <c r="C25" s="211">
        <v>1832.5</v>
      </c>
      <c r="D25" s="250" t="s">
        <v>495</v>
      </c>
      <c r="E25" s="192"/>
      <c r="F25" s="660" t="s">
        <v>430</v>
      </c>
      <c r="G25" s="660"/>
      <c r="H25" s="121">
        <v>0.8</v>
      </c>
      <c r="I25" s="224">
        <v>64</v>
      </c>
    </row>
    <row r="26" spans="1:11" ht="18" customHeight="1">
      <c r="A26" s="192"/>
      <c r="B26" s="250" t="s">
        <v>494</v>
      </c>
      <c r="C26" s="211">
        <v>1.8325</v>
      </c>
      <c r="D26" s="250" t="s">
        <v>496</v>
      </c>
      <c r="E26" s="192"/>
      <c r="F26" s="250" t="s">
        <v>431</v>
      </c>
      <c r="G26" s="250"/>
      <c r="H26" s="121">
        <v>0.2</v>
      </c>
      <c r="I26" s="205">
        <v>2</v>
      </c>
    </row>
    <row r="27" spans="1:11" ht="18" customHeight="1">
      <c r="A27" s="192"/>
      <c r="B27" s="250" t="s">
        <v>494</v>
      </c>
      <c r="C27" s="211">
        <v>0.91625000000000001</v>
      </c>
      <c r="D27" s="250" t="s">
        <v>498</v>
      </c>
      <c r="E27" s="192"/>
      <c r="F27" s="250" t="s">
        <v>432</v>
      </c>
      <c r="G27" s="172"/>
      <c r="H27" s="121"/>
      <c r="I27" s="205">
        <v>2</v>
      </c>
    </row>
    <row r="28" spans="1:11" ht="18" customHeight="1">
      <c r="A28" s="192"/>
      <c r="B28" s="198" t="s">
        <v>419</v>
      </c>
      <c r="C28" s="226">
        <v>61</v>
      </c>
      <c r="D28" s="443" t="s">
        <v>427</v>
      </c>
      <c r="E28" s="192"/>
      <c r="F28" s="250"/>
      <c r="G28" s="172"/>
      <c r="H28" s="121"/>
      <c r="I28" s="205"/>
    </row>
    <row r="29" spans="1:11" ht="18" customHeight="1">
      <c r="A29" s="192"/>
      <c r="B29" s="198" t="s">
        <v>420</v>
      </c>
      <c r="C29" s="226">
        <v>16</v>
      </c>
      <c r="D29" s="443" t="s">
        <v>427</v>
      </c>
      <c r="E29" s="192"/>
      <c r="F29" s="250"/>
      <c r="G29" s="172"/>
      <c r="H29" s="172"/>
      <c r="I29" s="290"/>
    </row>
    <row r="30" spans="1:11" ht="18" customHeight="1">
      <c r="A30" s="192"/>
      <c r="B30" s="198" t="s">
        <v>421</v>
      </c>
      <c r="C30" s="226">
        <v>3</v>
      </c>
      <c r="D30" s="443" t="s">
        <v>427</v>
      </c>
      <c r="E30" s="192"/>
      <c r="G30" s="172"/>
      <c r="H30" s="172"/>
    </row>
    <row r="31" spans="1:11" ht="18" customHeight="1">
      <c r="A31" s="192"/>
      <c r="B31" s="198" t="s">
        <v>422</v>
      </c>
      <c r="C31" s="226">
        <v>80</v>
      </c>
      <c r="D31" s="443" t="s">
        <v>427</v>
      </c>
      <c r="E31" s="192"/>
      <c r="G31" s="172"/>
      <c r="H31" s="172"/>
    </row>
    <row r="32" spans="1:11" ht="18" customHeight="1">
      <c r="A32" s="192"/>
      <c r="B32" s="198"/>
      <c r="C32" s="198"/>
      <c r="D32" s="198"/>
      <c r="E32" s="192"/>
      <c r="F32" s="172"/>
      <c r="G32" s="172"/>
      <c r="H32" s="172"/>
    </row>
    <row r="33" spans="1:9" ht="18" customHeight="1">
      <c r="A33" s="192"/>
      <c r="B33" s="213" t="s">
        <v>238</v>
      </c>
      <c r="C33" s="213"/>
      <c r="D33" s="198"/>
      <c r="E33" s="192"/>
      <c r="G33" s="172"/>
      <c r="H33" s="172"/>
    </row>
    <row r="34" spans="1:9" ht="18" customHeight="1">
      <c r="A34" s="192"/>
      <c r="B34" s="198" t="s">
        <v>433</v>
      </c>
      <c r="C34" s="224">
        <v>2</v>
      </c>
      <c r="D34" s="198" t="s">
        <v>239</v>
      </c>
      <c r="E34" s="192"/>
      <c r="F34" s="198"/>
      <c r="G34" s="198"/>
      <c r="H34" s="198"/>
    </row>
    <row r="35" spans="1:9" ht="18" customHeight="1">
      <c r="A35" s="192"/>
      <c r="B35" s="198" t="s">
        <v>674</v>
      </c>
      <c r="C35" s="224">
        <v>2</v>
      </c>
      <c r="D35" s="198" t="s">
        <v>241</v>
      </c>
      <c r="E35" s="192"/>
      <c r="F35" s="198"/>
      <c r="G35" s="198"/>
      <c r="H35" s="198"/>
      <c r="I35" s="198"/>
    </row>
    <row r="36" spans="1:9" ht="18" customHeight="1">
      <c r="A36" s="192"/>
      <c r="B36" s="198" t="s">
        <v>243</v>
      </c>
      <c r="C36" s="224">
        <v>80</v>
      </c>
      <c r="D36" s="198" t="s">
        <v>241</v>
      </c>
      <c r="E36" s="192"/>
      <c r="F36" s="198"/>
      <c r="G36" s="198"/>
      <c r="H36" s="198"/>
      <c r="I36" s="198"/>
    </row>
    <row r="37" spans="1:9" ht="18" customHeight="1">
      <c r="A37" s="192"/>
      <c r="B37" s="198" t="s">
        <v>442</v>
      </c>
      <c r="C37" s="224">
        <v>2</v>
      </c>
      <c r="D37" s="198" t="s">
        <v>240</v>
      </c>
      <c r="E37" s="192"/>
      <c r="F37" s="198"/>
      <c r="G37" s="198"/>
      <c r="H37" s="198"/>
      <c r="I37" s="198"/>
    </row>
    <row r="38" spans="1:9" ht="18" customHeight="1">
      <c r="A38" s="192"/>
      <c r="B38" s="215" t="s">
        <v>562</v>
      </c>
      <c r="C38" s="224">
        <v>1</v>
      </c>
      <c r="D38" s="198" t="s">
        <v>239</v>
      </c>
      <c r="E38" s="192"/>
      <c r="F38" s="198"/>
      <c r="G38" s="198"/>
      <c r="H38" s="198"/>
      <c r="I38" s="198"/>
    </row>
    <row r="39" spans="1:9" ht="18" customHeight="1">
      <c r="A39" s="192"/>
      <c r="B39" s="215" t="s">
        <v>684</v>
      </c>
      <c r="C39" s="224">
        <v>2</v>
      </c>
      <c r="D39" s="198" t="s">
        <v>685</v>
      </c>
      <c r="E39" s="192"/>
      <c r="F39" s="198"/>
      <c r="G39" s="198"/>
      <c r="H39" s="198"/>
      <c r="I39" s="198"/>
    </row>
    <row r="40" spans="1:9" ht="18" customHeight="1">
      <c r="A40" s="192"/>
      <c r="B40" s="198"/>
      <c r="C40" s="202"/>
      <c r="D40" s="198"/>
      <c r="E40" s="198"/>
      <c r="F40" s="198"/>
      <c r="G40" s="198"/>
      <c r="H40" s="198"/>
      <c r="I40" s="198"/>
    </row>
    <row r="41" spans="1:9" ht="18" customHeight="1">
      <c r="A41" s="192"/>
      <c r="B41" s="646" t="s">
        <v>43</v>
      </c>
      <c r="C41" s="646"/>
      <c r="D41" s="198"/>
      <c r="E41" s="198"/>
      <c r="F41" s="198"/>
      <c r="G41" s="198"/>
      <c r="H41" s="198"/>
      <c r="I41" s="198"/>
    </row>
    <row r="42" spans="1:9" ht="18" customHeight="1">
      <c r="A42" s="444"/>
      <c r="B42" s="206" t="s">
        <v>433</v>
      </c>
      <c r="C42" s="384" t="s">
        <v>0</v>
      </c>
      <c r="D42" s="385"/>
      <c r="E42" s="384" t="s">
        <v>45</v>
      </c>
      <c r="F42" s="384" t="s">
        <v>46</v>
      </c>
      <c r="G42" s="384" t="s">
        <v>47</v>
      </c>
      <c r="H42" s="384" t="s">
        <v>48</v>
      </c>
      <c r="I42" s="386" t="s">
        <v>45</v>
      </c>
    </row>
    <row r="43" spans="1:9" ht="18" customHeight="1">
      <c r="A43" s="192"/>
      <c r="B43" s="387" t="s">
        <v>49</v>
      </c>
      <c r="C43" s="226">
        <v>2</v>
      </c>
      <c r="D43" s="198"/>
      <c r="E43" s="230">
        <v>0</v>
      </c>
      <c r="F43" s="231">
        <v>100</v>
      </c>
      <c r="G43" s="225">
        <v>5014.2857142857138</v>
      </c>
      <c r="H43" s="226">
        <v>2</v>
      </c>
      <c r="I43" s="232">
        <v>0</v>
      </c>
    </row>
    <row r="44" spans="1:9" ht="18" customHeight="1">
      <c r="A44" s="192"/>
      <c r="B44" s="387" t="s">
        <v>50</v>
      </c>
      <c r="C44" s="231">
        <v>0</v>
      </c>
      <c r="D44" s="198"/>
      <c r="E44" s="230">
        <v>0</v>
      </c>
      <c r="F44" s="231">
        <v>0</v>
      </c>
      <c r="G44" s="231">
        <v>0</v>
      </c>
      <c r="H44" s="231">
        <v>0</v>
      </c>
      <c r="I44" s="232">
        <v>0</v>
      </c>
    </row>
    <row r="45" spans="1:9" ht="18" customHeight="1">
      <c r="A45" s="192"/>
      <c r="B45" s="387" t="s">
        <v>51</v>
      </c>
      <c r="C45" s="231">
        <v>0</v>
      </c>
      <c r="D45" s="198"/>
      <c r="E45" s="230">
        <v>0</v>
      </c>
      <c r="F45" s="231"/>
      <c r="G45" s="231">
        <v>0</v>
      </c>
      <c r="H45" s="231">
        <v>0</v>
      </c>
      <c r="I45" s="232">
        <v>0</v>
      </c>
    </row>
    <row r="46" spans="1:9" ht="18" customHeight="1">
      <c r="A46" s="192"/>
      <c r="B46" s="389" t="s">
        <v>52</v>
      </c>
      <c r="C46" s="390"/>
      <c r="D46" s="391"/>
      <c r="E46" s="391"/>
      <c r="F46" s="390"/>
      <c r="G46" s="392">
        <v>5014.2857142857138</v>
      </c>
      <c r="H46" s="390"/>
      <c r="I46" s="393"/>
    </row>
    <row r="47" spans="1:9" ht="18" customHeight="1">
      <c r="A47" s="192"/>
      <c r="B47" s="197"/>
      <c r="C47" s="231"/>
      <c r="D47" s="198"/>
      <c r="E47" s="198"/>
      <c r="F47" s="231"/>
      <c r="G47" s="245"/>
      <c r="H47" s="231"/>
      <c r="I47" s="231"/>
    </row>
    <row r="48" spans="1:9" ht="18" customHeight="1">
      <c r="A48" s="192"/>
      <c r="B48" s="218" t="s">
        <v>522</v>
      </c>
      <c r="C48" s="221" t="s">
        <v>0</v>
      </c>
      <c r="D48" s="238"/>
      <c r="E48" s="221" t="s">
        <v>45</v>
      </c>
      <c r="F48" s="221" t="s">
        <v>46</v>
      </c>
      <c r="G48" s="221" t="s">
        <v>47</v>
      </c>
      <c r="H48" s="221" t="s">
        <v>48</v>
      </c>
      <c r="I48" s="239" t="s">
        <v>45</v>
      </c>
    </row>
    <row r="49" spans="1:9" ht="18" customHeight="1">
      <c r="A49" s="192"/>
      <c r="B49" s="240" t="s">
        <v>49</v>
      </c>
      <c r="C49" s="226">
        <v>1</v>
      </c>
      <c r="D49" s="198"/>
      <c r="E49" s="230">
        <v>0</v>
      </c>
      <c r="F49" s="231">
        <v>70</v>
      </c>
      <c r="G49" s="225">
        <v>2129.1666666666665</v>
      </c>
      <c r="H49" s="226">
        <v>1</v>
      </c>
      <c r="I49" s="232">
        <v>0</v>
      </c>
    </row>
    <row r="50" spans="1:9" ht="18" customHeight="1">
      <c r="A50" s="192"/>
      <c r="B50" s="240" t="s">
        <v>50</v>
      </c>
      <c r="C50" s="231">
        <v>0</v>
      </c>
      <c r="D50" s="198"/>
      <c r="E50" s="230">
        <v>0</v>
      </c>
      <c r="F50" s="231">
        <v>0</v>
      </c>
      <c r="G50" s="231">
        <v>0</v>
      </c>
      <c r="H50" s="226">
        <v>0</v>
      </c>
      <c r="I50" s="232">
        <v>0</v>
      </c>
    </row>
    <row r="51" spans="1:9" ht="18" customHeight="1">
      <c r="A51" s="192"/>
      <c r="B51" s="240" t="s">
        <v>51</v>
      </c>
      <c r="C51" s="231">
        <v>0</v>
      </c>
      <c r="D51" s="198"/>
      <c r="E51" s="230">
        <v>0</v>
      </c>
      <c r="F51" s="231"/>
      <c r="G51" s="231">
        <v>0</v>
      </c>
      <c r="H51" s="226">
        <v>0</v>
      </c>
      <c r="I51" s="232">
        <v>0</v>
      </c>
    </row>
    <row r="52" spans="1:9" ht="18" customHeight="1">
      <c r="A52" s="192"/>
      <c r="B52" s="241" t="s">
        <v>52</v>
      </c>
      <c r="C52" s="242"/>
      <c r="D52" s="229"/>
      <c r="E52" s="229"/>
      <c r="F52" s="242"/>
      <c r="G52" s="243">
        <v>2129.1666666666665</v>
      </c>
      <c r="H52" s="242"/>
      <c r="I52" s="244"/>
    </row>
    <row r="53" spans="1:9" ht="18" customHeight="1">
      <c r="A53" s="192"/>
      <c r="B53" s="197"/>
      <c r="C53" s="231"/>
      <c r="D53" s="198"/>
      <c r="E53" s="198"/>
      <c r="F53" s="231"/>
      <c r="G53" s="245"/>
      <c r="H53" s="231"/>
      <c r="I53" s="231"/>
    </row>
    <row r="54" spans="1:9" ht="18" customHeight="1">
      <c r="A54" s="192"/>
      <c r="B54" s="251" t="s">
        <v>53</v>
      </c>
      <c r="C54" s="231"/>
      <c r="D54" s="198"/>
      <c r="E54" s="198"/>
      <c r="F54" s="231"/>
      <c r="G54" s="291"/>
      <c r="H54" s="242"/>
      <c r="I54" s="242"/>
    </row>
    <row r="55" spans="1:9" ht="18" customHeight="1">
      <c r="A55" s="192"/>
      <c r="B55" s="395"/>
      <c r="C55" s="652" t="s">
        <v>674</v>
      </c>
      <c r="D55" s="652"/>
      <c r="E55" s="652"/>
      <c r="F55" s="269"/>
      <c r="G55" s="652" t="s">
        <v>243</v>
      </c>
      <c r="H55" s="652"/>
      <c r="I55" s="653"/>
    </row>
    <row r="56" spans="1:9" ht="18" customHeight="1">
      <c r="A56" s="192"/>
      <c r="B56" s="396" t="s">
        <v>56</v>
      </c>
      <c r="C56" s="194" t="s">
        <v>0</v>
      </c>
      <c r="D56" s="194" t="s">
        <v>45</v>
      </c>
      <c r="E56" s="194" t="s">
        <v>3</v>
      </c>
      <c r="F56" s="194"/>
      <c r="G56" s="194" t="s">
        <v>0</v>
      </c>
      <c r="H56" s="194" t="s">
        <v>45</v>
      </c>
      <c r="I56" s="397" t="s">
        <v>3</v>
      </c>
    </row>
    <row r="57" spans="1:9" ht="18" customHeight="1">
      <c r="A57" s="192"/>
      <c r="B57" s="387" t="s">
        <v>49</v>
      </c>
      <c r="C57" s="226">
        <v>2</v>
      </c>
      <c r="D57" s="226">
        <v>0</v>
      </c>
      <c r="E57" s="226">
        <v>2</v>
      </c>
      <c r="F57" s="226"/>
      <c r="G57" s="226">
        <v>61</v>
      </c>
      <c r="H57" s="226">
        <v>6</v>
      </c>
      <c r="I57" s="388">
        <v>67</v>
      </c>
    </row>
    <row r="58" spans="1:9" ht="18" customHeight="1">
      <c r="A58" s="192"/>
      <c r="B58" s="387" t="s">
        <v>50</v>
      </c>
      <c r="C58" s="226">
        <v>0</v>
      </c>
      <c r="D58" s="226">
        <v>0</v>
      </c>
      <c r="E58" s="226">
        <v>0</v>
      </c>
      <c r="F58" s="226"/>
      <c r="G58" s="226">
        <v>16</v>
      </c>
      <c r="H58" s="226">
        <v>1</v>
      </c>
      <c r="I58" s="388">
        <v>17</v>
      </c>
    </row>
    <row r="59" spans="1:9" ht="18" customHeight="1">
      <c r="A59" s="444"/>
      <c r="B59" s="250" t="s">
        <v>434</v>
      </c>
      <c r="C59" s="226">
        <v>0</v>
      </c>
      <c r="D59" s="226">
        <v>0</v>
      </c>
      <c r="E59" s="231">
        <v>0</v>
      </c>
      <c r="F59" s="231"/>
      <c r="G59" s="226">
        <v>3</v>
      </c>
      <c r="H59" s="226">
        <v>0</v>
      </c>
      <c r="I59" s="388">
        <v>3</v>
      </c>
    </row>
    <row r="60" spans="1:9" ht="18" customHeight="1">
      <c r="A60" s="192"/>
      <c r="B60" s="398" t="s">
        <v>57</v>
      </c>
      <c r="C60" s="236">
        <v>2</v>
      </c>
      <c r="D60" s="236">
        <v>0</v>
      </c>
      <c r="E60" s="246">
        <v>2</v>
      </c>
      <c r="F60" s="246"/>
      <c r="G60" s="236">
        <v>80</v>
      </c>
      <c r="H60" s="242">
        <v>7</v>
      </c>
      <c r="I60" s="249">
        <v>87</v>
      </c>
    </row>
    <row r="61" spans="1:9" ht="18" customHeight="1">
      <c r="A61" s="192"/>
      <c r="B61" s="250"/>
      <c r="C61" s="226"/>
      <c r="D61" s="226"/>
      <c r="E61" s="247"/>
      <c r="F61" s="247"/>
      <c r="G61" s="226"/>
      <c r="H61" s="231"/>
      <c r="I61" s="247"/>
    </row>
    <row r="62" spans="1:9" ht="18" customHeight="1">
      <c r="A62" s="192"/>
      <c r="B62" s="251" t="s">
        <v>53</v>
      </c>
      <c r="C62" s="231"/>
      <c r="D62" s="198"/>
      <c r="E62" s="198"/>
      <c r="F62" s="231"/>
      <c r="G62" s="291"/>
      <c r="H62" s="242"/>
      <c r="I62" s="242"/>
    </row>
    <row r="63" spans="1:9" ht="18" customHeight="1">
      <c r="A63" s="192"/>
      <c r="B63" s="395"/>
      <c r="C63" s="652" t="s">
        <v>74</v>
      </c>
      <c r="D63" s="652"/>
      <c r="E63" s="652"/>
      <c r="F63" s="269"/>
      <c r="G63" s="652"/>
      <c r="H63" s="652"/>
      <c r="I63" s="653"/>
    </row>
    <row r="64" spans="1:9" ht="18" customHeight="1">
      <c r="A64" s="192"/>
      <c r="B64" s="396" t="s">
        <v>56</v>
      </c>
      <c r="C64" s="194" t="s">
        <v>0</v>
      </c>
      <c r="D64" s="194" t="s">
        <v>45</v>
      </c>
      <c r="E64" s="194" t="s">
        <v>3</v>
      </c>
      <c r="F64" s="194"/>
      <c r="G64" s="194"/>
      <c r="H64" s="194"/>
      <c r="I64" s="397"/>
    </row>
    <row r="65" spans="1:9" ht="18" customHeight="1">
      <c r="A65" s="192"/>
      <c r="B65" s="387" t="s">
        <v>49</v>
      </c>
      <c r="C65" s="226">
        <v>1</v>
      </c>
      <c r="D65" s="226">
        <v>0</v>
      </c>
      <c r="E65" s="226">
        <v>1</v>
      </c>
      <c r="F65" s="226"/>
      <c r="G65" s="226"/>
      <c r="H65" s="231"/>
      <c r="I65" s="388"/>
    </row>
    <row r="66" spans="1:9" ht="18" customHeight="1">
      <c r="A66" s="444"/>
      <c r="B66" s="250" t="s">
        <v>50</v>
      </c>
      <c r="C66" s="226">
        <v>1</v>
      </c>
      <c r="D66" s="226">
        <v>0</v>
      </c>
      <c r="E66" s="226">
        <v>1</v>
      </c>
      <c r="F66" s="226"/>
      <c r="G66" s="226"/>
      <c r="H66" s="231"/>
      <c r="I66" s="388"/>
    </row>
    <row r="67" spans="1:9" ht="18" customHeight="1">
      <c r="A67" s="444"/>
      <c r="B67" s="250" t="s">
        <v>434</v>
      </c>
      <c r="C67" s="226">
        <v>0</v>
      </c>
      <c r="D67" s="226">
        <v>0</v>
      </c>
      <c r="E67" s="231">
        <v>0</v>
      </c>
      <c r="F67" s="231"/>
      <c r="G67" s="226"/>
      <c r="H67" s="231"/>
      <c r="I67" s="388"/>
    </row>
    <row r="68" spans="1:9" ht="18" customHeight="1">
      <c r="A68" s="192"/>
      <c r="B68" s="398" t="s">
        <v>57</v>
      </c>
      <c r="C68" s="236">
        <v>2</v>
      </c>
      <c r="D68" s="236">
        <v>0</v>
      </c>
      <c r="E68" s="246">
        <v>2</v>
      </c>
      <c r="F68" s="246"/>
      <c r="G68" s="236"/>
      <c r="H68" s="242"/>
      <c r="I68" s="249"/>
    </row>
    <row r="69" spans="1:9" ht="18" customHeight="1">
      <c r="A69" s="192"/>
      <c r="B69" s="250"/>
      <c r="C69" s="226"/>
      <c r="D69" s="226"/>
      <c r="E69" s="247"/>
      <c r="F69" s="247"/>
      <c r="G69" s="226"/>
      <c r="H69" s="231"/>
      <c r="I69" s="247"/>
    </row>
    <row r="70" spans="1:9" ht="18" customHeight="1">
      <c r="A70" s="192"/>
      <c r="B70" s="250"/>
      <c r="C70" s="231"/>
      <c r="D70" s="198"/>
      <c r="E70" s="231"/>
      <c r="F70" s="194"/>
      <c r="G70" s="231"/>
      <c r="H70" s="231"/>
      <c r="I70" s="194"/>
    </row>
    <row r="71" spans="1:9" ht="18" customHeight="1">
      <c r="A71" s="194" t="s">
        <v>58</v>
      </c>
      <c r="B71" s="655" t="s">
        <v>202</v>
      </c>
      <c r="C71" s="655"/>
      <c r="D71" s="213"/>
      <c r="E71" s="213"/>
      <c r="F71" s="213"/>
      <c r="G71" s="650"/>
      <c r="H71" s="650"/>
      <c r="I71" s="213"/>
    </row>
    <row r="72" spans="1:9" ht="18" customHeight="1">
      <c r="A72" s="194"/>
      <c r="B72" s="228" t="s">
        <v>674</v>
      </c>
      <c r="C72" s="252"/>
      <c r="D72" s="253" t="s">
        <v>60</v>
      </c>
      <c r="E72" s="254"/>
      <c r="F72" s="253" t="s">
        <v>61</v>
      </c>
      <c r="G72" s="255"/>
      <c r="H72" s="253" t="s">
        <v>62</v>
      </c>
      <c r="I72" s="192"/>
    </row>
    <row r="73" spans="1:9" ht="18" customHeight="1">
      <c r="A73" s="192"/>
      <c r="B73" s="256" t="s">
        <v>63</v>
      </c>
      <c r="C73" s="192"/>
      <c r="D73" s="217">
        <v>1</v>
      </c>
      <c r="E73" s="231" t="s">
        <v>64</v>
      </c>
      <c r="F73" s="131">
        <v>3437.97</v>
      </c>
      <c r="G73" s="210" t="s">
        <v>65</v>
      </c>
      <c r="H73" s="132">
        <v>3437.97</v>
      </c>
      <c r="I73" s="192"/>
    </row>
    <row r="74" spans="1:9" ht="18" customHeight="1">
      <c r="A74" s="192"/>
      <c r="B74" s="198" t="s">
        <v>66</v>
      </c>
      <c r="C74" s="257">
        <v>0.5</v>
      </c>
      <c r="D74" s="217">
        <v>4</v>
      </c>
      <c r="E74" s="231" t="s">
        <v>64</v>
      </c>
      <c r="F74" s="133">
        <v>23.440704545454544</v>
      </c>
      <c r="G74" s="210"/>
      <c r="H74" s="132">
        <v>93.762818181818176</v>
      </c>
      <c r="I74" s="192"/>
    </row>
    <row r="75" spans="1:9" ht="18" customHeight="1">
      <c r="A75" s="192"/>
      <c r="B75" s="215" t="s">
        <v>67</v>
      </c>
      <c r="C75" s="258">
        <v>0</v>
      </c>
      <c r="D75" s="217">
        <v>0</v>
      </c>
      <c r="E75" s="231" t="s">
        <v>64</v>
      </c>
      <c r="F75" s="132">
        <v>0</v>
      </c>
      <c r="G75" s="210" t="s">
        <v>65</v>
      </c>
      <c r="H75" s="132">
        <v>0</v>
      </c>
      <c r="I75" s="192"/>
    </row>
    <row r="76" spans="1:9" ht="18" customHeight="1">
      <c r="A76" s="192"/>
      <c r="B76" s="198" t="s">
        <v>68</v>
      </c>
      <c r="C76" s="150">
        <v>1</v>
      </c>
      <c r="D76" s="202">
        <v>0</v>
      </c>
      <c r="E76" s="231" t="s">
        <v>64</v>
      </c>
      <c r="F76" s="133">
        <v>34.201545454545453</v>
      </c>
      <c r="G76" s="210" t="s">
        <v>65</v>
      </c>
      <c r="H76" s="132">
        <v>0</v>
      </c>
      <c r="I76" s="192"/>
    </row>
    <row r="77" spans="1:9" ht="18" customHeight="1">
      <c r="A77" s="192"/>
      <c r="B77" s="198" t="s">
        <v>69</v>
      </c>
      <c r="C77" s="150"/>
      <c r="D77" s="202">
        <v>0</v>
      </c>
      <c r="E77" s="231" t="s">
        <v>64</v>
      </c>
      <c r="F77" s="133">
        <v>687.59400000000005</v>
      </c>
      <c r="G77" s="210" t="s">
        <v>65</v>
      </c>
      <c r="H77" s="132">
        <v>0</v>
      </c>
      <c r="I77" s="192"/>
    </row>
    <row r="78" spans="1:9" ht="18" customHeight="1">
      <c r="A78" s="192"/>
      <c r="B78" s="198" t="s">
        <v>70</v>
      </c>
      <c r="C78" s="259">
        <v>0.7965000000000001</v>
      </c>
      <c r="D78" s="207"/>
      <c r="E78" s="192"/>
      <c r="F78" s="134"/>
      <c r="G78" s="210" t="s">
        <v>65</v>
      </c>
      <c r="H78" s="132">
        <v>2813.0251896818181</v>
      </c>
      <c r="I78" s="192"/>
    </row>
    <row r="79" spans="1:9" ht="18" customHeight="1">
      <c r="A79" s="192"/>
      <c r="B79" s="198" t="s">
        <v>71</v>
      </c>
      <c r="C79" s="192"/>
      <c r="D79" s="217">
        <v>1</v>
      </c>
      <c r="E79" s="231" t="s">
        <v>64</v>
      </c>
      <c r="F79" s="134">
        <v>12</v>
      </c>
      <c r="G79" s="210" t="s">
        <v>65</v>
      </c>
      <c r="H79" s="132">
        <v>12</v>
      </c>
      <c r="I79" s="192"/>
    </row>
    <row r="80" spans="1:9" ht="18" customHeight="1" thickBot="1">
      <c r="A80" s="192"/>
      <c r="B80" s="198" t="s">
        <v>72</v>
      </c>
      <c r="C80" s="192"/>
      <c r="D80" s="217">
        <v>1</v>
      </c>
      <c r="E80" s="231" t="s">
        <v>64</v>
      </c>
      <c r="F80" s="132">
        <v>6356.7580078636365</v>
      </c>
      <c r="G80" s="192"/>
      <c r="H80" s="210" t="s">
        <v>65</v>
      </c>
      <c r="I80" s="260">
        <v>6356.7580078636365</v>
      </c>
    </row>
    <row r="81" spans="1:9" ht="18" customHeight="1">
      <c r="A81" s="192"/>
      <c r="B81" s="198"/>
      <c r="C81" s="198"/>
      <c r="D81" s="209"/>
      <c r="E81" s="198"/>
      <c r="F81" s="198"/>
      <c r="G81" s="198"/>
      <c r="H81" s="198"/>
      <c r="I81" s="209"/>
    </row>
    <row r="82" spans="1:9" ht="18" customHeight="1">
      <c r="A82" s="192"/>
      <c r="B82" s="400" t="s">
        <v>243</v>
      </c>
      <c r="C82" s="261"/>
      <c r="D82" s="265" t="s">
        <v>60</v>
      </c>
      <c r="E82" s="261"/>
      <c r="F82" s="291" t="s">
        <v>61</v>
      </c>
      <c r="G82" s="401"/>
      <c r="H82" s="265" t="s">
        <v>62</v>
      </c>
      <c r="I82" s="353"/>
    </row>
    <row r="83" spans="1:9" ht="18" customHeight="1">
      <c r="A83" s="192"/>
      <c r="B83" s="445" t="s">
        <v>63</v>
      </c>
      <c r="C83" s="192"/>
      <c r="D83" s="217">
        <v>1</v>
      </c>
      <c r="E83" s="231" t="s">
        <v>64</v>
      </c>
      <c r="F83" s="134">
        <v>1694.46</v>
      </c>
      <c r="G83" s="157" t="s">
        <v>65</v>
      </c>
      <c r="H83" s="158">
        <v>1694.46</v>
      </c>
      <c r="I83" s="198"/>
    </row>
    <row r="84" spans="1:9" ht="18" customHeight="1">
      <c r="A84" s="192"/>
      <c r="B84" s="215" t="s">
        <v>66</v>
      </c>
      <c r="C84" s="257">
        <v>0.5</v>
      </c>
      <c r="D84" s="217">
        <v>4</v>
      </c>
      <c r="E84" s="231" t="s">
        <v>64</v>
      </c>
      <c r="F84" s="133">
        <v>15.974045454545454</v>
      </c>
      <c r="G84" s="160" t="s">
        <v>65</v>
      </c>
      <c r="H84" s="161">
        <v>63.896181818181816</v>
      </c>
      <c r="I84" s="198"/>
    </row>
    <row r="85" spans="1:9" ht="18" customHeight="1">
      <c r="A85" s="192"/>
      <c r="B85" s="215" t="s">
        <v>67</v>
      </c>
      <c r="C85" s="258">
        <v>0.4</v>
      </c>
      <c r="D85" s="217">
        <v>1</v>
      </c>
      <c r="E85" s="231" t="s">
        <v>64</v>
      </c>
      <c r="F85" s="132">
        <v>677.84799999999996</v>
      </c>
      <c r="G85" s="160" t="s">
        <v>65</v>
      </c>
      <c r="H85" s="161">
        <v>677.84799999999996</v>
      </c>
      <c r="I85" s="198"/>
    </row>
    <row r="86" spans="1:9" ht="18" customHeight="1">
      <c r="A86" s="192"/>
      <c r="B86" s="215" t="s">
        <v>68</v>
      </c>
      <c r="C86" s="150">
        <v>1</v>
      </c>
      <c r="D86" s="202">
        <v>3.7499999999999999E-2</v>
      </c>
      <c r="E86" s="231" t="s">
        <v>64</v>
      </c>
      <c r="F86" s="133">
        <v>18.351454545454548</v>
      </c>
      <c r="G86" s="160" t="s">
        <v>65</v>
      </c>
      <c r="H86" s="161">
        <v>0.68817954545454552</v>
      </c>
      <c r="I86" s="198"/>
    </row>
    <row r="87" spans="1:9" ht="18" customHeight="1">
      <c r="A87" s="192"/>
      <c r="B87" s="215" t="s">
        <v>69</v>
      </c>
      <c r="C87" s="150"/>
      <c r="D87" s="202">
        <v>0.2</v>
      </c>
      <c r="E87" s="231" t="s">
        <v>64</v>
      </c>
      <c r="F87" s="133">
        <v>338.89200000000005</v>
      </c>
      <c r="G87" s="160" t="s">
        <v>65</v>
      </c>
      <c r="H87" s="161">
        <v>67.778400000000019</v>
      </c>
      <c r="I87" s="198"/>
    </row>
    <row r="88" spans="1:9" ht="18" customHeight="1">
      <c r="A88" s="192"/>
      <c r="B88" s="215" t="s">
        <v>70</v>
      </c>
      <c r="C88" s="259">
        <v>0.7965000000000001</v>
      </c>
      <c r="D88" s="207"/>
      <c r="E88" s="192"/>
      <c r="F88" s="134"/>
      <c r="G88" s="160" t="s">
        <v>65</v>
      </c>
      <c r="H88" s="137">
        <v>1994.9702614261366</v>
      </c>
      <c r="I88" s="198"/>
    </row>
    <row r="89" spans="1:9" ht="18" customHeight="1">
      <c r="A89" s="192"/>
      <c r="B89" s="215" t="s">
        <v>71</v>
      </c>
      <c r="C89" s="192"/>
      <c r="D89" s="217">
        <v>1</v>
      </c>
      <c r="E89" s="231" t="s">
        <v>64</v>
      </c>
      <c r="F89" s="134">
        <v>12</v>
      </c>
      <c r="G89" s="160" t="s">
        <v>65</v>
      </c>
      <c r="H89" s="161">
        <v>12</v>
      </c>
      <c r="I89" s="198"/>
    </row>
    <row r="90" spans="1:9" ht="18" customHeight="1" thickBot="1">
      <c r="A90" s="192"/>
      <c r="B90" s="215" t="s">
        <v>244</v>
      </c>
      <c r="C90" s="192"/>
      <c r="D90" s="217">
        <v>1</v>
      </c>
      <c r="E90" s="231" t="s">
        <v>64</v>
      </c>
      <c r="F90" s="132">
        <v>4511.6410227897732</v>
      </c>
      <c r="G90" s="160"/>
      <c r="H90" s="161"/>
      <c r="I90" s="262">
        <v>4511.6410227897732</v>
      </c>
    </row>
    <row r="91" spans="1:9" ht="18" customHeight="1">
      <c r="A91" s="192"/>
      <c r="B91" s="215"/>
      <c r="C91" s="198"/>
      <c r="D91" s="217"/>
      <c r="E91" s="159"/>
      <c r="F91" s="159"/>
      <c r="G91" s="160"/>
      <c r="H91" s="161"/>
      <c r="I91" s="122"/>
    </row>
    <row r="92" spans="1:9" ht="18" customHeight="1">
      <c r="A92" s="192"/>
      <c r="B92" s="228" t="s">
        <v>74</v>
      </c>
      <c r="C92" s="264"/>
      <c r="D92" s="264" t="s">
        <v>60</v>
      </c>
      <c r="E92" s="254"/>
      <c r="F92" s="228" t="s">
        <v>61</v>
      </c>
      <c r="G92" s="228"/>
      <c r="H92" s="265" t="s">
        <v>62</v>
      </c>
      <c r="I92" s="198"/>
    </row>
    <row r="93" spans="1:9" ht="18" customHeight="1">
      <c r="A93" s="192"/>
      <c r="B93" s="215" t="s">
        <v>63</v>
      </c>
      <c r="C93" s="192"/>
      <c r="D93" s="217">
        <v>1</v>
      </c>
      <c r="E93" s="231" t="s">
        <v>64</v>
      </c>
      <c r="F93" s="134">
        <v>2532.1</v>
      </c>
      <c r="G93" s="210" t="s">
        <v>65</v>
      </c>
      <c r="H93" s="135">
        <v>2532.1</v>
      </c>
      <c r="I93" s="198"/>
    </row>
    <row r="94" spans="1:9" ht="18" customHeight="1">
      <c r="A94" s="192"/>
      <c r="B94" s="215" t="s">
        <v>66</v>
      </c>
      <c r="C94" s="257">
        <v>0.5</v>
      </c>
      <c r="D94" s="217">
        <v>4</v>
      </c>
      <c r="E94" s="231" t="s">
        <v>64</v>
      </c>
      <c r="F94" s="133">
        <v>17.264318181818183</v>
      </c>
      <c r="G94" s="210" t="s">
        <v>65</v>
      </c>
      <c r="H94" s="135">
        <v>69.057272727272732</v>
      </c>
      <c r="I94" s="198"/>
    </row>
    <row r="95" spans="1:9" ht="18" customHeight="1">
      <c r="A95" s="192"/>
      <c r="B95" s="215" t="s">
        <v>67</v>
      </c>
      <c r="C95" s="258">
        <v>0</v>
      </c>
      <c r="D95" s="217">
        <v>0</v>
      </c>
      <c r="E95" s="231" t="s">
        <v>64</v>
      </c>
      <c r="F95" s="132">
        <v>0</v>
      </c>
      <c r="G95" s="210" t="s">
        <v>65</v>
      </c>
      <c r="H95" s="135">
        <v>0</v>
      </c>
      <c r="I95" s="198"/>
    </row>
    <row r="96" spans="1:9" ht="18" customHeight="1">
      <c r="A96" s="192"/>
      <c r="B96" s="215" t="s">
        <v>68</v>
      </c>
      <c r="C96" s="150">
        <v>1</v>
      </c>
      <c r="D96" s="202">
        <v>0</v>
      </c>
      <c r="E96" s="231" t="s">
        <v>64</v>
      </c>
      <c r="F96" s="133">
        <v>25.966363636363639</v>
      </c>
      <c r="G96" s="210" t="s">
        <v>65</v>
      </c>
      <c r="H96" s="135">
        <v>0</v>
      </c>
      <c r="I96" s="198"/>
    </row>
    <row r="97" spans="1:9" ht="18" customHeight="1">
      <c r="A97" s="192"/>
      <c r="B97" s="215" t="s">
        <v>69</v>
      </c>
      <c r="C97" s="150"/>
      <c r="D97" s="202">
        <v>0.5</v>
      </c>
      <c r="E97" s="231" t="s">
        <v>64</v>
      </c>
      <c r="F97" s="133">
        <v>506.42</v>
      </c>
      <c r="G97" s="210" t="s">
        <v>65</v>
      </c>
      <c r="H97" s="135">
        <v>253.21</v>
      </c>
      <c r="I97" s="198"/>
    </row>
    <row r="98" spans="1:9" ht="18" customHeight="1">
      <c r="A98" s="192"/>
      <c r="B98" s="215" t="s">
        <v>70</v>
      </c>
      <c r="C98" s="259">
        <v>0.7965000000000001</v>
      </c>
      <c r="D98" s="207"/>
      <c r="E98" s="192"/>
      <c r="F98" s="134"/>
      <c r="G98" s="210" t="s">
        <v>65</v>
      </c>
      <c r="H98" s="135">
        <v>2273.5035327272731</v>
      </c>
      <c r="I98" s="198"/>
    </row>
    <row r="99" spans="1:9" ht="18" customHeight="1">
      <c r="A99" s="192"/>
      <c r="B99" s="215" t="s">
        <v>71</v>
      </c>
      <c r="C99" s="192"/>
      <c r="D99" s="217">
        <v>1</v>
      </c>
      <c r="E99" s="231" t="s">
        <v>64</v>
      </c>
      <c r="F99" s="134">
        <v>12</v>
      </c>
      <c r="G99" s="210" t="s">
        <v>65</v>
      </c>
      <c r="H99" s="135">
        <v>12</v>
      </c>
      <c r="I99" s="198"/>
    </row>
    <row r="100" spans="1:9" ht="18" customHeight="1" thickBot="1">
      <c r="A100" s="192"/>
      <c r="B100" s="215" t="s">
        <v>75</v>
      </c>
      <c r="C100" s="192"/>
      <c r="D100" s="217">
        <v>1</v>
      </c>
      <c r="E100" s="231" t="s">
        <v>64</v>
      </c>
      <c r="F100" s="132">
        <v>5139.8708054545459</v>
      </c>
      <c r="G100" s="263"/>
      <c r="H100" s="263" t="s">
        <v>65</v>
      </c>
      <c r="I100" s="262">
        <v>5139.8708054545459</v>
      </c>
    </row>
    <row r="101" spans="1:9" ht="18" customHeight="1">
      <c r="A101" s="192"/>
      <c r="B101" s="215"/>
      <c r="C101" s="198"/>
      <c r="D101" s="217"/>
      <c r="E101" s="159"/>
      <c r="F101" s="159"/>
      <c r="G101" s="160"/>
      <c r="H101" s="161"/>
      <c r="I101" s="122"/>
    </row>
    <row r="102" spans="1:9" ht="18" customHeight="1">
      <c r="A102" s="192"/>
      <c r="B102" s="198"/>
      <c r="C102" s="209"/>
      <c r="D102" s="198"/>
      <c r="E102" s="198"/>
      <c r="F102" s="205"/>
      <c r="G102" s="198"/>
      <c r="H102" s="198"/>
      <c r="I102" s="209"/>
    </row>
    <row r="103" spans="1:9" ht="18" customHeight="1">
      <c r="A103" s="192"/>
      <c r="B103" s="197" t="s">
        <v>203</v>
      </c>
      <c r="C103" s="209"/>
      <c r="D103" s="198"/>
      <c r="E103" s="198"/>
      <c r="F103" s="205"/>
      <c r="G103" s="198"/>
      <c r="H103" s="198"/>
      <c r="I103" s="209"/>
    </row>
    <row r="104" spans="1:9" ht="18" customHeight="1">
      <c r="A104" s="192"/>
      <c r="B104" s="192"/>
      <c r="C104" s="209"/>
      <c r="D104" s="194" t="s">
        <v>60</v>
      </c>
      <c r="E104" s="205"/>
      <c r="F104" s="206" t="s">
        <v>61</v>
      </c>
      <c r="G104" s="198"/>
      <c r="H104" s="214" t="s">
        <v>62</v>
      </c>
      <c r="I104" s="209"/>
    </row>
    <row r="105" spans="1:9" ht="18" customHeight="1">
      <c r="A105" s="192"/>
      <c r="B105" s="197" t="s">
        <v>54</v>
      </c>
      <c r="C105" s="209"/>
      <c r="D105" s="226">
        <v>2</v>
      </c>
      <c r="E105" s="205"/>
      <c r="F105" s="405">
        <v>6356.7580078636365</v>
      </c>
      <c r="G105" s="198"/>
      <c r="H105" s="406">
        <v>12713.516015727273</v>
      </c>
      <c r="I105" s="209"/>
    </row>
    <row r="106" spans="1:9" ht="18" customHeight="1">
      <c r="A106" s="192"/>
      <c r="B106" s="197" t="s">
        <v>243</v>
      </c>
      <c r="C106" s="209"/>
      <c r="D106" s="226">
        <v>87</v>
      </c>
      <c r="E106" s="205"/>
      <c r="F106" s="405">
        <v>4511.6410227897732</v>
      </c>
      <c r="G106" s="198"/>
      <c r="H106" s="406">
        <v>392512.76898271026</v>
      </c>
      <c r="I106" s="209"/>
    </row>
    <row r="107" spans="1:9" ht="18" customHeight="1">
      <c r="A107" s="192"/>
      <c r="B107" s="197" t="s">
        <v>74</v>
      </c>
      <c r="C107" s="209"/>
      <c r="D107" s="226">
        <v>2</v>
      </c>
      <c r="E107" s="205"/>
      <c r="F107" s="405">
        <v>5139.8708054545459</v>
      </c>
      <c r="G107" s="198"/>
      <c r="H107" s="406">
        <v>10279.741610909092</v>
      </c>
      <c r="I107" s="209"/>
    </row>
    <row r="108" spans="1:9" ht="18" customHeight="1" thickBot="1">
      <c r="A108" s="192"/>
      <c r="B108" s="198"/>
      <c r="C108" s="209"/>
      <c r="D108" s="198"/>
      <c r="E108" s="205"/>
      <c r="F108" s="198"/>
      <c r="G108" s="198"/>
      <c r="H108" s="209"/>
      <c r="I108" s="407">
        <v>415506.02660934662</v>
      </c>
    </row>
    <row r="109" spans="1:9" ht="18" customHeight="1" thickTop="1">
      <c r="A109" s="194" t="s">
        <v>78</v>
      </c>
      <c r="B109" s="206" t="s">
        <v>79</v>
      </c>
      <c r="C109" s="209"/>
      <c r="D109" s="198"/>
      <c r="E109" s="198"/>
      <c r="F109" s="205"/>
      <c r="G109" s="198"/>
      <c r="H109" s="198"/>
      <c r="I109" s="209"/>
    </row>
    <row r="110" spans="1:9" ht="18" customHeight="1">
      <c r="A110" s="192"/>
      <c r="B110" s="198"/>
      <c r="C110" s="209"/>
      <c r="D110" s="198"/>
      <c r="E110" s="198"/>
      <c r="F110" s="205"/>
      <c r="G110" s="198"/>
      <c r="H110" s="198"/>
      <c r="I110" s="209"/>
    </row>
    <row r="111" spans="1:9" ht="18" customHeight="1">
      <c r="A111" s="192"/>
      <c r="B111" s="228" t="s">
        <v>443</v>
      </c>
      <c r="C111" s="275"/>
      <c r="D111" s="265" t="s">
        <v>60</v>
      </c>
      <c r="E111" s="261"/>
      <c r="F111" s="408" t="s">
        <v>61</v>
      </c>
      <c r="G111" s="408"/>
      <c r="H111" s="265" t="s">
        <v>62</v>
      </c>
      <c r="I111" s="209"/>
    </row>
    <row r="112" spans="1:9" ht="18" customHeight="1">
      <c r="A112" s="192"/>
      <c r="B112" s="250"/>
      <c r="C112" s="269" t="s">
        <v>621</v>
      </c>
      <c r="D112" s="268">
        <v>6</v>
      </c>
      <c r="E112" s="270" t="s">
        <v>459</v>
      </c>
      <c r="F112" s="136">
        <v>160.99</v>
      </c>
      <c r="G112" s="271" t="s">
        <v>457</v>
      </c>
      <c r="H112" s="208">
        <v>80.495000000000005</v>
      </c>
      <c r="I112" s="209"/>
    </row>
    <row r="113" spans="1:9" ht="18" customHeight="1">
      <c r="A113" s="192"/>
      <c r="B113" s="250"/>
      <c r="C113" s="215" t="s">
        <v>82</v>
      </c>
      <c r="D113" s="210">
        <v>4</v>
      </c>
      <c r="E113" s="205" t="s">
        <v>459</v>
      </c>
      <c r="F113" s="137">
        <v>28.13</v>
      </c>
      <c r="G113" s="209" t="s">
        <v>457</v>
      </c>
      <c r="H113" s="208">
        <v>9.3766666666666652</v>
      </c>
      <c r="I113" s="209"/>
    </row>
    <row r="114" spans="1:9" ht="18" customHeight="1">
      <c r="A114" s="192"/>
      <c r="B114" s="250"/>
      <c r="C114" s="215" t="s">
        <v>622</v>
      </c>
      <c r="D114" s="210">
        <v>1</v>
      </c>
      <c r="E114" s="205" t="s">
        <v>459</v>
      </c>
      <c r="F114" s="137">
        <v>340.72</v>
      </c>
      <c r="G114" s="209" t="s">
        <v>457</v>
      </c>
      <c r="H114" s="208">
        <v>28.393333333333334</v>
      </c>
      <c r="I114" s="209"/>
    </row>
    <row r="115" spans="1:9" ht="18" customHeight="1">
      <c r="A115" s="192"/>
      <c r="B115" s="409"/>
      <c r="C115" s="273" t="s">
        <v>358</v>
      </c>
      <c r="D115" s="272">
        <v>4</v>
      </c>
      <c r="E115" s="274" t="s">
        <v>459</v>
      </c>
      <c r="F115" s="138">
        <v>76.83</v>
      </c>
      <c r="G115" s="275" t="s">
        <v>457</v>
      </c>
      <c r="H115" s="276">
        <v>25.61</v>
      </c>
      <c r="I115" s="209"/>
    </row>
    <row r="116" spans="1:9" ht="18" customHeight="1" thickBot="1">
      <c r="A116" s="192"/>
      <c r="B116" s="198" t="s">
        <v>473</v>
      </c>
      <c r="C116" s="210">
        <v>1</v>
      </c>
      <c r="D116" s="209" t="s">
        <v>80</v>
      </c>
      <c r="E116" s="209"/>
      <c r="F116" s="410"/>
      <c r="G116" s="308" t="s">
        <v>64</v>
      </c>
      <c r="H116" s="168">
        <v>143.875</v>
      </c>
      <c r="I116" s="411">
        <v>143.875</v>
      </c>
    </row>
    <row r="117" spans="1:9" ht="18" customHeight="1">
      <c r="A117" s="192"/>
      <c r="B117" s="198"/>
      <c r="C117" s="209"/>
      <c r="D117" s="198"/>
      <c r="E117" s="198"/>
      <c r="F117" s="198"/>
      <c r="G117" s="198"/>
      <c r="H117" s="198"/>
      <c r="I117" s="209"/>
    </row>
    <row r="118" spans="1:9" ht="18" customHeight="1">
      <c r="A118" s="192"/>
      <c r="B118" s="228" t="s">
        <v>243</v>
      </c>
      <c r="C118" s="275"/>
      <c r="D118" s="265" t="s">
        <v>60</v>
      </c>
      <c r="E118" s="261"/>
      <c r="F118" s="408" t="s">
        <v>61</v>
      </c>
      <c r="G118" s="401"/>
      <c r="H118" s="265" t="s">
        <v>62</v>
      </c>
      <c r="I118" s="209"/>
    </row>
    <row r="119" spans="1:9" ht="18" customHeight="1">
      <c r="A119" s="192"/>
      <c r="B119" s="250"/>
      <c r="C119" s="277" t="s">
        <v>621</v>
      </c>
      <c r="D119" s="278">
        <v>8</v>
      </c>
      <c r="E119" s="270" t="s">
        <v>459</v>
      </c>
      <c r="F119" s="136">
        <v>160.99</v>
      </c>
      <c r="G119" s="271" t="s">
        <v>457</v>
      </c>
      <c r="H119" s="208">
        <v>107.32666666666667</v>
      </c>
      <c r="I119" s="209"/>
    </row>
    <row r="120" spans="1:9" ht="18" customHeight="1">
      <c r="A120" s="192"/>
      <c r="B120" s="250"/>
      <c r="C120" s="209" t="s">
        <v>82</v>
      </c>
      <c r="D120" s="198">
        <v>6</v>
      </c>
      <c r="E120" s="205" t="s">
        <v>459</v>
      </c>
      <c r="F120" s="137">
        <v>28.13</v>
      </c>
      <c r="G120" s="209" t="s">
        <v>457</v>
      </c>
      <c r="H120" s="208">
        <v>14.065</v>
      </c>
      <c r="I120" s="209"/>
    </row>
    <row r="121" spans="1:9" ht="18" customHeight="1">
      <c r="A121" s="192"/>
      <c r="B121" s="250"/>
      <c r="C121" s="209" t="s">
        <v>358</v>
      </c>
      <c r="D121" s="198">
        <v>6</v>
      </c>
      <c r="E121" s="205" t="s">
        <v>459</v>
      </c>
      <c r="F121" s="137">
        <v>76.83</v>
      </c>
      <c r="G121" s="209" t="s">
        <v>457</v>
      </c>
      <c r="H121" s="208">
        <v>38.414999999999999</v>
      </c>
      <c r="I121" s="209"/>
    </row>
    <row r="122" spans="1:9" ht="18" customHeight="1">
      <c r="A122" s="192"/>
      <c r="B122" s="198"/>
      <c r="C122" s="209" t="s">
        <v>83</v>
      </c>
      <c r="D122" s="198">
        <v>3</v>
      </c>
      <c r="E122" s="205" t="s">
        <v>459</v>
      </c>
      <c r="F122" s="137">
        <v>28.23</v>
      </c>
      <c r="G122" s="209" t="s">
        <v>457</v>
      </c>
      <c r="H122" s="208">
        <v>7.0575000000000001</v>
      </c>
      <c r="I122" s="209"/>
    </row>
    <row r="123" spans="1:9" ht="18" customHeight="1">
      <c r="A123" s="192"/>
      <c r="B123" s="198"/>
      <c r="C123" s="209" t="s">
        <v>84</v>
      </c>
      <c r="D123" s="198">
        <v>3</v>
      </c>
      <c r="E123" s="205" t="s">
        <v>459</v>
      </c>
      <c r="F123" s="137">
        <v>32.799999999999997</v>
      </c>
      <c r="G123" s="209" t="s">
        <v>457</v>
      </c>
      <c r="H123" s="208">
        <v>8.1999999999999993</v>
      </c>
      <c r="I123" s="209"/>
    </row>
    <row r="124" spans="1:9" ht="18" customHeight="1">
      <c r="A124" s="192"/>
      <c r="B124" s="198"/>
      <c r="C124" s="215" t="s">
        <v>622</v>
      </c>
      <c r="D124" s="198">
        <v>1</v>
      </c>
      <c r="E124" s="205" t="s">
        <v>459</v>
      </c>
      <c r="F124" s="137">
        <v>340.72</v>
      </c>
      <c r="G124" s="209" t="s">
        <v>457</v>
      </c>
      <c r="H124" s="208">
        <v>28.393333333333334</v>
      </c>
      <c r="I124" s="209"/>
    </row>
    <row r="125" spans="1:9" ht="18" customHeight="1">
      <c r="A125" s="192"/>
      <c r="B125" s="229"/>
      <c r="C125" s="275" t="s">
        <v>374</v>
      </c>
      <c r="D125" s="229">
        <v>6</v>
      </c>
      <c r="E125" s="274" t="s">
        <v>459</v>
      </c>
      <c r="F125" s="137">
        <v>6.56</v>
      </c>
      <c r="G125" s="275" t="s">
        <v>458</v>
      </c>
      <c r="H125" s="276">
        <v>3.28</v>
      </c>
      <c r="I125" s="209"/>
    </row>
    <row r="126" spans="1:9" ht="18" customHeight="1" thickBot="1">
      <c r="A126" s="192"/>
      <c r="B126" s="198" t="s">
        <v>474</v>
      </c>
      <c r="C126" s="209"/>
      <c r="D126" s="412">
        <v>1</v>
      </c>
      <c r="E126" s="209" t="s">
        <v>243</v>
      </c>
      <c r="F126" s="318" t="s">
        <v>64</v>
      </c>
      <c r="G126" s="318"/>
      <c r="H126" s="168">
        <v>206.73750000000001</v>
      </c>
      <c r="I126" s="411">
        <v>206.73750000000001</v>
      </c>
    </row>
    <row r="127" spans="1:9" ht="18" customHeight="1">
      <c r="A127" s="192"/>
      <c r="B127" s="198"/>
      <c r="C127" s="209"/>
      <c r="D127" s="198"/>
      <c r="E127" s="198"/>
      <c r="F127" s="205"/>
      <c r="G127" s="198"/>
      <c r="H127" s="198"/>
      <c r="I127" s="209"/>
    </row>
    <row r="128" spans="1:9" ht="18" customHeight="1">
      <c r="A128" s="192"/>
      <c r="B128" s="197" t="s">
        <v>85</v>
      </c>
      <c r="C128" s="209"/>
      <c r="D128" s="194" t="s">
        <v>60</v>
      </c>
      <c r="E128" s="205"/>
      <c r="F128" s="206" t="s">
        <v>77</v>
      </c>
      <c r="G128" s="198"/>
      <c r="H128" s="214" t="s">
        <v>62</v>
      </c>
      <c r="I128" s="209"/>
    </row>
    <row r="129" spans="1:9" ht="18" customHeight="1">
      <c r="A129" s="192"/>
      <c r="B129" s="197" t="s">
        <v>54</v>
      </c>
      <c r="C129" s="209"/>
      <c r="D129" s="226">
        <v>2</v>
      </c>
      <c r="E129" s="205"/>
      <c r="F129" s="406">
        <v>143.875</v>
      </c>
      <c r="G129" s="198"/>
      <c r="H129" s="406">
        <v>287.75</v>
      </c>
      <c r="I129" s="209"/>
    </row>
    <row r="130" spans="1:9" ht="18" customHeight="1">
      <c r="A130" s="192"/>
      <c r="B130" s="197" t="s">
        <v>243</v>
      </c>
      <c r="C130" s="209"/>
      <c r="D130" s="226">
        <v>87</v>
      </c>
      <c r="E130" s="205"/>
      <c r="F130" s="406">
        <v>206.73750000000001</v>
      </c>
      <c r="G130" s="198"/>
      <c r="H130" s="406">
        <v>17986.162500000002</v>
      </c>
      <c r="I130" s="209"/>
    </row>
    <row r="131" spans="1:9" ht="18" customHeight="1">
      <c r="A131" s="192"/>
      <c r="B131" s="197" t="s">
        <v>74</v>
      </c>
      <c r="C131" s="209"/>
      <c r="D131" s="226">
        <v>2</v>
      </c>
      <c r="E131" s="205"/>
      <c r="F131" s="406">
        <v>143.875</v>
      </c>
      <c r="G131" s="198"/>
      <c r="H131" s="406">
        <v>287.75</v>
      </c>
      <c r="I131" s="209"/>
    </row>
    <row r="132" spans="1:9" ht="18" customHeight="1" thickBot="1">
      <c r="A132" s="192"/>
      <c r="B132" s="198"/>
      <c r="C132" s="209"/>
      <c r="D132" s="198"/>
      <c r="E132" s="205"/>
      <c r="F132" s="198"/>
      <c r="G132" s="198"/>
      <c r="H132" s="209"/>
      <c r="I132" s="407">
        <v>18561.662500000002</v>
      </c>
    </row>
    <row r="133" spans="1:9" ht="18" customHeight="1" thickTop="1">
      <c r="A133" s="192"/>
      <c r="B133" s="198"/>
      <c r="C133" s="209"/>
      <c r="D133" s="198"/>
      <c r="E133" s="198"/>
      <c r="F133" s="205"/>
      <c r="G133" s="198"/>
      <c r="H133" s="198"/>
      <c r="I133" s="209"/>
    </row>
    <row r="134" spans="1:9" ht="18" customHeight="1">
      <c r="A134" s="194" t="s">
        <v>86</v>
      </c>
      <c r="B134" s="197" t="s">
        <v>87</v>
      </c>
      <c r="C134" s="209"/>
      <c r="D134" s="198"/>
      <c r="E134" s="198"/>
      <c r="F134" s="205"/>
      <c r="G134" s="198"/>
      <c r="H134" s="198"/>
      <c r="I134" s="209"/>
    </row>
    <row r="135" spans="1:9" ht="18" customHeight="1">
      <c r="A135" s="192"/>
      <c r="B135" s="198"/>
      <c r="C135" s="209"/>
      <c r="D135" s="198"/>
      <c r="E135" s="198"/>
      <c r="F135" s="205"/>
      <c r="G135" s="198"/>
      <c r="H135" s="198"/>
      <c r="I135" s="209"/>
    </row>
    <row r="136" spans="1:9" ht="18" customHeight="1">
      <c r="A136" s="192"/>
      <c r="B136" s="273" t="s">
        <v>88</v>
      </c>
      <c r="C136" s="275"/>
      <c r="D136" s="229"/>
      <c r="E136" s="198"/>
      <c r="F136" s="205"/>
      <c r="G136" s="198"/>
      <c r="H136" s="198"/>
      <c r="I136" s="209"/>
    </row>
    <row r="137" spans="1:9" ht="18" customHeight="1">
      <c r="A137" s="192"/>
      <c r="B137" s="198" t="s">
        <v>676</v>
      </c>
      <c r="C137" s="202">
        <v>28</v>
      </c>
      <c r="D137" s="198" t="s">
        <v>476</v>
      </c>
      <c r="E137" s="198"/>
      <c r="F137" s="205"/>
      <c r="G137" s="198"/>
      <c r="H137" s="198"/>
      <c r="I137" s="209"/>
    </row>
    <row r="138" spans="1:9" ht="18" customHeight="1">
      <c r="A138" s="192"/>
      <c r="B138" s="198" t="s">
        <v>677</v>
      </c>
      <c r="C138" s="202">
        <v>28</v>
      </c>
      <c r="D138" s="198" t="s">
        <v>678</v>
      </c>
      <c r="E138" s="198"/>
      <c r="F138" s="205"/>
      <c r="G138" s="198"/>
      <c r="H138" s="198"/>
      <c r="I138" s="209"/>
    </row>
    <row r="139" spans="1:9" ht="18" customHeight="1">
      <c r="A139" s="192"/>
      <c r="B139" s="215" t="s">
        <v>89</v>
      </c>
      <c r="C139" s="199">
        <v>5</v>
      </c>
      <c r="D139" s="209" t="s">
        <v>90</v>
      </c>
      <c r="E139" s="198"/>
      <c r="F139" s="205"/>
      <c r="G139" s="198"/>
      <c r="H139" s="198"/>
      <c r="I139" s="209"/>
    </row>
    <row r="140" spans="1:9" ht="18" customHeight="1">
      <c r="A140" s="192"/>
      <c r="B140" s="215" t="s">
        <v>91</v>
      </c>
      <c r="C140" s="211">
        <v>2</v>
      </c>
      <c r="D140" s="209" t="s">
        <v>92</v>
      </c>
      <c r="E140" s="198"/>
      <c r="F140" s="205"/>
      <c r="G140" s="198"/>
      <c r="H140" s="198"/>
      <c r="I140" s="209"/>
    </row>
    <row r="141" spans="1:9" ht="18" customHeight="1">
      <c r="A141" s="192"/>
      <c r="B141" s="215" t="s">
        <v>204</v>
      </c>
      <c r="C141" s="211">
        <v>25.071428571428569</v>
      </c>
      <c r="D141" s="209" t="s">
        <v>18</v>
      </c>
      <c r="E141" s="198"/>
      <c r="F141" s="205"/>
      <c r="G141" s="198"/>
      <c r="H141" s="198"/>
      <c r="I141" s="209"/>
    </row>
    <row r="142" spans="1:9" ht="18" customHeight="1">
      <c r="A142" s="192"/>
      <c r="B142" s="215" t="s">
        <v>205</v>
      </c>
      <c r="C142" s="211">
        <v>250.71428571428569</v>
      </c>
      <c r="D142" s="209" t="s">
        <v>95</v>
      </c>
      <c r="E142" s="198"/>
      <c r="F142" s="205"/>
      <c r="G142" s="198"/>
      <c r="H142" s="198"/>
      <c r="I142" s="209"/>
    </row>
    <row r="143" spans="1:9" ht="18" customHeight="1">
      <c r="A143" s="192"/>
      <c r="B143" s="215"/>
      <c r="C143" s="209"/>
      <c r="D143" s="198"/>
      <c r="E143" s="198"/>
      <c r="F143" s="205"/>
      <c r="G143" s="198"/>
      <c r="H143" s="198"/>
      <c r="I143" s="209"/>
    </row>
    <row r="144" spans="1:9" ht="18" customHeight="1">
      <c r="A144" s="192"/>
      <c r="B144" s="408" t="s">
        <v>54</v>
      </c>
      <c r="C144" s="275"/>
      <c r="D144" s="291" t="s">
        <v>60</v>
      </c>
      <c r="E144" s="274"/>
      <c r="F144" s="291" t="s">
        <v>61</v>
      </c>
      <c r="G144" s="229"/>
      <c r="H144" s="291" t="s">
        <v>62</v>
      </c>
      <c r="I144" s="209"/>
    </row>
    <row r="145" spans="1:9" ht="18" customHeight="1">
      <c r="A145" s="192"/>
      <c r="B145" s="215" t="s">
        <v>96</v>
      </c>
      <c r="C145" s="209"/>
      <c r="D145" s="332">
        <v>1</v>
      </c>
      <c r="E145" s="231" t="s">
        <v>64</v>
      </c>
      <c r="F145" s="163">
        <v>1404</v>
      </c>
      <c r="G145" s="198"/>
      <c r="H145" s="413">
        <v>1404</v>
      </c>
      <c r="I145" s="209"/>
    </row>
    <row r="146" spans="1:9" ht="18" customHeight="1">
      <c r="A146" s="192"/>
      <c r="B146" s="215" t="s">
        <v>98</v>
      </c>
      <c r="C146" s="209"/>
      <c r="D146" s="332">
        <v>1</v>
      </c>
      <c r="E146" s="231" t="s">
        <v>64</v>
      </c>
      <c r="F146" s="163">
        <v>0</v>
      </c>
      <c r="G146" s="198"/>
      <c r="H146" s="413">
        <v>0</v>
      </c>
      <c r="I146" s="209"/>
    </row>
    <row r="147" spans="1:9" ht="18" customHeight="1">
      <c r="A147" s="192"/>
      <c r="B147" s="273" t="s">
        <v>99</v>
      </c>
      <c r="C147" s="275"/>
      <c r="D147" s="334">
        <v>1</v>
      </c>
      <c r="E147" s="242" t="s">
        <v>64</v>
      </c>
      <c r="F147" s="140">
        <v>44.436085714285724</v>
      </c>
      <c r="G147" s="229"/>
      <c r="H147" s="414">
        <v>44.436085714285724</v>
      </c>
      <c r="I147" s="209"/>
    </row>
    <row r="148" spans="1:9" ht="18" customHeight="1" thickBot="1">
      <c r="A148" s="192"/>
      <c r="B148" s="198" t="s">
        <v>3</v>
      </c>
      <c r="C148" s="209"/>
      <c r="D148" s="332">
        <v>1</v>
      </c>
      <c r="E148" s="205" t="s">
        <v>64</v>
      </c>
      <c r="F148" s="352">
        <v>1448.4360857142858</v>
      </c>
      <c r="G148" s="198"/>
      <c r="H148" s="209"/>
      <c r="I148" s="260">
        <v>1448.4360857142858</v>
      </c>
    </row>
    <row r="149" spans="1:9" ht="18" customHeight="1">
      <c r="A149" s="192"/>
      <c r="B149" s="215"/>
      <c r="C149" s="209"/>
      <c r="D149" s="198"/>
      <c r="E149" s="205"/>
      <c r="F149" s="198"/>
      <c r="G149" s="198"/>
      <c r="H149" s="209"/>
      <c r="I149" s="209"/>
    </row>
    <row r="150" spans="1:9" ht="18" customHeight="1">
      <c r="A150" s="192"/>
      <c r="B150" s="408" t="s">
        <v>243</v>
      </c>
      <c r="C150" s="275"/>
      <c r="D150" s="291" t="s">
        <v>60</v>
      </c>
      <c r="E150" s="274"/>
      <c r="F150" s="291" t="s">
        <v>61</v>
      </c>
      <c r="G150" s="229"/>
      <c r="H150" s="291" t="s">
        <v>62</v>
      </c>
      <c r="I150" s="209"/>
    </row>
    <row r="151" spans="1:9" ht="18" customHeight="1">
      <c r="A151" s="192"/>
      <c r="B151" s="215" t="s">
        <v>96</v>
      </c>
      <c r="C151" s="209"/>
      <c r="D151" s="332">
        <v>1</v>
      </c>
      <c r="E151" s="231" t="s">
        <v>64</v>
      </c>
      <c r="F151" s="163">
        <v>1404</v>
      </c>
      <c r="G151" s="198"/>
      <c r="H151" s="413">
        <v>1404</v>
      </c>
      <c r="I151" s="209"/>
    </row>
    <row r="152" spans="1:9" ht="18" customHeight="1">
      <c r="A152" s="192"/>
      <c r="B152" s="215" t="s">
        <v>98</v>
      </c>
      <c r="C152" s="209"/>
      <c r="D152" s="332">
        <v>1</v>
      </c>
      <c r="E152" s="231" t="s">
        <v>64</v>
      </c>
      <c r="F152" s="163">
        <v>0</v>
      </c>
      <c r="G152" s="198"/>
      <c r="H152" s="413">
        <v>0</v>
      </c>
      <c r="I152" s="209"/>
    </row>
    <row r="153" spans="1:9" ht="18" customHeight="1">
      <c r="A153" s="192"/>
      <c r="B153" s="273" t="s">
        <v>99</v>
      </c>
      <c r="C153" s="275"/>
      <c r="D153" s="334">
        <v>1</v>
      </c>
      <c r="E153" s="242" t="s">
        <v>64</v>
      </c>
      <c r="F153" s="140">
        <v>149.0466857142857</v>
      </c>
      <c r="G153" s="229"/>
      <c r="H153" s="414">
        <v>149.0466857142857</v>
      </c>
      <c r="I153" s="209"/>
    </row>
    <row r="154" spans="1:9" ht="18" customHeight="1" thickBot="1">
      <c r="A154" s="192"/>
      <c r="B154" s="198" t="s">
        <v>3</v>
      </c>
      <c r="C154" s="209"/>
      <c r="D154" s="332">
        <v>1</v>
      </c>
      <c r="E154" s="205" t="s">
        <v>64</v>
      </c>
      <c r="F154" s="352">
        <v>1553.0466857142858</v>
      </c>
      <c r="G154" s="198"/>
      <c r="H154" s="209"/>
      <c r="I154" s="260">
        <v>1553.0466857142858</v>
      </c>
    </row>
    <row r="155" spans="1:9" ht="18" customHeight="1">
      <c r="A155" s="192"/>
      <c r="B155" s="215"/>
      <c r="C155" s="209"/>
      <c r="D155" s="198"/>
      <c r="E155" s="205"/>
      <c r="F155" s="198"/>
      <c r="G155" s="198"/>
      <c r="H155" s="209"/>
      <c r="I155" s="209"/>
    </row>
    <row r="156" spans="1:9" ht="18" customHeight="1">
      <c r="A156" s="192"/>
      <c r="B156" s="403" t="s">
        <v>74</v>
      </c>
      <c r="C156" s="261"/>
      <c r="D156" s="253" t="s">
        <v>60</v>
      </c>
      <c r="E156" s="261"/>
      <c r="F156" s="261" t="s">
        <v>61</v>
      </c>
      <c r="G156" s="229"/>
      <c r="H156" s="261" t="s">
        <v>62</v>
      </c>
      <c r="I156" s="213"/>
    </row>
    <row r="157" spans="1:9" ht="18" customHeight="1">
      <c r="A157" s="192"/>
      <c r="B157" s="198" t="s">
        <v>96</v>
      </c>
      <c r="C157" s="198"/>
      <c r="D157" s="205" t="s">
        <v>97</v>
      </c>
      <c r="E157" s="205" t="s">
        <v>64</v>
      </c>
      <c r="F157" s="163">
        <v>1404</v>
      </c>
      <c r="G157" s="205" t="s">
        <v>65</v>
      </c>
      <c r="H157" s="216">
        <v>1404</v>
      </c>
      <c r="I157" s="198"/>
    </row>
    <row r="158" spans="1:9" ht="18" customHeight="1">
      <c r="A158" s="192"/>
      <c r="B158" s="198" t="s">
        <v>98</v>
      </c>
      <c r="C158" s="198"/>
      <c r="D158" s="205" t="s">
        <v>97</v>
      </c>
      <c r="E158" s="205" t="s">
        <v>64</v>
      </c>
      <c r="F158" s="132">
        <v>0</v>
      </c>
      <c r="G158" s="205" t="s">
        <v>65</v>
      </c>
      <c r="H158" s="216">
        <v>0</v>
      </c>
      <c r="I158" s="198"/>
    </row>
    <row r="159" spans="1:9" ht="18" customHeight="1">
      <c r="A159" s="192"/>
      <c r="B159" s="229" t="s">
        <v>99</v>
      </c>
      <c r="C159" s="229"/>
      <c r="D159" s="274" t="s">
        <v>97</v>
      </c>
      <c r="E159" s="274" t="s">
        <v>64</v>
      </c>
      <c r="F159" s="140">
        <v>98.788285714285706</v>
      </c>
      <c r="G159" s="274" t="s">
        <v>65</v>
      </c>
      <c r="H159" s="281">
        <v>98.788285714285706</v>
      </c>
      <c r="I159" s="198"/>
    </row>
    <row r="160" spans="1:9" ht="18" customHeight="1" thickBot="1">
      <c r="A160" s="192"/>
      <c r="B160" s="198" t="s">
        <v>3</v>
      </c>
      <c r="C160" s="198"/>
      <c r="D160" s="205" t="s">
        <v>97</v>
      </c>
      <c r="E160" s="205" t="s">
        <v>64</v>
      </c>
      <c r="F160" s="132">
        <v>1502.7882857142856</v>
      </c>
      <c r="G160" s="198"/>
      <c r="H160" s="263" t="s">
        <v>65</v>
      </c>
      <c r="I160" s="260">
        <v>1502.7882857142856</v>
      </c>
    </row>
    <row r="161" spans="1:9" ht="18" customHeight="1">
      <c r="A161" s="192"/>
      <c r="B161" s="215"/>
      <c r="C161" s="209"/>
      <c r="D161" s="198"/>
      <c r="E161" s="205"/>
      <c r="F161" s="198"/>
      <c r="G161" s="198"/>
      <c r="H161" s="209"/>
      <c r="I161" s="209"/>
    </row>
    <row r="162" spans="1:9" ht="18" customHeight="1">
      <c r="A162" s="192"/>
      <c r="B162" s="198"/>
      <c r="C162" s="209"/>
      <c r="D162" s="198"/>
      <c r="E162" s="198"/>
      <c r="F162" s="205"/>
      <c r="G162" s="198"/>
      <c r="H162" s="198"/>
      <c r="I162" s="209"/>
    </row>
    <row r="163" spans="1:9" ht="18" customHeight="1">
      <c r="A163" s="192"/>
      <c r="B163" s="197" t="s">
        <v>206</v>
      </c>
      <c r="C163" s="209"/>
      <c r="D163" s="198"/>
      <c r="E163" s="198"/>
      <c r="F163" s="205"/>
      <c r="G163" s="198"/>
      <c r="H163" s="198"/>
      <c r="I163" s="209"/>
    </row>
    <row r="164" spans="1:9" ht="18" customHeight="1">
      <c r="A164" s="192"/>
      <c r="B164" s="192"/>
      <c r="C164" s="209"/>
      <c r="D164" s="194" t="s">
        <v>60</v>
      </c>
      <c r="E164" s="205"/>
      <c r="F164" s="194" t="s">
        <v>77</v>
      </c>
      <c r="G164" s="198"/>
      <c r="H164" s="214" t="s">
        <v>62</v>
      </c>
      <c r="I164" s="209"/>
    </row>
    <row r="165" spans="1:9" ht="18" customHeight="1">
      <c r="A165" s="192"/>
      <c r="B165" s="197" t="s">
        <v>54</v>
      </c>
      <c r="C165" s="209"/>
      <c r="D165" s="231">
        <v>2</v>
      </c>
      <c r="E165" s="205"/>
      <c r="F165" s="417">
        <v>1448.4360857142858</v>
      </c>
      <c r="G165" s="198"/>
      <c r="H165" s="418">
        <v>2896.8721714285716</v>
      </c>
      <c r="I165" s="209"/>
    </row>
    <row r="166" spans="1:9" ht="18" customHeight="1">
      <c r="A166" s="192"/>
      <c r="B166" s="197" t="s">
        <v>243</v>
      </c>
      <c r="C166" s="209"/>
      <c r="D166" s="226">
        <v>87</v>
      </c>
      <c r="E166" s="205"/>
      <c r="F166" s="417">
        <v>1553.0466857142858</v>
      </c>
      <c r="G166" s="198"/>
      <c r="H166" s="418">
        <v>135115.06165714285</v>
      </c>
      <c r="I166" s="209"/>
    </row>
    <row r="167" spans="1:9" ht="18" customHeight="1">
      <c r="A167" s="192"/>
      <c r="B167" s="197" t="s">
        <v>74</v>
      </c>
      <c r="C167" s="209"/>
      <c r="D167" s="226">
        <v>2</v>
      </c>
      <c r="E167" s="205"/>
      <c r="F167" s="417">
        <v>1502.7882857142856</v>
      </c>
      <c r="G167" s="198"/>
      <c r="H167" s="418">
        <v>3005.5765714285712</v>
      </c>
      <c r="I167" s="209"/>
    </row>
    <row r="168" spans="1:9" ht="18" customHeight="1" thickBot="1">
      <c r="A168" s="192"/>
      <c r="B168" s="198"/>
      <c r="C168" s="209"/>
      <c r="D168" s="198"/>
      <c r="E168" s="205"/>
      <c r="F168" s="198"/>
      <c r="G168" s="198"/>
      <c r="H168" s="209"/>
      <c r="I168" s="407">
        <v>141017.5104</v>
      </c>
    </row>
    <row r="169" spans="1:9" ht="18" customHeight="1" thickTop="1">
      <c r="A169" s="192"/>
      <c r="B169" s="192"/>
      <c r="C169" s="192"/>
      <c r="D169" s="192"/>
      <c r="E169" s="192"/>
      <c r="F169" s="192"/>
      <c r="G169" s="192"/>
      <c r="H169" s="192"/>
      <c r="I169" s="192"/>
    </row>
    <row r="170" spans="1:9" ht="18" customHeight="1">
      <c r="A170" s="194" t="s">
        <v>100</v>
      </c>
      <c r="B170" s="195" t="s">
        <v>207</v>
      </c>
      <c r="C170" s="192"/>
      <c r="D170" s="192"/>
      <c r="E170" s="192"/>
      <c r="F170" s="192"/>
      <c r="G170" s="192"/>
      <c r="H170" s="192"/>
      <c r="I170" s="192"/>
    </row>
    <row r="171" spans="1:9" ht="18" customHeight="1">
      <c r="A171" s="192"/>
      <c r="B171" s="192"/>
      <c r="C171" s="192"/>
      <c r="D171" s="192"/>
      <c r="E171" s="192"/>
      <c r="F171" s="192"/>
      <c r="G171" s="192"/>
      <c r="H171" s="192"/>
      <c r="I171" s="192"/>
    </row>
    <row r="172" spans="1:9" ht="18" customHeight="1">
      <c r="A172" s="192"/>
      <c r="B172" s="252" t="s">
        <v>102</v>
      </c>
      <c r="C172" s="264" t="s">
        <v>324</v>
      </c>
      <c r="D172" s="291" t="s">
        <v>60</v>
      </c>
      <c r="E172" s="274"/>
      <c r="F172" s="291" t="s">
        <v>77</v>
      </c>
      <c r="G172" s="229"/>
      <c r="H172" s="265" t="s">
        <v>62</v>
      </c>
      <c r="I172" s="192"/>
    </row>
    <row r="173" spans="1:9" ht="18" customHeight="1">
      <c r="A173" s="192"/>
      <c r="B173" s="192" t="s">
        <v>385</v>
      </c>
      <c r="C173" s="420">
        <v>4</v>
      </c>
      <c r="D173" s="420">
        <v>80</v>
      </c>
      <c r="E173" s="192" t="s">
        <v>105</v>
      </c>
      <c r="F173" s="283">
        <v>4.21</v>
      </c>
      <c r="G173" s="192" t="s">
        <v>208</v>
      </c>
      <c r="H173" s="169">
        <v>84.2</v>
      </c>
      <c r="I173" s="192"/>
    </row>
    <row r="174" spans="1:9" ht="18" customHeight="1">
      <c r="A174" s="192"/>
      <c r="B174" s="192" t="s">
        <v>603</v>
      </c>
      <c r="C174" s="420">
        <v>1</v>
      </c>
      <c r="D174" s="420">
        <v>14701.885714285714</v>
      </c>
      <c r="E174" s="215" t="s">
        <v>105</v>
      </c>
      <c r="F174" s="202">
        <v>2.0699999999999998</v>
      </c>
      <c r="G174" s="209" t="s">
        <v>208</v>
      </c>
      <c r="H174" s="170">
        <v>30432.903428571426</v>
      </c>
      <c r="I174" s="192"/>
    </row>
    <row r="175" spans="1:9" ht="18" customHeight="1">
      <c r="A175" s="192"/>
      <c r="B175" s="192" t="s">
        <v>601</v>
      </c>
      <c r="C175" s="420">
        <v>24</v>
      </c>
      <c r="D175" s="420">
        <v>80</v>
      </c>
      <c r="E175" s="215" t="s">
        <v>105</v>
      </c>
      <c r="F175" s="202">
        <v>347.6</v>
      </c>
      <c r="G175" s="209" t="s">
        <v>208</v>
      </c>
      <c r="H175" s="170">
        <v>1158.6666666666667</v>
      </c>
      <c r="I175" s="192"/>
    </row>
    <row r="176" spans="1:9" ht="18" customHeight="1">
      <c r="A176" s="192"/>
      <c r="B176" s="192" t="s">
        <v>386</v>
      </c>
      <c r="C176" s="420">
        <v>1</v>
      </c>
      <c r="D176" s="420">
        <v>80</v>
      </c>
      <c r="E176" s="215" t="s">
        <v>105</v>
      </c>
      <c r="F176" s="202">
        <v>33.03</v>
      </c>
      <c r="G176" s="209" t="s">
        <v>208</v>
      </c>
      <c r="H176" s="170">
        <v>2642.4</v>
      </c>
      <c r="I176" s="192"/>
    </row>
    <row r="177" spans="1:9" ht="18" customHeight="1">
      <c r="A177" s="192"/>
      <c r="B177" s="192" t="s">
        <v>600</v>
      </c>
      <c r="C177" s="420">
        <v>2</v>
      </c>
      <c r="D177" s="420">
        <v>80</v>
      </c>
      <c r="E177" s="215" t="s">
        <v>105</v>
      </c>
      <c r="F177" s="202">
        <v>54.95</v>
      </c>
      <c r="G177" s="209" t="s">
        <v>208</v>
      </c>
      <c r="H177" s="170">
        <v>2198</v>
      </c>
      <c r="I177" s="192"/>
    </row>
    <row r="178" spans="1:9" ht="18" customHeight="1">
      <c r="A178" s="192"/>
      <c r="B178" s="254" t="s">
        <v>106</v>
      </c>
      <c r="C178" s="421">
        <v>1</v>
      </c>
      <c r="D178" s="421">
        <v>80</v>
      </c>
      <c r="E178" s="273" t="s">
        <v>105</v>
      </c>
      <c r="F178" s="285">
        <v>41.6</v>
      </c>
      <c r="G178" s="275" t="s">
        <v>208</v>
      </c>
      <c r="H178" s="171">
        <v>3328</v>
      </c>
      <c r="I178" s="192"/>
    </row>
    <row r="179" spans="1:9" ht="18" customHeight="1">
      <c r="A179" s="192"/>
      <c r="B179" s="192" t="s">
        <v>107</v>
      </c>
      <c r="C179" s="192"/>
      <c r="D179" s="192"/>
      <c r="E179" s="192"/>
      <c r="F179" s="192"/>
      <c r="G179" s="192"/>
      <c r="H179" s="192"/>
      <c r="I179" s="422">
        <v>39844.170095238092</v>
      </c>
    </row>
    <row r="180" spans="1:9" ht="18" customHeight="1">
      <c r="A180" s="192"/>
      <c r="B180" s="192"/>
      <c r="C180" s="192"/>
      <c r="D180" s="192"/>
      <c r="E180" s="192"/>
      <c r="F180" s="192"/>
      <c r="G180" s="192"/>
      <c r="H180" s="192"/>
      <c r="I180" s="340"/>
    </row>
    <row r="181" spans="1:9" ht="18" customHeight="1" thickBot="1">
      <c r="A181" s="192"/>
      <c r="B181" s="195" t="s">
        <v>212</v>
      </c>
      <c r="C181" s="192"/>
      <c r="D181" s="192"/>
      <c r="E181" s="192"/>
      <c r="F181" s="192"/>
      <c r="G181" s="192"/>
      <c r="H181" s="192"/>
      <c r="I181" s="407">
        <v>39844.170095238092</v>
      </c>
    </row>
    <row r="182" spans="1:9" ht="18" customHeight="1" thickTop="1">
      <c r="A182" s="192"/>
      <c r="B182" s="192"/>
      <c r="C182" s="192"/>
      <c r="D182" s="192"/>
      <c r="E182" s="192"/>
      <c r="F182" s="192"/>
      <c r="G182" s="192"/>
      <c r="H182" s="192"/>
      <c r="I182" s="192"/>
    </row>
    <row r="183" spans="1:9" ht="18" customHeight="1">
      <c r="A183" s="194" t="s">
        <v>109</v>
      </c>
      <c r="B183" s="195" t="s">
        <v>213</v>
      </c>
      <c r="C183" s="192"/>
      <c r="D183" s="192"/>
      <c r="E183" s="192"/>
      <c r="F183" s="192"/>
      <c r="G183" s="192"/>
      <c r="H183" s="192"/>
      <c r="I183" s="192"/>
    </row>
    <row r="184" spans="1:9" ht="18" customHeight="1">
      <c r="A184" s="192"/>
      <c r="B184" s="192"/>
      <c r="C184" s="192"/>
      <c r="D184" s="192"/>
      <c r="E184" s="192"/>
      <c r="F184" s="192"/>
      <c r="G184" s="192"/>
      <c r="H184" s="192"/>
      <c r="I184" s="192"/>
    </row>
    <row r="185" spans="1:9" ht="18" customHeight="1">
      <c r="A185" s="192"/>
      <c r="B185" s="195" t="s">
        <v>433</v>
      </c>
      <c r="C185" s="192"/>
      <c r="D185" s="192"/>
      <c r="E185" s="192"/>
      <c r="F185" s="192"/>
      <c r="G185" s="192"/>
      <c r="H185" s="192"/>
      <c r="I185" s="192"/>
    </row>
    <row r="186" spans="1:9" ht="18" customHeight="1">
      <c r="A186" s="192"/>
      <c r="B186" s="252" t="s">
        <v>214</v>
      </c>
      <c r="C186" s="254"/>
      <c r="D186" s="291" t="s">
        <v>60</v>
      </c>
      <c r="E186" s="274"/>
      <c r="F186" s="291" t="s">
        <v>77</v>
      </c>
      <c r="G186" s="229"/>
      <c r="H186" s="265" t="s">
        <v>62</v>
      </c>
      <c r="I186" s="192"/>
    </row>
    <row r="187" spans="1:9" ht="18" customHeight="1">
      <c r="A187" s="192"/>
      <c r="B187" s="198" t="s">
        <v>571</v>
      </c>
      <c r="C187" s="192"/>
      <c r="D187" s="231">
        <v>6</v>
      </c>
      <c r="E187" s="231" t="s">
        <v>64</v>
      </c>
      <c r="F187" s="132">
        <v>1954.83</v>
      </c>
      <c r="G187" s="231" t="s">
        <v>65</v>
      </c>
      <c r="H187" s="305">
        <v>11728.98</v>
      </c>
      <c r="I187" s="192"/>
    </row>
    <row r="188" spans="1:9" ht="18" customHeight="1">
      <c r="A188" s="192"/>
      <c r="B188" s="192" t="s">
        <v>623</v>
      </c>
      <c r="C188" s="192"/>
      <c r="D188" s="231">
        <v>6</v>
      </c>
      <c r="E188" s="231" t="s">
        <v>64</v>
      </c>
      <c r="F188" s="132">
        <v>159.27000000000001</v>
      </c>
      <c r="G188" s="231" t="s">
        <v>65</v>
      </c>
      <c r="H188" s="305">
        <v>955.62000000000012</v>
      </c>
      <c r="I188" s="192"/>
    </row>
    <row r="189" spans="1:9" ht="18" customHeight="1">
      <c r="A189" s="192"/>
      <c r="B189" s="192" t="s">
        <v>113</v>
      </c>
      <c r="C189" s="192"/>
      <c r="D189" s="231">
        <v>6</v>
      </c>
      <c r="E189" s="231" t="s">
        <v>64</v>
      </c>
      <c r="F189" s="132">
        <v>46.74</v>
      </c>
      <c r="G189" s="231" t="s">
        <v>65</v>
      </c>
      <c r="H189" s="305">
        <v>280.44</v>
      </c>
      <c r="I189" s="192"/>
    </row>
    <row r="190" spans="1:9" ht="18" customHeight="1">
      <c r="A190" s="192"/>
      <c r="B190" s="229" t="s">
        <v>569</v>
      </c>
      <c r="C190" s="254"/>
      <c r="D190" s="242">
        <v>12</v>
      </c>
      <c r="E190" s="242" t="s">
        <v>64</v>
      </c>
      <c r="F190" s="140">
        <v>820.6</v>
      </c>
      <c r="G190" s="242" t="s">
        <v>65</v>
      </c>
      <c r="H190" s="306">
        <v>9847.2000000000007</v>
      </c>
      <c r="I190" s="192"/>
    </row>
    <row r="191" spans="1:9" ht="18" customHeight="1">
      <c r="A191" s="192"/>
      <c r="B191" s="192" t="s">
        <v>114</v>
      </c>
      <c r="C191" s="307">
        <v>5014.2857142857138</v>
      </c>
      <c r="D191" s="640" t="s">
        <v>215</v>
      </c>
      <c r="E191" s="640"/>
      <c r="F191" s="309">
        <v>80000</v>
      </c>
      <c r="G191" s="192"/>
      <c r="H191" s="305">
        <v>22812.240000000002</v>
      </c>
      <c r="I191" s="299">
        <v>1429.8386142857141</v>
      </c>
    </row>
    <row r="192" spans="1:9" ht="18" customHeight="1">
      <c r="A192" s="192"/>
      <c r="B192" s="192"/>
      <c r="C192" s="192"/>
      <c r="D192" s="192"/>
      <c r="E192" s="192"/>
      <c r="F192" s="192"/>
      <c r="G192" s="192"/>
      <c r="H192" s="192"/>
      <c r="I192" s="192"/>
    </row>
    <row r="193" spans="1:9" ht="18" customHeight="1">
      <c r="A193" s="192"/>
      <c r="B193" s="252" t="s">
        <v>116</v>
      </c>
      <c r="C193" s="291" t="s">
        <v>216</v>
      </c>
      <c r="D193" s="254"/>
      <c r="E193" s="291" t="s">
        <v>501</v>
      </c>
      <c r="F193" s="254"/>
      <c r="G193" s="291" t="s">
        <v>81</v>
      </c>
      <c r="H193" s="265" t="s">
        <v>62</v>
      </c>
      <c r="I193" s="192"/>
    </row>
    <row r="194" spans="1:9" ht="18" customHeight="1">
      <c r="A194" s="192"/>
      <c r="B194" s="310" t="s">
        <v>119</v>
      </c>
      <c r="C194" s="302">
        <v>5014.2857142857138</v>
      </c>
      <c r="D194" s="300" t="s">
        <v>115</v>
      </c>
      <c r="E194" s="311">
        <v>3</v>
      </c>
      <c r="F194" s="300" t="s">
        <v>64</v>
      </c>
      <c r="G194" s="287">
        <v>6.47</v>
      </c>
      <c r="H194" s="312">
        <v>10814.142857142857</v>
      </c>
      <c r="I194" s="192"/>
    </row>
    <row r="195" spans="1:9" ht="18" customHeight="1">
      <c r="A195" s="192"/>
      <c r="B195" s="192" t="s">
        <v>120</v>
      </c>
      <c r="C195" s="192"/>
      <c r="D195" s="192"/>
      <c r="E195" s="192"/>
      <c r="F195" s="192"/>
      <c r="G195" s="192"/>
      <c r="H195" s="192"/>
      <c r="I195" s="303">
        <v>10814.142857142857</v>
      </c>
    </row>
    <row r="196" spans="1:9" ht="18" customHeight="1">
      <c r="A196" s="192"/>
      <c r="B196" s="192"/>
      <c r="C196" s="192"/>
      <c r="D196" s="192"/>
      <c r="E196" s="192"/>
      <c r="F196" s="192"/>
      <c r="G196" s="192"/>
      <c r="H196" s="192"/>
      <c r="I196" s="192"/>
    </row>
    <row r="197" spans="1:9" ht="18" customHeight="1">
      <c r="A197" s="192"/>
      <c r="B197" s="252" t="s">
        <v>121</v>
      </c>
      <c r="C197" s="291" t="s">
        <v>103</v>
      </c>
      <c r="D197" s="242"/>
      <c r="E197" s="291" t="s">
        <v>81</v>
      </c>
      <c r="F197" s="291" t="s">
        <v>218</v>
      </c>
      <c r="G197" s="291" t="s">
        <v>216</v>
      </c>
      <c r="H197" s="291" t="s">
        <v>62</v>
      </c>
      <c r="I197" s="192"/>
    </row>
    <row r="198" spans="1:9" ht="18" customHeight="1">
      <c r="A198" s="192"/>
      <c r="B198" s="310" t="s">
        <v>124</v>
      </c>
      <c r="C198" s="311">
        <v>30</v>
      </c>
      <c r="D198" s="300" t="s">
        <v>220</v>
      </c>
      <c r="E198" s="142">
        <v>29.08</v>
      </c>
      <c r="F198" s="302">
        <v>10000</v>
      </c>
      <c r="G198" s="302">
        <v>5014.2857142857138</v>
      </c>
      <c r="H198" s="146">
        <v>437.44628571428564</v>
      </c>
      <c r="I198" s="192"/>
    </row>
    <row r="199" spans="1:9" ht="18" customHeight="1">
      <c r="A199" s="192"/>
      <c r="B199" s="192" t="s">
        <v>127</v>
      </c>
      <c r="C199" s="192"/>
      <c r="D199" s="192"/>
      <c r="E199" s="192"/>
      <c r="F199" s="192"/>
      <c r="G199" s="192"/>
      <c r="H199" s="192"/>
      <c r="I199" s="303">
        <v>437.44628571428564</v>
      </c>
    </row>
    <row r="200" spans="1:9" ht="18" customHeight="1">
      <c r="A200" s="192"/>
      <c r="B200" s="192"/>
      <c r="C200" s="192"/>
      <c r="D200" s="192"/>
      <c r="E200" s="192"/>
      <c r="F200" s="192"/>
      <c r="G200" s="192"/>
      <c r="H200" s="192"/>
      <c r="I200" s="192"/>
    </row>
    <row r="201" spans="1:9" ht="18" customHeight="1">
      <c r="A201" s="192"/>
      <c r="B201" s="252" t="s">
        <v>128</v>
      </c>
      <c r="C201" s="291" t="s">
        <v>103</v>
      </c>
      <c r="D201" s="242"/>
      <c r="E201" s="291" t="s">
        <v>81</v>
      </c>
      <c r="F201" s="291" t="s">
        <v>218</v>
      </c>
      <c r="G201" s="291" t="s">
        <v>216</v>
      </c>
      <c r="H201" s="291" t="s">
        <v>62</v>
      </c>
      <c r="I201" s="192"/>
    </row>
    <row r="202" spans="1:9" ht="18" customHeight="1">
      <c r="A202" s="192"/>
      <c r="B202" s="192" t="s">
        <v>129</v>
      </c>
      <c r="C202" s="211">
        <v>20</v>
      </c>
      <c r="D202" s="231" t="s">
        <v>220</v>
      </c>
      <c r="E202" s="279">
        <v>41.98</v>
      </c>
      <c r="F202" s="292">
        <v>28000</v>
      </c>
      <c r="G202" s="292">
        <v>5014.2857142857138</v>
      </c>
      <c r="H202" s="143">
        <v>150.35693877551017</v>
      </c>
      <c r="I202" s="192"/>
    </row>
    <row r="203" spans="1:9" ht="18" customHeight="1">
      <c r="A203" s="192"/>
      <c r="B203" s="192" t="s">
        <v>132</v>
      </c>
      <c r="C203" s="211">
        <v>40</v>
      </c>
      <c r="D203" s="231" t="s">
        <v>220</v>
      </c>
      <c r="E203" s="208">
        <v>42.75</v>
      </c>
      <c r="F203" s="292">
        <v>40000</v>
      </c>
      <c r="G203" s="292">
        <v>5014.2857142857138</v>
      </c>
      <c r="H203" s="144">
        <v>214.36071428571427</v>
      </c>
      <c r="I203" s="192"/>
    </row>
    <row r="204" spans="1:9" ht="18" customHeight="1">
      <c r="A204" s="192"/>
      <c r="B204" s="192" t="s">
        <v>221</v>
      </c>
      <c r="C204" s="211">
        <v>0.1</v>
      </c>
      <c r="D204" s="231" t="s">
        <v>64</v>
      </c>
      <c r="E204" s="293">
        <v>364.71765306122444</v>
      </c>
      <c r="F204" s="292"/>
      <c r="G204" s="294"/>
      <c r="H204" s="295">
        <v>36.471765306122442</v>
      </c>
      <c r="I204" s="192"/>
    </row>
    <row r="205" spans="1:9" ht="18" customHeight="1">
      <c r="A205" s="192"/>
      <c r="B205" s="254" t="s">
        <v>626</v>
      </c>
      <c r="C205" s="234">
        <v>8</v>
      </c>
      <c r="D205" s="242" t="s">
        <v>64</v>
      </c>
      <c r="E205" s="276">
        <v>248.75</v>
      </c>
      <c r="F205" s="296"/>
      <c r="G205" s="297"/>
      <c r="H205" s="298">
        <v>1990</v>
      </c>
      <c r="I205" s="192"/>
    </row>
    <row r="206" spans="1:9" ht="18" customHeight="1">
      <c r="A206" s="192"/>
      <c r="B206" s="192" t="s">
        <v>134</v>
      </c>
      <c r="C206" s="192"/>
      <c r="D206" s="192"/>
      <c r="E206" s="192"/>
      <c r="F206" s="192"/>
      <c r="G206" s="192"/>
      <c r="H206" s="192"/>
      <c r="I206" s="299">
        <v>2391.1894183673467</v>
      </c>
    </row>
    <row r="207" spans="1:9" ht="18" customHeight="1">
      <c r="A207" s="192"/>
      <c r="B207" s="192"/>
      <c r="C207" s="192"/>
      <c r="D207" s="192"/>
      <c r="E207" s="192"/>
      <c r="F207" s="192"/>
      <c r="G207" s="192"/>
      <c r="H207" s="192"/>
      <c r="I207" s="192"/>
    </row>
    <row r="208" spans="1:9" ht="18" customHeight="1">
      <c r="A208" s="192"/>
      <c r="B208" s="252" t="s">
        <v>135</v>
      </c>
      <c r="C208" s="291" t="s">
        <v>103</v>
      </c>
      <c r="D208" s="242"/>
      <c r="E208" s="291" t="s">
        <v>81</v>
      </c>
      <c r="F208" s="291" t="s">
        <v>218</v>
      </c>
      <c r="G208" s="291" t="s">
        <v>216</v>
      </c>
      <c r="H208" s="291" t="s">
        <v>62</v>
      </c>
      <c r="I208" s="192"/>
    </row>
    <row r="209" spans="1:9" ht="18" customHeight="1">
      <c r="A209" s="192"/>
      <c r="B209" s="310" t="s">
        <v>136</v>
      </c>
      <c r="C209" s="300">
        <v>0.7</v>
      </c>
      <c r="D209" s="300" t="s">
        <v>222</v>
      </c>
      <c r="E209" s="301">
        <v>39.844999999999999</v>
      </c>
      <c r="F209" s="302">
        <v>4000</v>
      </c>
      <c r="G209" s="302">
        <v>5014.2857142857138</v>
      </c>
      <c r="H209" s="146">
        <v>34.963987499999995</v>
      </c>
      <c r="I209" s="192"/>
    </row>
    <row r="210" spans="1:9" ht="18" customHeight="1">
      <c r="A210" s="192"/>
      <c r="B210" s="192" t="s">
        <v>127</v>
      </c>
      <c r="C210" s="192"/>
      <c r="D210" s="192"/>
      <c r="E210" s="192"/>
      <c r="F210" s="192"/>
      <c r="G210" s="192"/>
      <c r="H210" s="192"/>
      <c r="I210" s="303">
        <v>34.963987499999995</v>
      </c>
    </row>
    <row r="211" spans="1:9" ht="18" customHeight="1">
      <c r="A211" s="192"/>
      <c r="B211" s="192"/>
      <c r="C211" s="192"/>
      <c r="D211" s="192"/>
      <c r="E211" s="192"/>
      <c r="F211" s="192"/>
      <c r="G211" s="192"/>
      <c r="H211" s="192"/>
      <c r="I211" s="192"/>
    </row>
    <row r="212" spans="1:9" ht="18" customHeight="1" thickBot="1">
      <c r="A212" s="192"/>
      <c r="B212" s="192" t="s">
        <v>435</v>
      </c>
      <c r="C212" s="192"/>
      <c r="D212" s="192"/>
      <c r="E212" s="192"/>
      <c r="F212" s="192"/>
      <c r="G212" s="192"/>
      <c r="H212" s="192"/>
      <c r="I212" s="304">
        <v>15107.581163010203</v>
      </c>
    </row>
    <row r="213" spans="1:9" ht="18" customHeight="1">
      <c r="A213" s="192"/>
      <c r="B213" s="192"/>
      <c r="C213" s="192"/>
      <c r="D213" s="192"/>
      <c r="E213" s="192"/>
      <c r="F213" s="192"/>
      <c r="G213" s="192"/>
      <c r="H213" s="192"/>
      <c r="I213" s="340"/>
    </row>
    <row r="214" spans="1:9" ht="18" customHeight="1">
      <c r="A214" s="192"/>
      <c r="B214" s="195" t="s">
        <v>522</v>
      </c>
      <c r="C214" s="192"/>
      <c r="D214" s="192"/>
      <c r="E214" s="192"/>
      <c r="F214" s="192"/>
      <c r="G214" s="192"/>
      <c r="H214" s="192"/>
      <c r="I214" s="192"/>
    </row>
    <row r="215" spans="1:9" ht="18" customHeight="1">
      <c r="A215" s="192"/>
      <c r="B215" s="252" t="s">
        <v>214</v>
      </c>
      <c r="C215" s="254"/>
      <c r="D215" s="291" t="s">
        <v>60</v>
      </c>
      <c r="E215" s="274"/>
      <c r="F215" s="291" t="s">
        <v>77</v>
      </c>
      <c r="G215" s="229"/>
      <c r="H215" s="265" t="s">
        <v>62</v>
      </c>
      <c r="I215" s="192"/>
    </row>
    <row r="216" spans="1:9" ht="18" customHeight="1">
      <c r="A216" s="192"/>
      <c r="B216" s="198" t="s">
        <v>572</v>
      </c>
      <c r="C216" s="192"/>
      <c r="D216" s="231">
        <v>6</v>
      </c>
      <c r="E216" s="231" t="s">
        <v>64</v>
      </c>
      <c r="F216" s="132">
        <v>929.1</v>
      </c>
      <c r="G216" s="231" t="s">
        <v>65</v>
      </c>
      <c r="H216" s="305">
        <v>5574.6</v>
      </c>
      <c r="I216" s="192"/>
    </row>
    <row r="217" spans="1:9" ht="18" customHeight="1">
      <c r="A217" s="192"/>
      <c r="B217" s="198" t="s">
        <v>624</v>
      </c>
      <c r="C217" s="192"/>
      <c r="D217" s="231">
        <v>6</v>
      </c>
      <c r="E217" s="231" t="s">
        <v>64</v>
      </c>
      <c r="F217" s="132">
        <v>76.72</v>
      </c>
      <c r="G217" s="231" t="s">
        <v>65</v>
      </c>
      <c r="H217" s="305">
        <v>460.32</v>
      </c>
      <c r="I217" s="192"/>
    </row>
    <row r="218" spans="1:9" ht="18" customHeight="1">
      <c r="A218" s="192"/>
      <c r="B218" s="198" t="s">
        <v>113</v>
      </c>
      <c r="C218" s="192"/>
      <c r="D218" s="231">
        <v>6</v>
      </c>
      <c r="E218" s="231" t="s">
        <v>64</v>
      </c>
      <c r="F218" s="132">
        <v>46.74</v>
      </c>
      <c r="G218" s="231" t="s">
        <v>65</v>
      </c>
      <c r="H218" s="305">
        <v>280.44</v>
      </c>
      <c r="I218" s="192"/>
    </row>
    <row r="219" spans="1:9" ht="18" customHeight="1">
      <c r="A219" s="192"/>
      <c r="B219" s="229" t="s">
        <v>573</v>
      </c>
      <c r="C219" s="254"/>
      <c r="D219" s="242">
        <v>12</v>
      </c>
      <c r="E219" s="242" t="s">
        <v>64</v>
      </c>
      <c r="F219" s="140">
        <v>389.97</v>
      </c>
      <c r="G219" s="242" t="s">
        <v>65</v>
      </c>
      <c r="H219" s="306">
        <v>4679.6400000000003</v>
      </c>
      <c r="I219" s="192"/>
    </row>
    <row r="220" spans="1:9" ht="18" customHeight="1">
      <c r="A220" s="192"/>
      <c r="B220" s="192" t="s">
        <v>114</v>
      </c>
      <c r="C220" s="307">
        <v>2129.1666666666665</v>
      </c>
      <c r="D220" s="640" t="s">
        <v>215</v>
      </c>
      <c r="E220" s="640"/>
      <c r="F220" s="309">
        <v>80000</v>
      </c>
      <c r="G220" s="192"/>
      <c r="H220" s="305">
        <v>10995</v>
      </c>
      <c r="I220" s="299">
        <v>292.62734374999997</v>
      </c>
    </row>
    <row r="221" spans="1:9" ht="18" customHeight="1">
      <c r="A221" s="192"/>
      <c r="B221" s="192"/>
      <c r="C221" s="192"/>
      <c r="D221" s="192"/>
      <c r="E221" s="192"/>
      <c r="F221" s="192"/>
      <c r="G221" s="192"/>
      <c r="H221" s="192"/>
      <c r="I221" s="192"/>
    </row>
    <row r="222" spans="1:9" ht="18" customHeight="1">
      <c r="A222" s="192"/>
      <c r="B222" s="252" t="s">
        <v>116</v>
      </c>
      <c r="C222" s="291" t="s">
        <v>216</v>
      </c>
      <c r="D222" s="254"/>
      <c r="E222" s="291" t="s">
        <v>217</v>
      </c>
      <c r="F222" s="254"/>
      <c r="G222" s="291" t="s">
        <v>81</v>
      </c>
      <c r="H222" s="265" t="s">
        <v>62</v>
      </c>
      <c r="I222" s="192"/>
    </row>
    <row r="223" spans="1:9" ht="18" customHeight="1">
      <c r="A223" s="192"/>
      <c r="B223" s="310" t="s">
        <v>119</v>
      </c>
      <c r="C223" s="302">
        <v>2129.1666666666665</v>
      </c>
      <c r="D223" s="300" t="s">
        <v>115</v>
      </c>
      <c r="E223" s="311">
        <v>7</v>
      </c>
      <c r="F223" s="300" t="s">
        <v>64</v>
      </c>
      <c r="G223" s="287">
        <v>6.47</v>
      </c>
      <c r="H223" s="312">
        <v>1967.958333333333</v>
      </c>
      <c r="I223" s="192"/>
    </row>
    <row r="224" spans="1:9" ht="18" customHeight="1">
      <c r="A224" s="192"/>
      <c r="B224" s="192" t="s">
        <v>120</v>
      </c>
      <c r="C224" s="192"/>
      <c r="D224" s="192"/>
      <c r="E224" s="192"/>
      <c r="F224" s="192"/>
      <c r="G224" s="192"/>
      <c r="H224" s="192"/>
      <c r="I224" s="303">
        <v>1967.958333333333</v>
      </c>
    </row>
    <row r="225" spans="1:9" ht="18" customHeight="1">
      <c r="A225" s="192"/>
      <c r="B225" s="192"/>
      <c r="C225" s="192"/>
      <c r="D225" s="192"/>
      <c r="E225" s="192"/>
      <c r="F225" s="192"/>
      <c r="G225" s="192"/>
      <c r="H225" s="192"/>
      <c r="I225" s="192"/>
    </row>
    <row r="226" spans="1:9" ht="18" customHeight="1">
      <c r="A226" s="192"/>
      <c r="B226" s="252" t="s">
        <v>121</v>
      </c>
      <c r="C226" s="291" t="s">
        <v>103</v>
      </c>
      <c r="D226" s="242"/>
      <c r="E226" s="291" t="s">
        <v>81</v>
      </c>
      <c r="F226" s="291" t="s">
        <v>218</v>
      </c>
      <c r="G226" s="291" t="s">
        <v>216</v>
      </c>
      <c r="H226" s="291" t="s">
        <v>62</v>
      </c>
      <c r="I226" s="192"/>
    </row>
    <row r="227" spans="1:9" ht="18" customHeight="1">
      <c r="A227" s="192"/>
      <c r="B227" s="310" t="s">
        <v>124</v>
      </c>
      <c r="C227" s="311">
        <v>30</v>
      </c>
      <c r="D227" s="300" t="s">
        <v>220</v>
      </c>
      <c r="E227" s="142">
        <v>29.08</v>
      </c>
      <c r="F227" s="302">
        <v>10000</v>
      </c>
      <c r="G227" s="302">
        <v>2129.1666666666665</v>
      </c>
      <c r="H227" s="146">
        <v>185.74849999999998</v>
      </c>
      <c r="I227" s="192"/>
    </row>
    <row r="228" spans="1:9" ht="18" customHeight="1">
      <c r="A228" s="192"/>
      <c r="B228" s="192" t="s">
        <v>127</v>
      </c>
      <c r="C228" s="192"/>
      <c r="D228" s="192"/>
      <c r="E228" s="192"/>
      <c r="F228" s="192"/>
      <c r="G228" s="192"/>
      <c r="H228" s="192"/>
      <c r="I228" s="303">
        <v>185.74849999999998</v>
      </c>
    </row>
    <row r="229" spans="1:9" ht="18" customHeight="1">
      <c r="A229" s="192"/>
      <c r="B229" s="192"/>
      <c r="C229" s="192"/>
      <c r="D229" s="192"/>
      <c r="E229" s="192"/>
      <c r="F229" s="192"/>
      <c r="G229" s="192"/>
      <c r="H229" s="192"/>
      <c r="I229" s="192"/>
    </row>
    <row r="230" spans="1:9" ht="18" customHeight="1">
      <c r="A230" s="192"/>
      <c r="B230" s="252" t="s">
        <v>128</v>
      </c>
      <c r="C230" s="291" t="s">
        <v>103</v>
      </c>
      <c r="D230" s="242"/>
      <c r="E230" s="291" t="s">
        <v>81</v>
      </c>
      <c r="F230" s="291" t="s">
        <v>218</v>
      </c>
      <c r="G230" s="291" t="s">
        <v>216</v>
      </c>
      <c r="H230" s="291" t="s">
        <v>62</v>
      </c>
      <c r="I230" s="192"/>
    </row>
    <row r="231" spans="1:9" ht="18" customHeight="1">
      <c r="A231" s="192"/>
      <c r="B231" s="192" t="s">
        <v>129</v>
      </c>
      <c r="C231" s="211">
        <v>20</v>
      </c>
      <c r="D231" s="231" t="s">
        <v>220</v>
      </c>
      <c r="E231" s="279">
        <v>41.98</v>
      </c>
      <c r="F231" s="292">
        <v>28000</v>
      </c>
      <c r="G231" s="292">
        <v>2129.1666666666665</v>
      </c>
      <c r="H231" s="143">
        <v>63.844583333333325</v>
      </c>
      <c r="I231" s="192"/>
    </row>
    <row r="232" spans="1:9" ht="18" customHeight="1">
      <c r="A232" s="192"/>
      <c r="B232" s="192" t="s">
        <v>132</v>
      </c>
      <c r="C232" s="211">
        <v>40</v>
      </c>
      <c r="D232" s="231" t="s">
        <v>220</v>
      </c>
      <c r="E232" s="208">
        <v>42.75</v>
      </c>
      <c r="F232" s="292">
        <v>40000</v>
      </c>
      <c r="G232" s="292">
        <v>2129.1666666666665</v>
      </c>
      <c r="H232" s="144">
        <v>91.021874999999994</v>
      </c>
      <c r="I232" s="192"/>
    </row>
    <row r="233" spans="1:9" ht="18" customHeight="1">
      <c r="A233" s="192"/>
      <c r="B233" s="192" t="s">
        <v>221</v>
      </c>
      <c r="C233" s="211">
        <v>0.1</v>
      </c>
      <c r="D233" s="231" t="s">
        <v>64</v>
      </c>
      <c r="E233" s="293">
        <v>154.86645833333333</v>
      </c>
      <c r="F233" s="292"/>
      <c r="G233" s="294"/>
      <c r="H233" s="295">
        <v>15.486645833333334</v>
      </c>
      <c r="I233" s="192"/>
    </row>
    <row r="234" spans="1:9" ht="18" customHeight="1">
      <c r="A234" s="192"/>
      <c r="B234" s="254" t="s">
        <v>627</v>
      </c>
      <c r="C234" s="234">
        <v>4</v>
      </c>
      <c r="D234" s="242" t="s">
        <v>64</v>
      </c>
      <c r="E234" s="276">
        <v>88.71</v>
      </c>
      <c r="F234" s="296"/>
      <c r="G234" s="297"/>
      <c r="H234" s="298">
        <v>354.84</v>
      </c>
      <c r="I234" s="192"/>
    </row>
    <row r="235" spans="1:9" ht="18" customHeight="1">
      <c r="A235" s="192"/>
      <c r="B235" s="192" t="s">
        <v>134</v>
      </c>
      <c r="C235" s="192"/>
      <c r="D235" s="192"/>
      <c r="E235" s="192"/>
      <c r="F235" s="192"/>
      <c r="G235" s="192"/>
      <c r="H235" s="192"/>
      <c r="I235" s="299">
        <v>525.19310416666667</v>
      </c>
    </row>
    <row r="236" spans="1:9" ht="18" customHeight="1">
      <c r="A236" s="192"/>
      <c r="B236" s="192"/>
      <c r="C236" s="192"/>
      <c r="D236" s="192"/>
      <c r="E236" s="192"/>
      <c r="F236" s="192"/>
      <c r="G236" s="192"/>
      <c r="H236" s="192"/>
      <c r="I236" s="192"/>
    </row>
    <row r="237" spans="1:9" ht="18" customHeight="1">
      <c r="A237" s="192"/>
      <c r="B237" s="252" t="s">
        <v>135</v>
      </c>
      <c r="C237" s="291" t="s">
        <v>103</v>
      </c>
      <c r="D237" s="242"/>
      <c r="E237" s="291" t="s">
        <v>81</v>
      </c>
      <c r="F237" s="291" t="s">
        <v>218</v>
      </c>
      <c r="G237" s="291" t="s">
        <v>216</v>
      </c>
      <c r="H237" s="291" t="s">
        <v>62</v>
      </c>
      <c r="I237" s="192"/>
    </row>
    <row r="238" spans="1:9" ht="18" customHeight="1">
      <c r="A238" s="192"/>
      <c r="B238" s="310" t="s">
        <v>136</v>
      </c>
      <c r="C238" s="300">
        <v>0.7</v>
      </c>
      <c r="D238" s="300" t="s">
        <v>222</v>
      </c>
      <c r="E238" s="301">
        <v>39.844999999999999</v>
      </c>
      <c r="F238" s="302">
        <v>4000</v>
      </c>
      <c r="G238" s="302">
        <v>2129.1666666666665</v>
      </c>
      <c r="H238" s="146">
        <v>14.84641302083333</v>
      </c>
      <c r="I238" s="192"/>
    </row>
    <row r="239" spans="1:9" ht="18" customHeight="1">
      <c r="A239" s="192"/>
      <c r="B239" s="192" t="s">
        <v>127</v>
      </c>
      <c r="C239" s="192"/>
      <c r="D239" s="192"/>
      <c r="E239" s="192"/>
      <c r="F239" s="192"/>
      <c r="G239" s="192"/>
      <c r="H239" s="192"/>
      <c r="I239" s="303">
        <v>14.84641302083333</v>
      </c>
    </row>
    <row r="240" spans="1:9" ht="18" customHeight="1">
      <c r="A240" s="192"/>
      <c r="B240" s="192"/>
      <c r="C240" s="192"/>
      <c r="D240" s="192"/>
      <c r="E240" s="192"/>
      <c r="F240" s="192"/>
      <c r="G240" s="192"/>
      <c r="H240" s="192"/>
      <c r="I240" s="192"/>
    </row>
    <row r="241" spans="1:9" ht="18" customHeight="1" thickBot="1">
      <c r="A241" s="192"/>
      <c r="B241" s="192" t="s">
        <v>523</v>
      </c>
      <c r="C241" s="192"/>
      <c r="D241" s="192"/>
      <c r="E241" s="192"/>
      <c r="F241" s="192"/>
      <c r="G241" s="192"/>
      <c r="H241" s="192"/>
      <c r="I241" s="304">
        <v>2986.3736942708333</v>
      </c>
    </row>
    <row r="242" spans="1:9" ht="18" customHeight="1">
      <c r="A242" s="192"/>
      <c r="B242" s="192"/>
      <c r="C242" s="192"/>
      <c r="D242" s="192"/>
      <c r="E242" s="192"/>
      <c r="F242" s="192"/>
      <c r="G242" s="192"/>
      <c r="H242" s="192"/>
      <c r="I242" s="340"/>
    </row>
    <row r="243" spans="1:9" ht="18" customHeight="1">
      <c r="A243" s="192"/>
      <c r="B243" s="195" t="s">
        <v>223</v>
      </c>
      <c r="C243" s="192"/>
      <c r="D243" s="192"/>
      <c r="E243" s="192"/>
      <c r="F243" s="192"/>
      <c r="G243" s="192"/>
      <c r="H243" s="192"/>
      <c r="I243" s="192"/>
    </row>
    <row r="244" spans="1:9" ht="18" customHeight="1">
      <c r="A244" s="192"/>
      <c r="B244" s="195"/>
      <c r="C244" s="192"/>
      <c r="D244" s="192"/>
      <c r="E244" s="192" t="s">
        <v>433</v>
      </c>
      <c r="F244" s="192"/>
      <c r="G244" s="305">
        <v>15107.581163010203</v>
      </c>
      <c r="H244" s="192"/>
      <c r="I244" s="192"/>
    </row>
    <row r="245" spans="1:9" ht="18" customHeight="1" thickBot="1">
      <c r="A245" s="192"/>
      <c r="B245" s="192"/>
      <c r="C245" s="192"/>
      <c r="D245" s="192"/>
      <c r="E245" s="192" t="s">
        <v>524</v>
      </c>
      <c r="F245" s="192"/>
      <c r="G245" s="446">
        <v>2986.3736942708333</v>
      </c>
      <c r="H245" s="192"/>
      <c r="I245" s="407">
        <v>18093.954857281038</v>
      </c>
    </row>
    <row r="246" spans="1:9" ht="18" customHeight="1" thickTop="1">
      <c r="A246" s="192"/>
      <c r="B246" s="192"/>
      <c r="C246" s="192"/>
      <c r="D246" s="192"/>
      <c r="E246" s="192"/>
      <c r="F246" s="192"/>
      <c r="G246" s="192"/>
      <c r="H246" s="192"/>
      <c r="I246" s="192"/>
    </row>
    <row r="247" spans="1:9" ht="18" customHeight="1">
      <c r="A247" s="194" t="s">
        <v>139</v>
      </c>
      <c r="B247" s="195" t="s">
        <v>140</v>
      </c>
      <c r="C247" s="192"/>
      <c r="D247" s="192"/>
      <c r="E247" s="192"/>
      <c r="F247" s="192"/>
      <c r="G247" s="192"/>
      <c r="H247" s="192"/>
      <c r="I247" s="192"/>
    </row>
    <row r="248" spans="1:9" ht="18" customHeight="1">
      <c r="A248" s="192"/>
      <c r="B248" s="192"/>
      <c r="C248" s="192"/>
      <c r="D248" s="192"/>
      <c r="E248" s="192"/>
      <c r="F248" s="192"/>
      <c r="G248" s="192"/>
      <c r="H248" s="192"/>
      <c r="I248" s="192"/>
    </row>
    <row r="249" spans="1:9" ht="18" customHeight="1">
      <c r="A249" s="192"/>
      <c r="B249" s="252" t="s">
        <v>433</v>
      </c>
      <c r="C249" s="254"/>
      <c r="D249" s="254"/>
      <c r="E249" s="291" t="s">
        <v>142</v>
      </c>
      <c r="F249" s="291" t="s">
        <v>143</v>
      </c>
      <c r="G249" s="291" t="s">
        <v>144</v>
      </c>
      <c r="H249" s="192"/>
      <c r="I249" s="192"/>
    </row>
    <row r="250" spans="1:9" ht="18" customHeight="1">
      <c r="A250" s="192"/>
      <c r="B250" s="310" t="s">
        <v>521</v>
      </c>
      <c r="C250" s="310"/>
      <c r="D250" s="310"/>
      <c r="E250" s="338">
        <v>790855</v>
      </c>
      <c r="F250" s="346">
        <v>0.4</v>
      </c>
      <c r="G250" s="347">
        <v>0.9</v>
      </c>
      <c r="H250" s="192"/>
      <c r="I250" s="192"/>
    </row>
    <row r="251" spans="1:9" ht="18" customHeight="1">
      <c r="A251" s="192"/>
      <c r="B251" s="192" t="s">
        <v>224</v>
      </c>
      <c r="C251" s="210">
        <v>84</v>
      </c>
      <c r="D251" s="198" t="s">
        <v>484</v>
      </c>
      <c r="E251" s="192"/>
      <c r="F251" s="192"/>
      <c r="G251" s="206"/>
      <c r="H251" s="192"/>
      <c r="I251" s="192"/>
    </row>
    <row r="252" spans="1:9" ht="18" customHeight="1">
      <c r="A252" s="192"/>
      <c r="B252" s="192"/>
      <c r="C252" s="192"/>
      <c r="D252" s="192"/>
      <c r="E252" s="192"/>
      <c r="F252" s="192"/>
      <c r="G252" s="206"/>
      <c r="H252" s="192"/>
      <c r="I252" s="192"/>
    </row>
    <row r="253" spans="1:9" ht="18" customHeight="1">
      <c r="A253" s="192"/>
      <c r="B253" s="252" t="s">
        <v>147</v>
      </c>
      <c r="C253" s="291" t="s">
        <v>103</v>
      </c>
      <c r="D253" s="242"/>
      <c r="E253" s="291" t="s">
        <v>81</v>
      </c>
      <c r="F253" s="242"/>
      <c r="G253" s="267" t="s">
        <v>148</v>
      </c>
      <c r="H253" s="330"/>
      <c r="I253" s="331"/>
    </row>
    <row r="254" spans="1:9" ht="18" customHeight="1">
      <c r="A254" s="192"/>
      <c r="B254" s="310" t="s">
        <v>521</v>
      </c>
      <c r="C254" s="311">
        <v>2</v>
      </c>
      <c r="D254" s="300" t="s">
        <v>225</v>
      </c>
      <c r="E254" s="348">
        <v>790855</v>
      </c>
      <c r="F254" s="300" t="s">
        <v>64</v>
      </c>
      <c r="G254" s="349">
        <v>7.1428571428571426E-3</v>
      </c>
      <c r="H254" s="312">
        <v>11297.928571428571</v>
      </c>
      <c r="I254" s="192"/>
    </row>
    <row r="255" spans="1:9" ht="18" customHeight="1">
      <c r="A255" s="192"/>
      <c r="B255" s="192" t="s">
        <v>150</v>
      </c>
      <c r="C255" s="192"/>
      <c r="D255" s="192"/>
      <c r="E255" s="192"/>
      <c r="F255" s="192"/>
      <c r="G255" s="192"/>
      <c r="H255" s="192"/>
      <c r="I255" s="303">
        <v>11297.928571428571</v>
      </c>
    </row>
    <row r="256" spans="1:9" ht="18" customHeight="1">
      <c r="A256" s="192"/>
      <c r="B256" s="192"/>
      <c r="C256" s="210" t="s">
        <v>485</v>
      </c>
      <c r="D256" s="198"/>
      <c r="E256" s="192"/>
      <c r="F256" s="198"/>
      <c r="G256" s="192"/>
      <c r="H256" s="192"/>
      <c r="I256" s="340"/>
    </row>
    <row r="257" spans="1:9" ht="18" customHeight="1">
      <c r="A257" s="192"/>
      <c r="B257" s="192"/>
      <c r="C257" s="198"/>
      <c r="D257" s="639" t="s">
        <v>152</v>
      </c>
      <c r="E257" s="639"/>
      <c r="F257" s="152">
        <v>0.4</v>
      </c>
      <c r="G257" s="192"/>
      <c r="H257" s="192"/>
      <c r="I257" s="340"/>
    </row>
    <row r="258" spans="1:9" ht="18" customHeight="1">
      <c r="A258" s="192"/>
      <c r="B258" s="192"/>
      <c r="C258" s="198"/>
      <c r="D258" s="639" t="s">
        <v>486</v>
      </c>
      <c r="E258" s="639"/>
      <c r="F258" s="209">
        <v>84</v>
      </c>
      <c r="G258" s="192"/>
      <c r="H258" s="192"/>
      <c r="I258" s="340"/>
    </row>
    <row r="259" spans="1:9" ht="18" customHeight="1">
      <c r="A259" s="192"/>
      <c r="B259" s="192"/>
      <c r="C259" s="198"/>
      <c r="D259" s="641" t="s">
        <v>487</v>
      </c>
      <c r="E259" s="641"/>
      <c r="F259" s="153">
        <v>7.1428571428571426E-3</v>
      </c>
      <c r="G259" s="192"/>
      <c r="H259" s="192"/>
      <c r="I259" s="340"/>
    </row>
    <row r="260" spans="1:9" ht="18" customHeight="1">
      <c r="A260" s="192"/>
      <c r="B260" s="192"/>
      <c r="C260" s="192"/>
      <c r="D260" s="192"/>
      <c r="E260" s="192"/>
      <c r="F260" s="192"/>
      <c r="G260" s="192"/>
      <c r="H260" s="192"/>
      <c r="I260" s="192"/>
    </row>
    <row r="261" spans="1:9" ht="18" customHeight="1">
      <c r="A261" s="192"/>
      <c r="B261" s="252" t="s">
        <v>151</v>
      </c>
      <c r="C261" s="291" t="s">
        <v>103</v>
      </c>
      <c r="D261" s="242"/>
      <c r="E261" s="291" t="s">
        <v>81</v>
      </c>
      <c r="F261" s="242"/>
      <c r="G261" s="291" t="s">
        <v>148</v>
      </c>
      <c r="H261" s="330"/>
      <c r="I261" s="331"/>
    </row>
    <row r="262" spans="1:9" ht="18" customHeight="1">
      <c r="A262" s="192"/>
      <c r="B262" s="254" t="s">
        <v>521</v>
      </c>
      <c r="C262" s="334">
        <v>2</v>
      </c>
      <c r="D262" s="242" t="s">
        <v>225</v>
      </c>
      <c r="E262" s="298">
        <v>790855</v>
      </c>
      <c r="F262" s="242" t="s">
        <v>64</v>
      </c>
      <c r="G262" s="335">
        <v>8.7499999999999991E-3</v>
      </c>
      <c r="H262" s="306">
        <v>13839.962499999998</v>
      </c>
      <c r="I262" s="192"/>
    </row>
    <row r="263" spans="1:9" ht="18" customHeight="1">
      <c r="A263" s="192"/>
      <c r="B263" s="192" t="s">
        <v>150</v>
      </c>
      <c r="C263" s="192"/>
      <c r="D263" s="192"/>
      <c r="E263" s="192"/>
      <c r="F263" s="192"/>
      <c r="G263" s="192"/>
      <c r="H263" s="192"/>
      <c r="I263" s="303">
        <v>13839.962499999998</v>
      </c>
    </row>
    <row r="264" spans="1:9" ht="18" customHeight="1">
      <c r="A264" s="192"/>
      <c r="B264" s="192"/>
      <c r="C264" s="198" t="s">
        <v>488</v>
      </c>
      <c r="D264" s="198"/>
      <c r="E264" s="192"/>
      <c r="F264" s="198"/>
      <c r="G264" s="198"/>
      <c r="H264" s="198"/>
      <c r="I264" s="192"/>
    </row>
    <row r="265" spans="1:9" ht="18" customHeight="1">
      <c r="A265" s="192"/>
      <c r="B265" s="192"/>
      <c r="C265" s="198"/>
      <c r="D265" s="639" t="s">
        <v>152</v>
      </c>
      <c r="E265" s="639"/>
      <c r="F265" s="154">
        <v>0.3</v>
      </c>
      <c r="G265" s="198"/>
      <c r="H265" s="198"/>
      <c r="I265" s="192"/>
    </row>
    <row r="266" spans="1:9" ht="18" customHeight="1">
      <c r="A266" s="192"/>
      <c r="B266" s="192"/>
      <c r="C266" s="198"/>
      <c r="D266" s="639" t="s">
        <v>489</v>
      </c>
      <c r="E266" s="639"/>
      <c r="F266" s="198">
        <v>7</v>
      </c>
      <c r="G266" s="198"/>
      <c r="H266" s="198"/>
      <c r="I266" s="192"/>
    </row>
    <row r="267" spans="1:9" ht="18" customHeight="1">
      <c r="A267" s="192"/>
      <c r="B267" s="192"/>
      <c r="C267" s="198"/>
      <c r="D267" s="639" t="s">
        <v>153</v>
      </c>
      <c r="E267" s="639"/>
      <c r="F267" s="350">
        <v>0.15</v>
      </c>
      <c r="G267" s="328" t="s">
        <v>668</v>
      </c>
      <c r="H267" s="198"/>
      <c r="I267" s="327"/>
    </row>
    <row r="268" spans="1:9" ht="18" customHeight="1">
      <c r="A268" s="192"/>
      <c r="B268" s="192"/>
      <c r="C268" s="198"/>
      <c r="D268" s="639" t="s">
        <v>154</v>
      </c>
      <c r="E268" s="639"/>
      <c r="F268" s="155">
        <v>8.7499999999999991E-3</v>
      </c>
      <c r="G268" s="198"/>
      <c r="H268" s="198"/>
      <c r="I268" s="192"/>
    </row>
    <row r="269" spans="1:9" ht="18" customHeight="1">
      <c r="A269" s="192"/>
      <c r="B269" s="192"/>
      <c r="C269" s="198"/>
      <c r="D269" s="290"/>
      <c r="E269" s="290"/>
      <c r="F269" s="155"/>
      <c r="G269" s="198"/>
      <c r="H269" s="198"/>
      <c r="I269" s="192"/>
    </row>
    <row r="270" spans="1:9" ht="18" customHeight="1">
      <c r="A270" s="192"/>
      <c r="B270" s="252" t="s">
        <v>226</v>
      </c>
      <c r="C270" s="291" t="s">
        <v>103</v>
      </c>
      <c r="D270" s="242"/>
      <c r="E270" s="291" t="s">
        <v>81</v>
      </c>
      <c r="F270" s="242"/>
      <c r="G270" s="329" t="s">
        <v>148</v>
      </c>
      <c r="H270" s="330"/>
      <c r="I270" s="330"/>
    </row>
    <row r="271" spans="1:9" ht="18" customHeight="1">
      <c r="A271" s="192"/>
      <c r="B271" s="254" t="s">
        <v>521</v>
      </c>
      <c r="C271" s="334">
        <v>2</v>
      </c>
      <c r="D271" s="242" t="s">
        <v>225</v>
      </c>
      <c r="E271" s="298">
        <v>790855</v>
      </c>
      <c r="F271" s="242" t="s">
        <v>64</v>
      </c>
      <c r="G271" s="335">
        <v>1.0714285714285714E-2</v>
      </c>
      <c r="H271" s="306">
        <v>16946.892857142859</v>
      </c>
      <c r="I271" s="192"/>
    </row>
    <row r="272" spans="1:9" ht="18" customHeight="1">
      <c r="A272" s="192"/>
      <c r="B272" s="192" t="s">
        <v>150</v>
      </c>
      <c r="C272" s="192"/>
      <c r="D272" s="192"/>
      <c r="E272" s="192"/>
      <c r="F272" s="192"/>
      <c r="G272" s="192"/>
      <c r="H272" s="192"/>
      <c r="I272" s="303">
        <v>16946.892857142859</v>
      </c>
    </row>
    <row r="273" spans="1:9" ht="18" customHeight="1">
      <c r="A273" s="192"/>
      <c r="B273" s="192"/>
      <c r="C273" s="198"/>
      <c r="D273" s="290"/>
      <c r="E273" s="290"/>
      <c r="F273" s="155"/>
      <c r="G273" s="198"/>
      <c r="H273" s="198"/>
      <c r="I273" s="192"/>
    </row>
    <row r="274" spans="1:9" ht="18" customHeight="1">
      <c r="A274" s="192"/>
      <c r="B274" s="252" t="s">
        <v>227</v>
      </c>
      <c r="C274" s="291" t="s">
        <v>103</v>
      </c>
      <c r="D274" s="254"/>
      <c r="E274" s="291" t="s">
        <v>81</v>
      </c>
      <c r="F274" s="291" t="s">
        <v>507</v>
      </c>
      <c r="G274" s="291" t="s">
        <v>148</v>
      </c>
      <c r="H274" s="254"/>
      <c r="I274" s="254"/>
    </row>
    <row r="275" spans="1:9" ht="18" customHeight="1">
      <c r="A275" s="192"/>
      <c r="B275" s="192" t="s">
        <v>228</v>
      </c>
      <c r="C275" s="332">
        <v>2</v>
      </c>
      <c r="D275" s="231" t="s">
        <v>225</v>
      </c>
      <c r="E275" s="336">
        <v>790855</v>
      </c>
      <c r="F275" s="150">
        <v>0.02</v>
      </c>
      <c r="G275" s="333">
        <v>8.3333333333333329E-2</v>
      </c>
      <c r="H275" s="305">
        <v>2636.1833333333334</v>
      </c>
      <c r="I275" s="192"/>
    </row>
    <row r="276" spans="1:9" ht="18" customHeight="1">
      <c r="A276" s="192"/>
      <c r="B276" s="254" t="s">
        <v>155</v>
      </c>
      <c r="C276" s="334">
        <v>2</v>
      </c>
      <c r="D276" s="242" t="s">
        <v>225</v>
      </c>
      <c r="E276" s="337">
        <v>790855</v>
      </c>
      <c r="F276" s="151">
        <v>0.05</v>
      </c>
      <c r="G276" s="335">
        <v>8.3333333333333329E-2</v>
      </c>
      <c r="H276" s="306">
        <v>6590.458333333333</v>
      </c>
      <c r="I276" s="192"/>
    </row>
    <row r="277" spans="1:9" ht="18" customHeight="1">
      <c r="A277" s="192"/>
      <c r="B277" s="192" t="s">
        <v>229</v>
      </c>
      <c r="C277" s="192"/>
      <c r="D277" s="192"/>
      <c r="E277" s="192"/>
      <c r="F277" s="192"/>
      <c r="G277" s="192"/>
      <c r="H277" s="192"/>
      <c r="I277" s="303">
        <v>9226.6416666666664</v>
      </c>
    </row>
    <row r="278" spans="1:9" ht="18" customHeight="1">
      <c r="A278" s="192"/>
      <c r="B278" s="192"/>
      <c r="C278" s="192"/>
      <c r="D278" s="192"/>
      <c r="E278" s="192"/>
      <c r="F278" s="192"/>
      <c r="G278" s="192"/>
      <c r="H278" s="192"/>
      <c r="I278" s="192"/>
    </row>
    <row r="279" spans="1:9" ht="18" customHeight="1">
      <c r="A279" s="192"/>
      <c r="B279" s="252" t="s">
        <v>156</v>
      </c>
      <c r="C279" s="291" t="s">
        <v>103</v>
      </c>
      <c r="D279" s="254"/>
      <c r="E279" s="291" t="s">
        <v>81</v>
      </c>
      <c r="F279" s="254"/>
      <c r="G279" s="291" t="s">
        <v>148</v>
      </c>
      <c r="H279" s="254"/>
      <c r="I279" s="254"/>
    </row>
    <row r="280" spans="1:9" ht="18" customHeight="1">
      <c r="A280" s="192"/>
      <c r="B280" s="310" t="s">
        <v>503</v>
      </c>
      <c r="C280" s="311">
        <v>0</v>
      </c>
      <c r="D280" s="300" t="s">
        <v>225</v>
      </c>
      <c r="E280" s="343">
        <v>1573.67</v>
      </c>
      <c r="F280" s="300" t="s">
        <v>64</v>
      </c>
      <c r="G280" s="344">
        <v>8.3333333333333329E-2</v>
      </c>
      <c r="H280" s="312">
        <v>0</v>
      </c>
      <c r="I280" s="192"/>
    </row>
    <row r="281" spans="1:9" ht="18" customHeight="1">
      <c r="A281" s="192"/>
      <c r="B281" s="192" t="s">
        <v>150</v>
      </c>
      <c r="C281" s="192"/>
      <c r="D281" s="192"/>
      <c r="E281" s="192"/>
      <c r="F281" s="192"/>
      <c r="G281" s="192"/>
      <c r="H281" s="192"/>
      <c r="I281" s="303">
        <v>0</v>
      </c>
    </row>
    <row r="282" spans="1:9" ht="18" customHeight="1">
      <c r="A282" s="192"/>
      <c r="B282" s="192"/>
      <c r="C282" s="192"/>
      <c r="D282" s="192"/>
      <c r="E282" s="192"/>
      <c r="F282" s="192"/>
      <c r="G282" s="192"/>
      <c r="H282" s="192"/>
      <c r="I282" s="192"/>
    </row>
    <row r="283" spans="1:9" ht="18" customHeight="1" thickBot="1">
      <c r="A283" s="192"/>
      <c r="B283" s="192" t="s">
        <v>436</v>
      </c>
      <c r="C283" s="192"/>
      <c r="D283" s="192"/>
      <c r="E283" s="192"/>
      <c r="F283" s="192"/>
      <c r="G283" s="192"/>
      <c r="H283" s="192"/>
      <c r="I283" s="345">
        <v>51311.425595238099</v>
      </c>
    </row>
    <row r="284" spans="1:9" ht="18" customHeight="1">
      <c r="A284" s="192"/>
      <c r="B284" s="192"/>
      <c r="C284" s="192"/>
      <c r="D284" s="192"/>
      <c r="E284" s="192"/>
      <c r="F284" s="192"/>
      <c r="G284" s="192"/>
      <c r="H284" s="192"/>
      <c r="I284" s="424"/>
    </row>
    <row r="285" spans="1:9" ht="18" customHeight="1">
      <c r="A285" s="192"/>
      <c r="B285" s="252" t="s">
        <v>522</v>
      </c>
      <c r="C285" s="254"/>
      <c r="D285" s="254"/>
      <c r="E285" s="291" t="s">
        <v>142</v>
      </c>
      <c r="F285" s="291" t="s">
        <v>143</v>
      </c>
      <c r="G285" s="291" t="s">
        <v>144</v>
      </c>
      <c r="H285" s="192"/>
      <c r="I285" s="192"/>
    </row>
    <row r="286" spans="1:9" ht="18" customHeight="1">
      <c r="A286" s="192"/>
      <c r="B286" s="310" t="s">
        <v>525</v>
      </c>
      <c r="C286" s="310"/>
      <c r="D286" s="310"/>
      <c r="E286" s="338">
        <v>282132.05</v>
      </c>
      <c r="F286" s="346">
        <v>0.4</v>
      </c>
      <c r="G286" s="347">
        <v>0.6</v>
      </c>
      <c r="H286" s="192"/>
      <c r="I286" s="192"/>
    </row>
    <row r="287" spans="1:9" ht="18" customHeight="1">
      <c r="A287" s="192"/>
      <c r="B287" s="192" t="s">
        <v>224</v>
      </c>
      <c r="C287" s="210">
        <v>60</v>
      </c>
      <c r="D287" s="198" t="s">
        <v>484</v>
      </c>
      <c r="E287" s="192"/>
      <c r="F287" s="192"/>
      <c r="G287" s="206"/>
      <c r="H287" s="192"/>
      <c r="I287" s="192"/>
    </row>
    <row r="288" spans="1:9" ht="18" customHeight="1">
      <c r="A288" s="192"/>
      <c r="B288" s="192"/>
      <c r="C288" s="192"/>
      <c r="D288" s="192"/>
      <c r="E288" s="192"/>
      <c r="F288" s="192"/>
      <c r="G288" s="206"/>
      <c r="H288" s="192"/>
      <c r="I288" s="192"/>
    </row>
    <row r="289" spans="1:9" ht="18" customHeight="1">
      <c r="A289" s="192"/>
      <c r="B289" s="252" t="s">
        <v>147</v>
      </c>
      <c r="C289" s="291" t="s">
        <v>103</v>
      </c>
      <c r="D289" s="242"/>
      <c r="E289" s="291" t="s">
        <v>81</v>
      </c>
      <c r="F289" s="242"/>
      <c r="G289" s="267" t="s">
        <v>148</v>
      </c>
      <c r="H289" s="330"/>
      <c r="I289" s="331"/>
    </row>
    <row r="290" spans="1:9" ht="18" customHeight="1">
      <c r="A290" s="192"/>
      <c r="B290" s="310" t="s">
        <v>525</v>
      </c>
      <c r="C290" s="311">
        <v>1</v>
      </c>
      <c r="D290" s="300" t="s">
        <v>225</v>
      </c>
      <c r="E290" s="348">
        <v>282132.05</v>
      </c>
      <c r="F290" s="300" t="s">
        <v>64</v>
      </c>
      <c r="G290" s="349">
        <v>0.01</v>
      </c>
      <c r="H290" s="312">
        <v>2821.3204999999998</v>
      </c>
      <c r="I290" s="192"/>
    </row>
    <row r="291" spans="1:9" ht="18" customHeight="1">
      <c r="A291" s="192"/>
      <c r="B291" s="192" t="s">
        <v>150</v>
      </c>
      <c r="C291" s="192"/>
      <c r="D291" s="192"/>
      <c r="E291" s="192"/>
      <c r="F291" s="192"/>
      <c r="G291" s="192"/>
      <c r="H291" s="192"/>
      <c r="I291" s="303">
        <v>2821.3204999999998</v>
      </c>
    </row>
    <row r="292" spans="1:9" ht="18" customHeight="1">
      <c r="A292" s="192"/>
      <c r="B292" s="192"/>
      <c r="C292" s="210" t="s">
        <v>485</v>
      </c>
      <c r="D292" s="198"/>
      <c r="E292" s="192"/>
      <c r="F292" s="198"/>
      <c r="G292" s="192"/>
      <c r="H292" s="192"/>
      <c r="I292" s="340"/>
    </row>
    <row r="293" spans="1:9" ht="18">
      <c r="B293" s="192"/>
      <c r="C293" s="198"/>
      <c r="D293" s="639" t="s">
        <v>152</v>
      </c>
      <c r="E293" s="639"/>
      <c r="F293" s="152">
        <v>0.4</v>
      </c>
      <c r="G293" s="192"/>
      <c r="H293" s="192"/>
      <c r="I293" s="340"/>
    </row>
    <row r="294" spans="1:9" ht="18" customHeight="1">
      <c r="A294" s="192"/>
      <c r="B294" s="192"/>
      <c r="C294" s="198"/>
      <c r="D294" s="639" t="s">
        <v>486</v>
      </c>
      <c r="E294" s="639"/>
      <c r="F294" s="209">
        <v>60</v>
      </c>
      <c r="G294" s="192"/>
      <c r="H294" s="192"/>
      <c r="I294" s="340"/>
    </row>
    <row r="295" spans="1:9" ht="18" customHeight="1">
      <c r="A295" s="192"/>
      <c r="B295" s="192"/>
      <c r="C295" s="198"/>
      <c r="D295" s="641" t="s">
        <v>487</v>
      </c>
      <c r="E295" s="641"/>
      <c r="F295" s="153">
        <v>0.01</v>
      </c>
      <c r="G295" s="192"/>
      <c r="H295" s="192"/>
      <c r="I295" s="340"/>
    </row>
    <row r="296" spans="1:9" ht="18" customHeight="1">
      <c r="A296" s="192"/>
      <c r="B296" s="192"/>
      <c r="C296" s="192"/>
      <c r="D296" s="192"/>
      <c r="E296" s="192"/>
      <c r="F296" s="192"/>
      <c r="G296" s="192"/>
      <c r="H296" s="192"/>
      <c r="I296" s="192"/>
    </row>
    <row r="297" spans="1:9" ht="18" customHeight="1">
      <c r="A297" s="192"/>
      <c r="B297" s="252" t="s">
        <v>151</v>
      </c>
      <c r="C297" s="291" t="s">
        <v>103</v>
      </c>
      <c r="D297" s="242"/>
      <c r="E297" s="291" t="s">
        <v>81</v>
      </c>
      <c r="F297" s="242"/>
      <c r="G297" s="291" t="s">
        <v>148</v>
      </c>
      <c r="H297" s="330"/>
      <c r="I297" s="331"/>
    </row>
    <row r="298" spans="1:9" ht="18" customHeight="1">
      <c r="A298" s="192"/>
      <c r="B298" s="254" t="s">
        <v>525</v>
      </c>
      <c r="C298" s="334">
        <v>1</v>
      </c>
      <c r="D298" s="242" t="s">
        <v>225</v>
      </c>
      <c r="E298" s="298">
        <v>282132.05</v>
      </c>
      <c r="F298" s="242" t="s">
        <v>64</v>
      </c>
      <c r="G298" s="335">
        <v>8.9999999999999993E-3</v>
      </c>
      <c r="H298" s="306">
        <v>2539.1884499999996</v>
      </c>
      <c r="I298" s="192"/>
    </row>
    <row r="299" spans="1:9" ht="18" customHeight="1">
      <c r="A299" s="192"/>
      <c r="B299" s="192" t="s">
        <v>150</v>
      </c>
      <c r="C299" s="192"/>
      <c r="D299" s="192"/>
      <c r="E299" s="192"/>
      <c r="F299" s="192"/>
      <c r="G299" s="192"/>
      <c r="H299" s="192"/>
      <c r="I299" s="303">
        <v>2539.1884499999996</v>
      </c>
    </row>
    <row r="300" spans="1:9" ht="18" customHeight="1">
      <c r="A300" s="192"/>
      <c r="B300" s="192"/>
      <c r="C300" s="198" t="s">
        <v>488</v>
      </c>
      <c r="D300" s="198"/>
      <c r="E300" s="192"/>
      <c r="F300" s="198"/>
      <c r="G300" s="198"/>
      <c r="H300" s="198"/>
      <c r="I300" s="192"/>
    </row>
    <row r="301" spans="1:9" ht="18" customHeight="1">
      <c r="A301" s="192"/>
      <c r="B301" s="192"/>
      <c r="C301" s="198"/>
      <c r="D301" s="639" t="s">
        <v>152</v>
      </c>
      <c r="E301" s="639"/>
      <c r="F301" s="154">
        <v>0.3</v>
      </c>
      <c r="G301" s="198"/>
      <c r="H301" s="198"/>
      <c r="I301" s="192"/>
    </row>
    <row r="302" spans="1:9" ht="18" customHeight="1">
      <c r="A302" s="192"/>
      <c r="B302" s="192"/>
      <c r="C302" s="198"/>
      <c r="D302" s="639" t="s">
        <v>489</v>
      </c>
      <c r="E302" s="639"/>
      <c r="F302" s="198">
        <v>5</v>
      </c>
      <c r="G302" s="198"/>
      <c r="H302" s="198"/>
      <c r="I302" s="192"/>
    </row>
    <row r="303" spans="1:9" ht="18" customHeight="1">
      <c r="A303" s="192"/>
      <c r="B303" s="192"/>
      <c r="C303" s="198"/>
      <c r="D303" s="639" t="s">
        <v>153</v>
      </c>
      <c r="E303" s="639"/>
      <c r="F303" s="350">
        <v>0.15</v>
      </c>
      <c r="G303" s="328" t="s">
        <v>668</v>
      </c>
      <c r="H303" s="198"/>
      <c r="I303" s="327"/>
    </row>
    <row r="304" spans="1:9" ht="18" customHeight="1">
      <c r="A304" s="192"/>
      <c r="B304" s="192"/>
      <c r="C304" s="198"/>
      <c r="D304" s="639" t="s">
        <v>154</v>
      </c>
      <c r="E304" s="639"/>
      <c r="F304" s="155">
        <v>8.9999999999999993E-3</v>
      </c>
      <c r="G304" s="198"/>
      <c r="H304" s="198"/>
      <c r="I304" s="192"/>
    </row>
    <row r="305" spans="1:9" ht="18" customHeight="1">
      <c r="A305" s="192"/>
      <c r="B305" s="192"/>
      <c r="C305" s="198"/>
      <c r="D305" s="290"/>
      <c r="E305" s="290"/>
      <c r="F305" s="155"/>
      <c r="G305" s="198"/>
      <c r="H305" s="198"/>
      <c r="I305" s="192"/>
    </row>
    <row r="306" spans="1:9" ht="18" customHeight="1">
      <c r="A306" s="192"/>
      <c r="B306" s="252" t="s">
        <v>226</v>
      </c>
      <c r="C306" s="291" t="s">
        <v>103</v>
      </c>
      <c r="D306" s="242"/>
      <c r="E306" s="291" t="s">
        <v>81</v>
      </c>
      <c r="F306" s="242"/>
      <c r="G306" s="329" t="s">
        <v>148</v>
      </c>
      <c r="H306" s="330"/>
      <c r="I306" s="331"/>
    </row>
    <row r="307" spans="1:9" ht="18" customHeight="1">
      <c r="A307" s="192"/>
      <c r="B307" s="254" t="s">
        <v>525</v>
      </c>
      <c r="C307" s="334">
        <v>1</v>
      </c>
      <c r="D307" s="242" t="s">
        <v>225</v>
      </c>
      <c r="E307" s="298">
        <v>282132.05</v>
      </c>
      <c r="F307" s="242" t="s">
        <v>64</v>
      </c>
      <c r="G307" s="335">
        <v>0.01</v>
      </c>
      <c r="H307" s="306">
        <v>2821.3204999999998</v>
      </c>
      <c r="I307" s="192"/>
    </row>
    <row r="308" spans="1:9" ht="18" customHeight="1">
      <c r="A308" s="192"/>
      <c r="B308" s="192" t="s">
        <v>150</v>
      </c>
      <c r="C308" s="192"/>
      <c r="D308" s="192"/>
      <c r="E308" s="192"/>
      <c r="F308" s="192"/>
      <c r="G308" s="192"/>
      <c r="H308" s="192"/>
      <c r="I308" s="303">
        <v>2821.3204999999998</v>
      </c>
    </row>
    <row r="309" spans="1:9" ht="18" customHeight="1">
      <c r="A309" s="192"/>
      <c r="B309" s="192"/>
      <c r="C309" s="198"/>
      <c r="D309" s="290"/>
      <c r="E309" s="290"/>
      <c r="F309" s="155"/>
      <c r="G309" s="198"/>
      <c r="H309" s="198"/>
      <c r="I309" s="192"/>
    </row>
    <row r="310" spans="1:9" ht="18" customHeight="1">
      <c r="A310" s="192"/>
      <c r="B310" s="252" t="s">
        <v>227</v>
      </c>
      <c r="C310" s="291" t="s">
        <v>103</v>
      </c>
      <c r="D310" s="254"/>
      <c r="E310" s="291" t="s">
        <v>81</v>
      </c>
      <c r="F310" s="291" t="s">
        <v>507</v>
      </c>
      <c r="G310" s="291" t="s">
        <v>148</v>
      </c>
      <c r="H310" s="254"/>
      <c r="I310" s="254"/>
    </row>
    <row r="311" spans="1:9" ht="18" customHeight="1">
      <c r="A311" s="192"/>
      <c r="B311" s="192" t="s">
        <v>228</v>
      </c>
      <c r="C311" s="332">
        <v>1</v>
      </c>
      <c r="D311" s="231" t="s">
        <v>225</v>
      </c>
      <c r="E311" s="336">
        <v>282132.05</v>
      </c>
      <c r="F311" s="150">
        <v>0.02</v>
      </c>
      <c r="G311" s="333">
        <v>8.3333333333333329E-2</v>
      </c>
      <c r="H311" s="305">
        <v>470.22008333333332</v>
      </c>
      <c r="I311" s="192"/>
    </row>
    <row r="312" spans="1:9" ht="18" customHeight="1">
      <c r="A312" s="192"/>
      <c r="B312" s="254" t="s">
        <v>155</v>
      </c>
      <c r="C312" s="334">
        <v>1</v>
      </c>
      <c r="D312" s="242" t="s">
        <v>225</v>
      </c>
      <c r="E312" s="337">
        <v>282132.05</v>
      </c>
      <c r="F312" s="151">
        <v>0.05</v>
      </c>
      <c r="G312" s="335">
        <v>8.3333333333333329E-2</v>
      </c>
      <c r="H312" s="306">
        <v>1175.5502083333333</v>
      </c>
      <c r="I312" s="192"/>
    </row>
    <row r="313" spans="1:9" ht="18" customHeight="1">
      <c r="A313" s="192"/>
      <c r="B313" s="192" t="s">
        <v>229</v>
      </c>
      <c r="C313" s="192"/>
      <c r="D313" s="192"/>
      <c r="E313" s="192"/>
      <c r="F313" s="192"/>
      <c r="G313" s="192"/>
      <c r="H313" s="192"/>
      <c r="I313" s="303">
        <v>1645.7702916666667</v>
      </c>
    </row>
    <row r="314" spans="1:9" ht="18" customHeight="1">
      <c r="A314" s="192"/>
      <c r="B314" s="192"/>
      <c r="C314" s="192"/>
      <c r="D314" s="192"/>
      <c r="E314" s="192"/>
      <c r="F314" s="192"/>
      <c r="G314" s="192"/>
      <c r="H314" s="192"/>
      <c r="I314" s="192"/>
    </row>
    <row r="315" spans="1:9" ht="18" customHeight="1">
      <c r="A315" s="192"/>
      <c r="B315" s="252" t="s">
        <v>156</v>
      </c>
      <c r="C315" s="291" t="s">
        <v>103</v>
      </c>
      <c r="D315" s="254"/>
      <c r="E315" s="291" t="s">
        <v>81</v>
      </c>
      <c r="F315" s="254"/>
      <c r="G315" s="291" t="s">
        <v>148</v>
      </c>
      <c r="H315" s="254"/>
      <c r="I315" s="192"/>
    </row>
    <row r="316" spans="1:9" ht="18" customHeight="1">
      <c r="A316" s="192"/>
      <c r="B316" s="310" t="s">
        <v>503</v>
      </c>
      <c r="C316" s="311">
        <v>0</v>
      </c>
      <c r="D316" s="300" t="s">
        <v>225</v>
      </c>
      <c r="E316" s="343">
        <v>1573.67</v>
      </c>
      <c r="F316" s="300" t="s">
        <v>64</v>
      </c>
      <c r="G316" s="344">
        <v>8.3333333333333329E-2</v>
      </c>
      <c r="H316" s="312">
        <v>0</v>
      </c>
      <c r="I316" s="192"/>
    </row>
    <row r="317" spans="1:9" ht="18" customHeight="1">
      <c r="A317" s="192"/>
      <c r="B317" s="192" t="s">
        <v>150</v>
      </c>
      <c r="C317" s="192"/>
      <c r="D317" s="192"/>
      <c r="E317" s="192"/>
      <c r="F317" s="192"/>
      <c r="G317" s="192"/>
      <c r="H317" s="192"/>
      <c r="I317" s="303">
        <v>0</v>
      </c>
    </row>
    <row r="318" spans="1:9" ht="18" customHeight="1">
      <c r="A318" s="192"/>
      <c r="B318" s="192"/>
      <c r="C318" s="192"/>
      <c r="D318" s="192"/>
      <c r="E318" s="192"/>
      <c r="F318" s="192"/>
      <c r="G318" s="192"/>
      <c r="H318" s="192"/>
      <c r="I318" s="192"/>
    </row>
    <row r="319" spans="1:9" ht="18" customHeight="1" thickBot="1">
      <c r="A319" s="192"/>
      <c r="B319" s="192" t="s">
        <v>526</v>
      </c>
      <c r="C319" s="192"/>
      <c r="D319" s="192"/>
      <c r="E319" s="192"/>
      <c r="F319" s="192"/>
      <c r="G319" s="192"/>
      <c r="H319" s="192"/>
      <c r="I319" s="345">
        <v>9827.5997416666651</v>
      </c>
    </row>
    <row r="320" spans="1:9" ht="18" customHeight="1">
      <c r="A320" s="192"/>
      <c r="B320" s="192"/>
      <c r="C320" s="192"/>
      <c r="D320" s="192"/>
      <c r="E320" s="192"/>
      <c r="F320" s="192"/>
      <c r="G320" s="192"/>
      <c r="H320" s="192"/>
      <c r="I320" s="424"/>
    </row>
    <row r="321" spans="1:9" ht="18" customHeight="1">
      <c r="A321" s="192"/>
      <c r="B321" s="195" t="s">
        <v>158</v>
      </c>
      <c r="C321" s="192"/>
      <c r="D321" s="192"/>
      <c r="E321" s="192"/>
      <c r="F321" s="192"/>
      <c r="G321" s="192"/>
      <c r="H321" s="192"/>
      <c r="I321" s="192"/>
    </row>
    <row r="322" spans="1:9" ht="18" customHeight="1">
      <c r="A322" s="192"/>
      <c r="B322" s="313"/>
      <c r="C322" s="192"/>
      <c r="D322" s="192"/>
      <c r="E322" s="192" t="s">
        <v>433</v>
      </c>
      <c r="F322" s="192"/>
      <c r="G322" s="305">
        <v>51311.425595238099</v>
      </c>
      <c r="H322" s="192"/>
      <c r="I322" s="193"/>
    </row>
    <row r="323" spans="1:9" ht="18" customHeight="1" thickBot="1">
      <c r="A323" s="192"/>
      <c r="B323" s="313"/>
      <c r="C323" s="192"/>
      <c r="D323" s="192"/>
      <c r="E323" s="192" t="s">
        <v>524</v>
      </c>
      <c r="F323" s="192"/>
      <c r="G323" s="305">
        <v>9827.5997416666651</v>
      </c>
      <c r="H323" s="192"/>
      <c r="I323" s="425">
        <v>61139.025336904764</v>
      </c>
    </row>
    <row r="324" spans="1:9" ht="18" customHeight="1" thickTop="1">
      <c r="A324" s="192"/>
      <c r="B324" s="192"/>
      <c r="C324" s="192"/>
      <c r="D324" s="192"/>
      <c r="E324" s="192"/>
      <c r="F324" s="192"/>
      <c r="G324" s="192"/>
      <c r="H324" s="192"/>
      <c r="I324" s="192"/>
    </row>
    <row r="325" spans="1:9" ht="18" customHeight="1">
      <c r="A325" s="194" t="s">
        <v>159</v>
      </c>
      <c r="B325" s="195" t="s">
        <v>160</v>
      </c>
      <c r="C325" s="192"/>
      <c r="D325" s="192"/>
      <c r="E325" s="192"/>
      <c r="F325" s="192"/>
      <c r="G325" s="192"/>
      <c r="H325" s="192"/>
      <c r="I325" s="192"/>
    </row>
    <row r="326" spans="1:9" ht="18" customHeight="1">
      <c r="A326" s="192"/>
      <c r="B326" s="192"/>
      <c r="C326" s="192"/>
      <c r="D326" s="192"/>
      <c r="E326" s="192"/>
      <c r="F326" s="192"/>
      <c r="G326" s="192"/>
      <c r="H326" s="192"/>
      <c r="I326" s="192"/>
    </row>
    <row r="327" spans="1:9" ht="18" customHeight="1">
      <c r="A327" s="192"/>
      <c r="B327" s="557" t="s">
        <v>680</v>
      </c>
      <c r="C327" s="558" t="s">
        <v>103</v>
      </c>
      <c r="D327" s="559"/>
      <c r="E327" s="558" t="s">
        <v>81</v>
      </c>
      <c r="F327" s="559"/>
      <c r="G327" s="558"/>
      <c r="H327" s="559"/>
      <c r="I327" s="8"/>
    </row>
    <row r="328" spans="1:9" ht="18" customHeight="1">
      <c r="A328" s="192"/>
      <c r="B328" s="570" t="s">
        <v>697</v>
      </c>
      <c r="C328" s="571">
        <v>2</v>
      </c>
      <c r="D328" s="572" t="s">
        <v>699</v>
      </c>
      <c r="E328" s="573">
        <v>437</v>
      </c>
      <c r="F328" s="570"/>
      <c r="G328" s="576">
        <v>1</v>
      </c>
      <c r="H328" s="575">
        <v>874</v>
      </c>
      <c r="I328" s="8"/>
    </row>
    <row r="329" spans="1:9" ht="18" customHeight="1">
      <c r="A329" s="192"/>
      <c r="B329" s="559" t="s">
        <v>698</v>
      </c>
      <c r="C329" s="566">
        <v>2</v>
      </c>
      <c r="D329" s="567" t="s">
        <v>681</v>
      </c>
      <c r="E329" s="574">
        <v>293.95999999999998</v>
      </c>
      <c r="F329" s="559"/>
      <c r="G329" s="568">
        <v>1</v>
      </c>
      <c r="H329" s="569">
        <v>587.91999999999996</v>
      </c>
      <c r="I329" s="8"/>
    </row>
    <row r="330" spans="1:9" ht="18" customHeight="1">
      <c r="A330" s="192"/>
      <c r="B330" s="8" t="s">
        <v>150</v>
      </c>
      <c r="C330" s="8"/>
      <c r="D330" s="8"/>
      <c r="E330" s="570"/>
      <c r="F330" s="8"/>
      <c r="G330" s="8"/>
      <c r="H330" s="8"/>
      <c r="I330" s="560">
        <v>1461.92</v>
      </c>
    </row>
    <row r="331" spans="1:9" ht="18" customHeight="1">
      <c r="A331" s="192"/>
      <c r="B331" s="192"/>
      <c r="C331" s="192"/>
      <c r="D331" s="192"/>
      <c r="E331" s="192"/>
      <c r="F331" s="192"/>
      <c r="G331" s="192"/>
      <c r="H331" s="192"/>
      <c r="I331" s="424"/>
    </row>
    <row r="332" spans="1:9" ht="18" customHeight="1" thickBot="1">
      <c r="A332" s="192"/>
      <c r="B332" s="192" t="s">
        <v>682</v>
      </c>
      <c r="C332" s="192"/>
      <c r="D332" s="192"/>
      <c r="E332" s="192"/>
      <c r="F332" s="192"/>
      <c r="G332" s="192"/>
      <c r="H332" s="192"/>
      <c r="I332" s="345">
        <v>1461.92</v>
      </c>
    </row>
    <row r="333" spans="1:9" ht="18" customHeight="1">
      <c r="A333" s="192"/>
      <c r="B333" s="192"/>
      <c r="C333" s="192"/>
      <c r="D333" s="192"/>
      <c r="E333" s="192"/>
      <c r="F333" s="192"/>
      <c r="G333" s="192"/>
      <c r="H333" s="192"/>
      <c r="I333" s="424"/>
    </row>
    <row r="334" spans="1:9" ht="18" customHeight="1">
      <c r="A334" s="192"/>
      <c r="B334" s="195" t="s">
        <v>161</v>
      </c>
      <c r="C334" s="192"/>
      <c r="D334" s="192"/>
      <c r="E334" s="192"/>
      <c r="F334" s="192"/>
      <c r="G334" s="192"/>
      <c r="H334" s="192"/>
      <c r="I334" s="340"/>
    </row>
    <row r="335" spans="1:9" ht="18" customHeight="1">
      <c r="A335" s="192"/>
      <c r="B335" s="195"/>
      <c r="C335" s="192"/>
      <c r="D335" s="192"/>
      <c r="E335" s="192" t="s">
        <v>680</v>
      </c>
      <c r="F335" s="192"/>
      <c r="G335" s="305">
        <v>1461.92</v>
      </c>
      <c r="H335" s="192"/>
      <c r="I335" s="340"/>
    </row>
    <row r="336" spans="1:9" ht="18" customHeight="1" thickBot="1">
      <c r="A336" s="192"/>
      <c r="B336" s="195"/>
      <c r="C336" s="192"/>
      <c r="D336" s="192"/>
      <c r="E336" s="192"/>
      <c r="F336" s="192"/>
      <c r="G336" s="192"/>
      <c r="H336" s="192"/>
      <c r="I336" s="425">
        <v>1461.92</v>
      </c>
    </row>
    <row r="337" spans="1:9" ht="18" customHeight="1" thickTop="1">
      <c r="A337" s="192"/>
      <c r="B337" s="192"/>
      <c r="C337" s="192"/>
      <c r="D337" s="192"/>
      <c r="E337" s="192"/>
      <c r="F337" s="192"/>
      <c r="G337" s="192"/>
      <c r="H337" s="192"/>
      <c r="I337" s="192"/>
    </row>
    <row r="338" spans="1:9" ht="18" customHeight="1">
      <c r="A338" s="194" t="s">
        <v>162</v>
      </c>
      <c r="B338" s="195" t="s">
        <v>163</v>
      </c>
      <c r="C338" s="192"/>
      <c r="D338" s="192"/>
      <c r="E338" s="192"/>
      <c r="F338" s="192"/>
      <c r="G338" s="192"/>
      <c r="H338" s="192"/>
      <c r="I338" s="192"/>
    </row>
    <row r="339" spans="1:9" ht="18" customHeight="1">
      <c r="A339" s="192"/>
      <c r="B339" s="192"/>
      <c r="C339" s="192"/>
      <c r="D339" s="192"/>
      <c r="E339" s="192"/>
      <c r="F339" s="192"/>
      <c r="G339" s="192"/>
      <c r="H339" s="192"/>
      <c r="I339" s="192"/>
    </row>
    <row r="340" spans="1:9" ht="18" customHeight="1">
      <c r="A340" s="192"/>
      <c r="B340" s="252" t="s">
        <v>230</v>
      </c>
      <c r="C340" s="254"/>
      <c r="D340" s="254"/>
      <c r="E340" s="254"/>
      <c r="F340" s="254"/>
      <c r="G340" s="254"/>
      <c r="H340" s="291" t="s">
        <v>62</v>
      </c>
      <c r="I340" s="194"/>
    </row>
    <row r="341" spans="1:9" ht="18" customHeight="1">
      <c r="A341" s="313" t="s">
        <v>58</v>
      </c>
      <c r="B341" s="192" t="s">
        <v>165</v>
      </c>
      <c r="C341" s="192"/>
      <c r="D341" s="192"/>
      <c r="E341" s="192"/>
      <c r="F341" s="192"/>
      <c r="G341" s="192"/>
      <c r="H341" s="351">
        <v>415506.02660934662</v>
      </c>
      <c r="I341" s="351"/>
    </row>
    <row r="342" spans="1:9" ht="18" customHeight="1">
      <c r="A342" s="313" t="s">
        <v>78</v>
      </c>
      <c r="B342" s="192" t="s">
        <v>231</v>
      </c>
      <c r="C342" s="192"/>
      <c r="D342" s="192"/>
      <c r="E342" s="192"/>
      <c r="F342" s="192"/>
      <c r="G342" s="192"/>
      <c r="H342" s="351">
        <v>18561.662500000002</v>
      </c>
      <c r="I342" s="351"/>
    </row>
    <row r="343" spans="1:9" ht="18" customHeight="1">
      <c r="A343" s="313" t="s">
        <v>86</v>
      </c>
      <c r="B343" s="192" t="s">
        <v>232</v>
      </c>
      <c r="C343" s="192"/>
      <c r="D343" s="192"/>
      <c r="E343" s="192"/>
      <c r="F343" s="192"/>
      <c r="G343" s="192"/>
      <c r="H343" s="336">
        <v>141017.5104</v>
      </c>
      <c r="I343" s="336"/>
    </row>
    <row r="344" spans="1:9" ht="18" customHeight="1">
      <c r="A344" s="313" t="s">
        <v>100</v>
      </c>
      <c r="B344" s="192" t="s">
        <v>168</v>
      </c>
      <c r="C344" s="192"/>
      <c r="D344" s="192"/>
      <c r="E344" s="192"/>
      <c r="F344" s="192"/>
      <c r="G344" s="192"/>
      <c r="H344" s="336">
        <v>39844.170095238092</v>
      </c>
      <c r="I344" s="336"/>
    </row>
    <row r="345" spans="1:9" ht="18" customHeight="1">
      <c r="A345" s="313" t="s">
        <v>109</v>
      </c>
      <c r="B345" s="192" t="s">
        <v>169</v>
      </c>
      <c r="C345" s="192"/>
      <c r="D345" s="192"/>
      <c r="E345" s="192"/>
      <c r="F345" s="192"/>
      <c r="G345" s="192"/>
      <c r="H345" s="336">
        <v>15107.581163010203</v>
      </c>
      <c r="I345" s="336"/>
    </row>
    <row r="346" spans="1:9" ht="18" customHeight="1">
      <c r="A346" s="313" t="s">
        <v>139</v>
      </c>
      <c r="B346" s="192" t="s">
        <v>170</v>
      </c>
      <c r="C346" s="192"/>
      <c r="D346" s="192"/>
      <c r="E346" s="192"/>
      <c r="F346" s="192"/>
      <c r="G346" s="192"/>
      <c r="H346" s="336">
        <v>61139.025336904764</v>
      </c>
      <c r="I346" s="336"/>
    </row>
    <row r="347" spans="1:9" ht="18" customHeight="1">
      <c r="A347" s="313" t="s">
        <v>159</v>
      </c>
      <c r="B347" s="192" t="s">
        <v>171</v>
      </c>
      <c r="C347" s="192"/>
      <c r="D347" s="192"/>
      <c r="E347" s="192"/>
      <c r="F347" s="192"/>
      <c r="G347" s="192"/>
      <c r="H347" s="426">
        <v>1461.92</v>
      </c>
      <c r="I347" s="427"/>
    </row>
    <row r="348" spans="1:9" ht="18" customHeight="1">
      <c r="A348" s="192"/>
      <c r="B348" s="192"/>
      <c r="C348" s="192"/>
      <c r="D348" s="192"/>
      <c r="E348" s="192"/>
      <c r="F348" s="192"/>
      <c r="G348" s="192"/>
      <c r="H348" s="192"/>
      <c r="I348" s="231"/>
    </row>
    <row r="349" spans="1:9" ht="18" customHeight="1" thickBot="1">
      <c r="A349" s="192"/>
      <c r="B349" s="195" t="s">
        <v>172</v>
      </c>
      <c r="C349" s="192"/>
      <c r="D349" s="192"/>
      <c r="E349" s="192"/>
      <c r="F349" s="192"/>
      <c r="G349" s="192"/>
      <c r="H349" s="192"/>
      <c r="I349" s="425">
        <v>692637.89610449981</v>
      </c>
    </row>
    <row r="350" spans="1:9" ht="18" customHeight="1" thickTop="1">
      <c r="A350" s="192"/>
      <c r="B350" s="192"/>
      <c r="C350" s="192"/>
      <c r="D350" s="192"/>
      <c r="E350" s="192"/>
      <c r="F350" s="192"/>
      <c r="G350" s="192"/>
      <c r="H350" s="192"/>
      <c r="I350" s="192"/>
    </row>
    <row r="351" spans="1:9" ht="18" customHeight="1">
      <c r="A351" s="194" t="s">
        <v>173</v>
      </c>
      <c r="B351" s="195" t="s">
        <v>174</v>
      </c>
      <c r="C351" s="192"/>
      <c r="D351" s="192"/>
      <c r="E351" s="192"/>
      <c r="F351" s="192"/>
      <c r="G351" s="192"/>
      <c r="H351" s="192"/>
      <c r="I351" s="192"/>
    </row>
    <row r="352" spans="1:9" ht="18" customHeight="1">
      <c r="A352" s="192"/>
      <c r="B352" s="192"/>
      <c r="C352" s="192"/>
      <c r="D352" s="192"/>
      <c r="E352" s="192"/>
      <c r="F352" s="192"/>
      <c r="G352" s="192"/>
      <c r="H352" s="192"/>
      <c r="I352" s="192"/>
    </row>
    <row r="353" spans="1:9" ht="18" customHeight="1">
      <c r="A353" s="192"/>
      <c r="B353" s="252" t="s">
        <v>175</v>
      </c>
      <c r="C353" s="254"/>
      <c r="D353" s="291" t="s">
        <v>176</v>
      </c>
      <c r="E353" s="254"/>
      <c r="F353" s="291" t="s">
        <v>177</v>
      </c>
      <c r="G353" s="254"/>
      <c r="H353" s="291" t="s">
        <v>62</v>
      </c>
      <c r="I353" s="194"/>
    </row>
    <row r="354" spans="1:9" ht="18" customHeight="1">
      <c r="A354" s="313"/>
      <c r="B354" s="192" t="s">
        <v>178</v>
      </c>
      <c r="C354" s="192"/>
      <c r="D354" s="149">
        <v>0.03</v>
      </c>
      <c r="E354" s="192"/>
      <c r="F354" s="305">
        <v>692637.89610449981</v>
      </c>
      <c r="G354" s="192"/>
      <c r="H354" s="305">
        <v>20779.136883134994</v>
      </c>
      <c r="I354" s="305"/>
    </row>
    <row r="355" spans="1:9" ht="18" customHeight="1">
      <c r="A355" s="313"/>
      <c r="B355" s="192" t="s">
        <v>179</v>
      </c>
      <c r="C355" s="192"/>
      <c r="D355" s="149">
        <v>0.05</v>
      </c>
      <c r="E355" s="192"/>
      <c r="F355" s="305">
        <v>692637.89610449981</v>
      </c>
      <c r="G355" s="192"/>
      <c r="H355" s="305">
        <v>34631.894805224991</v>
      </c>
      <c r="I355" s="305"/>
    </row>
    <row r="356" spans="1:9" ht="18" customHeight="1">
      <c r="A356" s="192"/>
      <c r="B356" s="354" t="s">
        <v>478</v>
      </c>
      <c r="C356" s="192"/>
      <c r="D356" s="149">
        <v>0.01</v>
      </c>
      <c r="E356" s="192"/>
      <c r="F356" s="305">
        <v>692637.89610449981</v>
      </c>
      <c r="G356" s="192"/>
      <c r="H356" s="305">
        <v>6926.3789610449985</v>
      </c>
      <c r="I356" s="305"/>
    </row>
    <row r="357" spans="1:9" ht="18" customHeight="1">
      <c r="A357" s="192"/>
      <c r="B357" s="254" t="s">
        <v>180</v>
      </c>
      <c r="C357" s="254"/>
      <c r="D357" s="156">
        <v>0.01</v>
      </c>
      <c r="E357" s="254"/>
      <c r="F357" s="306">
        <v>692637.89610449981</v>
      </c>
      <c r="G357" s="254"/>
      <c r="H357" s="306">
        <v>6926.3789610449985</v>
      </c>
      <c r="I357" s="305"/>
    </row>
    <row r="358" spans="1:9" ht="18" customHeight="1">
      <c r="A358" s="192"/>
      <c r="B358" s="192" t="s">
        <v>181</v>
      </c>
      <c r="C358" s="192"/>
      <c r="D358" s="192"/>
      <c r="E358" s="192"/>
      <c r="F358" s="192"/>
      <c r="G358" s="192"/>
      <c r="H358" s="305">
        <v>69263.789610449981</v>
      </c>
      <c r="I358" s="305"/>
    </row>
    <row r="359" spans="1:9" ht="18" customHeight="1">
      <c r="A359" s="192"/>
      <c r="B359" s="192"/>
      <c r="C359" s="192"/>
      <c r="D359" s="192"/>
      <c r="E359" s="192"/>
      <c r="F359" s="192"/>
      <c r="G359" s="192"/>
      <c r="H359" s="192"/>
      <c r="I359" s="340"/>
    </row>
    <row r="360" spans="1:9" ht="18" customHeight="1" thickBot="1">
      <c r="A360" s="192"/>
      <c r="B360" s="195" t="s">
        <v>233</v>
      </c>
      <c r="C360" s="192"/>
      <c r="D360" s="192"/>
      <c r="E360" s="192"/>
      <c r="F360" s="192"/>
      <c r="G360" s="192"/>
      <c r="H360" s="192"/>
      <c r="I360" s="425">
        <v>69263.789610449981</v>
      </c>
    </row>
    <row r="361" spans="1:9" ht="18" customHeight="1" thickTop="1">
      <c r="A361" s="192"/>
      <c r="B361" s="192"/>
      <c r="C361" s="192"/>
      <c r="D361" s="192"/>
      <c r="E361" s="192"/>
      <c r="F361" s="192"/>
      <c r="G361" s="192"/>
      <c r="H361" s="192"/>
      <c r="I361" s="192"/>
    </row>
    <row r="362" spans="1:9" ht="18" customHeight="1">
      <c r="A362" s="194" t="s">
        <v>183</v>
      </c>
      <c r="B362" s="195" t="s">
        <v>184</v>
      </c>
      <c r="C362" s="192"/>
      <c r="D362" s="192"/>
      <c r="E362" s="192"/>
      <c r="F362" s="192"/>
      <c r="G362" s="192"/>
      <c r="H362" s="192"/>
      <c r="I362" s="192"/>
    </row>
    <row r="363" spans="1:9" ht="18" customHeight="1">
      <c r="A363" s="192"/>
      <c r="B363" s="192"/>
      <c r="C363" s="192"/>
      <c r="D363" s="192"/>
      <c r="E363" s="192"/>
      <c r="F363" s="192"/>
      <c r="G363" s="192"/>
      <c r="H363" s="192"/>
      <c r="I363" s="192"/>
    </row>
    <row r="364" spans="1:9" ht="18" customHeight="1">
      <c r="A364" s="192"/>
      <c r="B364" s="254" t="s">
        <v>185</v>
      </c>
      <c r="C364" s="254"/>
      <c r="D364" s="254"/>
      <c r="E364" s="254"/>
      <c r="F364" s="254"/>
      <c r="G364" s="254"/>
      <c r="H364" s="192"/>
      <c r="I364" s="291" t="s">
        <v>62</v>
      </c>
    </row>
    <row r="365" spans="1:9" ht="18" customHeight="1">
      <c r="A365" s="313" t="s">
        <v>162</v>
      </c>
      <c r="B365" s="192" t="s">
        <v>186</v>
      </c>
      <c r="C365" s="192"/>
      <c r="D365" s="192"/>
      <c r="E365" s="192"/>
      <c r="F365" s="192"/>
      <c r="G365" s="192"/>
      <c r="H365" s="284"/>
      <c r="I365" s="295">
        <v>692637.89610449981</v>
      </c>
    </row>
    <row r="366" spans="1:9" ht="18" customHeight="1">
      <c r="A366" s="313" t="s">
        <v>173</v>
      </c>
      <c r="B366" s="192" t="s">
        <v>187</v>
      </c>
      <c r="C366" s="192"/>
      <c r="D366" s="192"/>
      <c r="E366" s="192"/>
      <c r="F366" s="192"/>
      <c r="G366" s="192"/>
      <c r="H366" s="192"/>
      <c r="I366" s="295">
        <v>69263.789610449981</v>
      </c>
    </row>
    <row r="367" spans="1:9" ht="18" customHeight="1">
      <c r="A367" s="192"/>
      <c r="B367" s="192" t="s">
        <v>188</v>
      </c>
      <c r="C367" s="192"/>
      <c r="D367" s="192"/>
      <c r="E367" s="192"/>
      <c r="F367" s="192"/>
      <c r="G367" s="192"/>
      <c r="H367" s="192"/>
      <c r="I367" s="295">
        <v>761901.68571494985</v>
      </c>
    </row>
    <row r="368" spans="1:9" ht="18" customHeight="1">
      <c r="A368" s="192"/>
      <c r="B368" s="254" t="s">
        <v>499</v>
      </c>
      <c r="C368" s="254"/>
      <c r="D368" s="254"/>
      <c r="E368" s="254"/>
      <c r="F368" s="254"/>
      <c r="G368" s="254"/>
      <c r="H368" s="254"/>
      <c r="I368" s="447">
        <v>3500</v>
      </c>
    </row>
    <row r="369" spans="1:9" ht="18" customHeight="1" thickBot="1">
      <c r="A369" s="192"/>
      <c r="B369" s="192"/>
      <c r="C369" s="192"/>
      <c r="D369" s="192"/>
      <c r="E369" s="192"/>
      <c r="F369" s="192"/>
      <c r="G369" s="192"/>
      <c r="H369" s="192"/>
      <c r="I369" s="254"/>
    </row>
    <row r="370" spans="1:9" ht="18" customHeight="1" thickBot="1">
      <c r="A370" s="192"/>
      <c r="B370" s="195" t="s">
        <v>189</v>
      </c>
      <c r="C370" s="192"/>
      <c r="D370" s="192"/>
      <c r="E370" s="192"/>
      <c r="F370" s="192"/>
      <c r="G370" s="192"/>
      <c r="H370" s="194" t="s">
        <v>500</v>
      </c>
      <c r="I370" s="429">
        <v>217.6861959185571</v>
      </c>
    </row>
    <row r="371" spans="1:9" ht="18" customHeight="1">
      <c r="A371" s="192"/>
      <c r="B371" s="192"/>
      <c r="C371" s="192"/>
      <c r="D371" s="192"/>
      <c r="E371" s="192"/>
      <c r="F371" s="192"/>
      <c r="G371" s="192"/>
      <c r="H371" s="192"/>
      <c r="I371" s="192"/>
    </row>
    <row r="372" spans="1:9" ht="18" customHeight="1">
      <c r="A372" s="194" t="s">
        <v>191</v>
      </c>
      <c r="B372" s="195" t="s">
        <v>235</v>
      </c>
      <c r="C372" s="192"/>
      <c r="D372" s="192"/>
      <c r="E372" s="192"/>
      <c r="F372" s="192"/>
      <c r="G372" s="192"/>
      <c r="H372" s="192"/>
      <c r="I372" s="192"/>
    </row>
    <row r="373" spans="1:9" ht="18" customHeight="1">
      <c r="A373" s="192"/>
      <c r="B373" s="192" t="s">
        <v>192</v>
      </c>
      <c r="C373" s="192"/>
      <c r="D373" s="192"/>
      <c r="E373" s="192"/>
      <c r="F373" s="192"/>
      <c r="G373" s="192"/>
      <c r="H373" s="192"/>
      <c r="I373" s="406">
        <v>217.6861959185571</v>
      </c>
    </row>
    <row r="374" spans="1:9" ht="18" customHeight="1">
      <c r="A374" s="192"/>
      <c r="B374" s="192" t="s">
        <v>193</v>
      </c>
      <c r="C374" s="192"/>
      <c r="D374" s="192"/>
      <c r="E374" s="192"/>
      <c r="F374" s="192"/>
      <c r="G374" s="192"/>
      <c r="H374" s="357">
        <v>6.5000000000000002E-2</v>
      </c>
      <c r="I374" s="428">
        <v>14.149602734706212</v>
      </c>
    </row>
    <row r="375" spans="1:9" ht="18" customHeight="1">
      <c r="A375" s="192"/>
      <c r="B375" s="192" t="s">
        <v>236</v>
      </c>
      <c r="C375" s="192"/>
      <c r="D375" s="192"/>
      <c r="E375" s="192"/>
      <c r="F375" s="192"/>
      <c r="G375" s="192"/>
      <c r="H375" s="231" t="s">
        <v>62</v>
      </c>
      <c r="I375" s="430">
        <v>231.83579865326331</v>
      </c>
    </row>
    <row r="376" spans="1:9" ht="18" customHeight="1">
      <c r="A376" s="192"/>
      <c r="B376" s="192"/>
      <c r="C376" s="192" t="s">
        <v>196</v>
      </c>
      <c r="D376" s="192"/>
      <c r="E376" s="192"/>
      <c r="F376" s="192"/>
      <c r="G376" s="192"/>
      <c r="H376" s="230">
        <v>0.05</v>
      </c>
      <c r="I376" s="192"/>
    </row>
    <row r="377" spans="1:9" ht="18" customHeight="1">
      <c r="A377" s="192"/>
      <c r="B377" s="192"/>
      <c r="C377" s="192" t="s">
        <v>197</v>
      </c>
      <c r="D377" s="192"/>
      <c r="E377" s="192"/>
      <c r="F377" s="192"/>
      <c r="G377" s="192"/>
      <c r="H377" s="258">
        <v>1.6500000000000001E-2</v>
      </c>
      <c r="I377" s="192"/>
    </row>
    <row r="378" spans="1:9" ht="18" customHeight="1">
      <c r="A378" s="192"/>
      <c r="B378" s="192"/>
      <c r="C378" s="192" t="s">
        <v>198</v>
      </c>
      <c r="D378" s="192"/>
      <c r="E378" s="192"/>
      <c r="F378" s="192"/>
      <c r="G378" s="192"/>
      <c r="H378" s="431">
        <v>7.5999999999999998E-2</v>
      </c>
      <c r="I378" s="192"/>
    </row>
    <row r="379" spans="1:9" ht="18" customHeight="1">
      <c r="A379" s="192"/>
      <c r="B379" s="192"/>
      <c r="C379" s="192"/>
      <c r="D379" s="192"/>
      <c r="E379" s="192"/>
      <c r="F379" s="192"/>
      <c r="G379" s="231" t="s">
        <v>62</v>
      </c>
      <c r="H379" s="258">
        <v>0.14250000000000002</v>
      </c>
      <c r="I379" s="192"/>
    </row>
    <row r="380" spans="1:9" ht="18" customHeight="1">
      <c r="A380" s="192"/>
      <c r="B380" s="254" t="s">
        <v>199</v>
      </c>
      <c r="C380" s="254"/>
      <c r="D380" s="254"/>
      <c r="E380" s="254"/>
      <c r="F380" s="254"/>
      <c r="G380" s="254"/>
      <c r="H380" s="359">
        <v>0.16949999999999998</v>
      </c>
      <c r="I380" s="432">
        <v>39.29616787172813</v>
      </c>
    </row>
    <row r="381" spans="1:9" ht="18" customHeight="1" thickBot="1">
      <c r="A381" s="192"/>
      <c r="B381" s="195" t="s">
        <v>200</v>
      </c>
      <c r="C381" s="192"/>
      <c r="D381" s="192"/>
      <c r="E381" s="192"/>
      <c r="F381" s="192"/>
      <c r="G381" s="192"/>
      <c r="H381" s="194" t="s">
        <v>500</v>
      </c>
      <c r="I381" s="360">
        <v>271.13</v>
      </c>
    </row>
    <row r="382" spans="1:9" ht="18" customHeight="1">
      <c r="A382" s="192"/>
      <c r="B382" s="192"/>
      <c r="C382" s="192"/>
      <c r="D382" s="192"/>
      <c r="E382" s="192"/>
      <c r="F382" s="192"/>
      <c r="G382" s="192"/>
      <c r="H382" s="192"/>
      <c r="I382" s="192"/>
    </row>
    <row r="383" spans="1:9" ht="18" customHeight="1">
      <c r="A383" s="192"/>
      <c r="B383" s="192"/>
      <c r="C383" s="192"/>
      <c r="D383" s="192"/>
      <c r="E383" s="192"/>
      <c r="F383" s="192"/>
      <c r="G383" s="192"/>
      <c r="H383" s="192"/>
      <c r="I383" s="192"/>
    </row>
    <row r="384" spans="1:9" ht="18" customHeight="1">
      <c r="A384" s="361"/>
      <c r="B384" s="361"/>
      <c r="C384" s="361"/>
      <c r="D384" s="361"/>
      <c r="E384" s="361"/>
      <c r="F384" s="361"/>
      <c r="G384" s="361"/>
      <c r="H384" s="361"/>
      <c r="I384" s="361"/>
    </row>
    <row r="385" spans="1:9" ht="18" customHeight="1">
      <c r="A385" s="364"/>
      <c r="B385" s="365"/>
      <c r="C385" s="366"/>
      <c r="D385" s="365"/>
      <c r="E385" s="365"/>
      <c r="F385" s="1"/>
      <c r="G385" s="1"/>
      <c r="H385" s="361"/>
      <c r="I385" s="361"/>
    </row>
    <row r="386" spans="1:9" ht="15" customHeight="1">
      <c r="A386" s="364"/>
      <c r="B386" s="587" t="s">
        <v>724</v>
      </c>
      <c r="C386" s="361"/>
      <c r="D386" s="581"/>
      <c r="E386" s="594"/>
      <c r="F386" s="594"/>
      <c r="G386" s="1"/>
      <c r="H386" s="361"/>
      <c r="I386" s="361"/>
    </row>
    <row r="387" spans="1:9" ht="15" customHeight="1">
      <c r="A387" s="364"/>
      <c r="B387" s="586" t="s">
        <v>717</v>
      </c>
      <c r="C387" s="366"/>
      <c r="D387" s="591" t="s">
        <v>718</v>
      </c>
      <c r="E387" s="365"/>
      <c r="F387" s="1"/>
      <c r="G387" s="1"/>
      <c r="H387" s="361"/>
      <c r="I387" s="361"/>
    </row>
    <row r="388" spans="1:9" ht="15" customHeight="1">
      <c r="A388" s="367"/>
      <c r="B388" s="580"/>
      <c r="C388" s="365"/>
      <c r="D388" s="582" t="s">
        <v>719</v>
      </c>
      <c r="E388" s="593" t="s">
        <v>722</v>
      </c>
      <c r="F388" s="593"/>
      <c r="G388" s="1"/>
      <c r="H388" s="361"/>
      <c r="I388" s="361"/>
    </row>
    <row r="389" spans="1:9" ht="15" customHeight="1">
      <c r="A389" s="368"/>
      <c r="B389" s="590">
        <v>46085</v>
      </c>
      <c r="C389" s="365"/>
      <c r="D389" s="582" t="s">
        <v>720</v>
      </c>
      <c r="E389" s="593" t="s">
        <v>723</v>
      </c>
      <c r="F389" s="1"/>
      <c r="G389" s="1"/>
      <c r="H389" s="361"/>
      <c r="I389" s="361"/>
    </row>
    <row r="390" spans="1:9" ht="15" customHeight="1">
      <c r="A390" s="369"/>
      <c r="B390" s="586" t="s">
        <v>721</v>
      </c>
      <c r="C390" s="365"/>
      <c r="D390" s="365"/>
      <c r="E390" s="365"/>
      <c r="F390" s="365"/>
      <c r="G390" s="1"/>
      <c r="H390" s="361"/>
      <c r="I390" s="361"/>
    </row>
    <row r="391" spans="1:9" ht="18" customHeight="1">
      <c r="A391" s="191"/>
      <c r="B391" s="365"/>
      <c r="C391" s="365"/>
      <c r="D391" s="193"/>
      <c r="E391" s="365"/>
      <c r="F391" s="370"/>
      <c r="G391" s="1"/>
      <c r="H391" s="361"/>
      <c r="I391" s="361"/>
    </row>
    <row r="392" spans="1:9" ht="18" customHeight="1">
      <c r="A392" s="191"/>
      <c r="B392" s="365"/>
      <c r="C392" s="365"/>
      <c r="D392" s="193"/>
      <c r="E392" s="365"/>
      <c r="F392" s="370"/>
      <c r="G392" s="1"/>
      <c r="H392" s="361"/>
      <c r="I392" s="361"/>
    </row>
    <row r="393" spans="1:9" ht="18">
      <c r="A393" s="191"/>
      <c r="B393" s="1"/>
      <c r="C393" s="1"/>
      <c r="D393" s="1"/>
      <c r="E393" s="1"/>
      <c r="F393" s="3"/>
      <c r="G393" s="1"/>
      <c r="H393" s="371"/>
      <c r="I393" s="371"/>
    </row>
    <row r="394" spans="1:9" ht="18">
      <c r="A394" s="191"/>
      <c r="B394" s="1"/>
      <c r="C394" s="1"/>
      <c r="D394" s="1"/>
      <c r="E394" s="1"/>
      <c r="F394" s="3"/>
      <c r="G394" s="1"/>
      <c r="H394" s="371"/>
      <c r="I394" s="371"/>
    </row>
    <row r="395" spans="1:9" ht="18">
      <c r="A395" s="435"/>
      <c r="B395" s="371"/>
      <c r="C395" s="371"/>
      <c r="D395" s="371"/>
      <c r="E395" s="371"/>
      <c r="F395" s="371"/>
      <c r="G395" s="371"/>
      <c r="H395" s="371"/>
      <c r="I395" s="371"/>
    </row>
    <row r="396" spans="1:9" ht="18">
      <c r="A396" s="435"/>
      <c r="B396" s="371"/>
      <c r="C396" s="371"/>
      <c r="D396" s="371"/>
      <c r="E396" s="371"/>
      <c r="F396" s="371"/>
      <c r="G396" s="371"/>
      <c r="H396" s="371"/>
      <c r="I396" s="371"/>
    </row>
    <row r="397" spans="1:9" ht="18">
      <c r="A397" s="435"/>
      <c r="B397" s="371"/>
      <c r="C397" s="371"/>
      <c r="D397" s="371"/>
      <c r="E397" s="371"/>
      <c r="F397" s="371"/>
      <c r="G397" s="371"/>
      <c r="H397" s="371"/>
      <c r="I397" s="371"/>
    </row>
    <row r="398" spans="1:9" ht="18">
      <c r="A398" s="435"/>
      <c r="B398" s="371"/>
      <c r="C398" s="371"/>
      <c r="D398" s="371"/>
      <c r="E398" s="371"/>
      <c r="F398" s="371"/>
      <c r="G398" s="371"/>
      <c r="H398" s="371"/>
      <c r="I398" s="371"/>
    </row>
    <row r="399" spans="1:9">
      <c r="A399" s="448"/>
      <c r="B399" s="371"/>
      <c r="C399" s="371"/>
      <c r="D399" s="371"/>
      <c r="E399" s="371"/>
      <c r="F399" s="371"/>
      <c r="G399" s="371"/>
      <c r="H399" s="371"/>
      <c r="I399" s="371"/>
    </row>
    <row r="400" spans="1:9" ht="18">
      <c r="A400" s="449"/>
      <c r="B400" s="371"/>
      <c r="C400" s="371"/>
      <c r="D400" s="371"/>
      <c r="E400" s="371"/>
      <c r="F400" s="371"/>
      <c r="G400" s="371"/>
      <c r="H400" s="371"/>
      <c r="I400" s="371"/>
    </row>
    <row r="401" spans="1:9" ht="18">
      <c r="A401" s="449"/>
      <c r="B401" s="371"/>
      <c r="C401" s="371"/>
      <c r="D401" s="371"/>
      <c r="E401" s="371"/>
      <c r="F401" s="371"/>
      <c r="G401" s="371"/>
      <c r="H401" s="371"/>
      <c r="I401" s="371"/>
    </row>
    <row r="402" spans="1:9" ht="18">
      <c r="A402" s="370"/>
    </row>
  </sheetData>
  <mergeCells count="32">
    <mergeCell ref="A1:I1"/>
    <mergeCell ref="D191:E191"/>
    <mergeCell ref="G55:I55"/>
    <mergeCell ref="B71:C71"/>
    <mergeCell ref="G71:H71"/>
    <mergeCell ref="B41:C41"/>
    <mergeCell ref="F22:I22"/>
    <mergeCell ref="F18:G18"/>
    <mergeCell ref="F19:G19"/>
    <mergeCell ref="F20:G20"/>
    <mergeCell ref="F23:G23"/>
    <mergeCell ref="F24:G24"/>
    <mergeCell ref="F25:G25"/>
    <mergeCell ref="C55:E55"/>
    <mergeCell ref="C63:E63"/>
    <mergeCell ref="A2:I2"/>
    <mergeCell ref="D257:E257"/>
    <mergeCell ref="D258:E258"/>
    <mergeCell ref="D259:E259"/>
    <mergeCell ref="G63:I63"/>
    <mergeCell ref="D220:E220"/>
    <mergeCell ref="D265:E265"/>
    <mergeCell ref="D266:E266"/>
    <mergeCell ref="D301:E301"/>
    <mergeCell ref="D302:E302"/>
    <mergeCell ref="D303:E303"/>
    <mergeCell ref="D304:E304"/>
    <mergeCell ref="D267:E267"/>
    <mergeCell ref="D268:E268"/>
    <mergeCell ref="D293:E293"/>
    <mergeCell ref="D294:E294"/>
    <mergeCell ref="D295:E29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1" fitToHeight="0" orientation="portrait" r:id="rId1"/>
  <headerFooter>
    <oddHeader>&amp;C&amp;G</oddHeader>
    <oddFooter>&amp;RPágina &amp;P de &amp;N</oddFooter>
  </headerFooter>
  <rowBreaks count="2" manualBreakCount="2">
    <brk id="310" max="8" man="1"/>
    <brk id="383" max="8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4CBB-01E9-4D75-A8DE-FC35771DBFE8}">
  <sheetPr>
    <tabColor rgb="FFFFC000"/>
    <pageSetUpPr fitToPage="1"/>
  </sheetPr>
  <dimension ref="A1:L267"/>
  <sheetViews>
    <sheetView showGridLines="0" view="pageBreakPreview" topLeftCell="A20" zoomScale="60" zoomScaleNormal="70" workbookViewId="0">
      <selection activeCell="Q55" sqref="A1:XFD1048576"/>
    </sheetView>
  </sheetViews>
  <sheetFormatPr defaultColWidth="9.109375" defaultRowHeight="13.8"/>
  <cols>
    <col min="1" max="1" width="5.33203125" style="372" customWidth="1"/>
    <col min="2" max="2" width="44.88671875" style="372" customWidth="1"/>
    <col min="3" max="3" width="21" style="372" customWidth="1"/>
    <col min="4" max="4" width="12.6640625" style="372" customWidth="1"/>
    <col min="5" max="5" width="20.6640625" style="372" customWidth="1"/>
    <col min="6" max="6" width="19.6640625" style="372" customWidth="1"/>
    <col min="7" max="7" width="21.6640625" style="372" customWidth="1"/>
    <col min="8" max="8" width="20.33203125" style="372" customWidth="1"/>
    <col min="9" max="9" width="19.6640625" style="372" customWidth="1"/>
    <col min="10" max="10" width="9.109375" style="372"/>
    <col min="11" max="11" width="14.5546875" style="372" bestFit="1" customWidth="1"/>
    <col min="12" max="12" width="16.109375" style="372" bestFit="1" customWidth="1"/>
    <col min="13" max="16384" width="9.109375" style="372"/>
  </cols>
  <sheetData>
    <row r="1" spans="1:9" ht="18" customHeight="1">
      <c r="A1" s="642" t="s">
        <v>405</v>
      </c>
      <c r="B1" s="642"/>
      <c r="C1" s="642"/>
      <c r="D1" s="642"/>
      <c r="E1" s="642"/>
      <c r="F1" s="642"/>
      <c r="G1" s="642"/>
      <c r="H1" s="642"/>
      <c r="I1" s="642"/>
    </row>
    <row r="2" spans="1:9" ht="18" customHeight="1">
      <c r="A2" s="642" t="s">
        <v>631</v>
      </c>
      <c r="B2" s="642"/>
      <c r="C2" s="642"/>
      <c r="D2" s="642"/>
      <c r="E2" s="642"/>
      <c r="F2" s="642"/>
      <c r="G2" s="642"/>
      <c r="H2" s="642"/>
      <c r="I2" s="642"/>
    </row>
    <row r="3" spans="1:9" ht="18" customHeight="1">
      <c r="A3" s="192"/>
      <c r="B3" s="192"/>
      <c r="C3" s="192"/>
      <c r="D3" s="192"/>
      <c r="E3" s="192"/>
      <c r="F3" s="192"/>
      <c r="G3" s="192"/>
      <c r="H3" s="192"/>
      <c r="I3" s="192"/>
    </row>
    <row r="4" spans="1:9" ht="18" customHeight="1">
      <c r="A4" s="192"/>
      <c r="B4" s="197" t="s">
        <v>17</v>
      </c>
      <c r="C4" s="192"/>
      <c r="D4" s="192"/>
      <c r="E4" s="192"/>
      <c r="F4" s="192"/>
      <c r="G4" s="192"/>
      <c r="H4" s="192"/>
      <c r="I4" s="192"/>
    </row>
    <row r="5" spans="1:9" ht="18" customHeight="1">
      <c r="A5" s="192"/>
      <c r="B5" s="250" t="s">
        <v>201</v>
      </c>
      <c r="C5" s="379">
        <v>365</v>
      </c>
      <c r="D5" s="380" t="s">
        <v>18</v>
      </c>
      <c r="E5" s="192"/>
      <c r="F5" s="201"/>
      <c r="G5" s="201"/>
      <c r="H5" s="201"/>
      <c r="I5" s="201"/>
    </row>
    <row r="6" spans="1:9" ht="18" customHeight="1">
      <c r="A6" s="192"/>
      <c r="B6" s="250" t="s">
        <v>19</v>
      </c>
      <c r="C6" s="202">
        <v>52.142857142857146</v>
      </c>
      <c r="D6" s="250" t="s">
        <v>18</v>
      </c>
      <c r="E6" s="192"/>
      <c r="F6" s="198"/>
      <c r="G6" s="198"/>
      <c r="H6" s="198"/>
      <c r="I6" s="198"/>
    </row>
    <row r="7" spans="1:9" ht="18" customHeight="1">
      <c r="A7" s="192"/>
      <c r="B7" s="250" t="s">
        <v>20</v>
      </c>
      <c r="C7" s="211">
        <v>312.85714285714283</v>
      </c>
      <c r="D7" s="250" t="s">
        <v>18</v>
      </c>
      <c r="E7" s="192"/>
      <c r="F7" s="198"/>
      <c r="G7" s="198"/>
      <c r="H7" s="198"/>
      <c r="I7" s="198"/>
    </row>
    <row r="8" spans="1:9" ht="18" customHeight="1">
      <c r="A8" s="192"/>
      <c r="B8" s="250" t="s">
        <v>21</v>
      </c>
      <c r="C8" s="211">
        <v>26.071428571428569</v>
      </c>
      <c r="D8" s="250" t="s">
        <v>18</v>
      </c>
      <c r="E8" s="192"/>
      <c r="F8" s="198"/>
      <c r="G8" s="198"/>
      <c r="H8" s="198"/>
      <c r="I8" s="198"/>
    </row>
    <row r="9" spans="1:9" ht="18" customHeight="1">
      <c r="A9" s="192"/>
      <c r="B9" s="250" t="s">
        <v>22</v>
      </c>
      <c r="C9" s="211">
        <v>12</v>
      </c>
      <c r="D9" s="250" t="s">
        <v>18</v>
      </c>
      <c r="E9" s="192"/>
      <c r="F9" s="198"/>
      <c r="G9" s="198"/>
      <c r="H9" s="192"/>
      <c r="I9" s="198"/>
    </row>
    <row r="10" spans="1:9" ht="18" customHeight="1">
      <c r="A10" s="192"/>
      <c r="B10" s="250" t="s">
        <v>23</v>
      </c>
      <c r="C10" s="211">
        <v>300.85714285714283</v>
      </c>
      <c r="D10" s="250" t="s">
        <v>18</v>
      </c>
      <c r="E10" s="192"/>
      <c r="F10" s="198"/>
      <c r="G10" s="198"/>
      <c r="H10" s="192"/>
      <c r="I10" s="198"/>
    </row>
    <row r="11" spans="1:9" ht="18" customHeight="1">
      <c r="A11" s="192"/>
      <c r="B11" s="250" t="s">
        <v>24</v>
      </c>
      <c r="C11" s="202">
        <v>25.071428571428569</v>
      </c>
      <c r="D11" s="250" t="s">
        <v>18</v>
      </c>
      <c r="E11" s="192"/>
      <c r="F11" s="198"/>
      <c r="G11" s="198"/>
      <c r="H11" s="192"/>
      <c r="I11" s="198"/>
    </row>
    <row r="12" spans="1:9" ht="18" customHeight="1">
      <c r="A12" s="192"/>
      <c r="B12" s="250"/>
      <c r="C12" s="231"/>
      <c r="D12" s="250"/>
      <c r="E12" s="192"/>
      <c r="F12" s="198"/>
      <c r="G12" s="198"/>
      <c r="H12" s="192"/>
      <c r="I12" s="198"/>
    </row>
    <row r="13" spans="1:9" ht="18" customHeight="1">
      <c r="A13" s="192"/>
      <c r="B13" s="380" t="s">
        <v>25</v>
      </c>
      <c r="C13" s="379">
        <v>2</v>
      </c>
      <c r="D13" s="380" t="s">
        <v>412</v>
      </c>
      <c r="E13" s="192"/>
      <c r="F13" s="201"/>
      <c r="G13" s="201"/>
      <c r="H13" s="201"/>
      <c r="I13" s="201"/>
    </row>
    <row r="14" spans="1:9" ht="18" customHeight="1">
      <c r="A14" s="192"/>
      <c r="B14" s="250" t="s">
        <v>26</v>
      </c>
      <c r="C14" s="211">
        <v>25.071428571428569</v>
      </c>
      <c r="D14" s="250" t="s">
        <v>18</v>
      </c>
      <c r="E14" s="192"/>
      <c r="F14" s="198"/>
      <c r="G14" s="198"/>
      <c r="H14" s="198"/>
      <c r="I14" s="198"/>
    </row>
    <row r="15" spans="1:9" ht="18" customHeight="1">
      <c r="A15" s="192"/>
      <c r="B15" s="250"/>
      <c r="C15" s="211"/>
      <c r="D15" s="250"/>
      <c r="E15" s="192"/>
      <c r="F15" s="198"/>
      <c r="G15" s="198"/>
      <c r="H15" s="198"/>
      <c r="I15" s="198"/>
    </row>
    <row r="16" spans="1:9" ht="18" customHeight="1">
      <c r="A16" s="192"/>
      <c r="B16" s="197" t="s">
        <v>632</v>
      </c>
      <c r="C16" s="211"/>
      <c r="D16" s="250"/>
      <c r="E16" s="192"/>
      <c r="F16" s="198"/>
      <c r="G16" s="198"/>
      <c r="H16" s="198"/>
      <c r="I16" s="198"/>
    </row>
    <row r="17" spans="1:9" ht="18" customHeight="1">
      <c r="A17" s="192"/>
      <c r="B17" s="250" t="s">
        <v>633</v>
      </c>
      <c r="C17" s="202">
        <v>2</v>
      </c>
      <c r="D17" s="250" t="s">
        <v>412</v>
      </c>
      <c r="G17" s="654" t="s">
        <v>408</v>
      </c>
      <c r="H17" s="654"/>
      <c r="I17" s="654"/>
    </row>
    <row r="18" spans="1:9" ht="18" customHeight="1">
      <c r="A18" s="192"/>
      <c r="B18" s="250" t="s">
        <v>29</v>
      </c>
      <c r="C18" s="324">
        <v>1</v>
      </c>
      <c r="D18" s="203"/>
      <c r="E18" s="548">
        <v>2</v>
      </c>
      <c r="F18" s="250" t="s">
        <v>412</v>
      </c>
      <c r="G18" s="209" t="s">
        <v>634</v>
      </c>
      <c r="H18" s="231"/>
      <c r="I18" s="205">
        <v>1</v>
      </c>
    </row>
    <row r="19" spans="1:9" ht="18" customHeight="1">
      <c r="A19" s="192"/>
      <c r="B19" s="250" t="s">
        <v>31</v>
      </c>
      <c r="C19" s="324">
        <v>0</v>
      </c>
      <c r="D19" s="203"/>
      <c r="E19" s="548">
        <v>0</v>
      </c>
      <c r="F19" s="250" t="s">
        <v>412</v>
      </c>
      <c r="G19" s="198" t="s">
        <v>352</v>
      </c>
      <c r="H19" s="231"/>
      <c r="I19" s="205">
        <v>3</v>
      </c>
    </row>
    <row r="20" spans="1:9" ht="18" customHeight="1">
      <c r="A20" s="192"/>
      <c r="B20" s="250" t="s">
        <v>635</v>
      </c>
      <c r="C20" s="324">
        <v>0</v>
      </c>
      <c r="D20" s="203"/>
      <c r="E20" s="548">
        <v>0</v>
      </c>
      <c r="F20" s="250" t="s">
        <v>412</v>
      </c>
      <c r="G20" s="198"/>
      <c r="H20" s="198"/>
      <c r="I20" s="205"/>
    </row>
    <row r="21" spans="1:9" ht="18" customHeight="1">
      <c r="A21" s="192"/>
      <c r="B21" s="197"/>
      <c r="C21" s="267"/>
      <c r="D21" s="209"/>
      <c r="E21" s="192"/>
      <c r="F21" s="657"/>
      <c r="G21" s="657"/>
      <c r="H21" s="657"/>
      <c r="I21" s="657"/>
    </row>
    <row r="22" spans="1:9" ht="18" customHeight="1">
      <c r="A22" s="192"/>
      <c r="B22" s="213" t="s">
        <v>238</v>
      </c>
      <c r="C22" s="213"/>
      <c r="D22" s="198"/>
      <c r="E22" s="223"/>
      <c r="G22" s="172"/>
      <c r="H22" s="172"/>
    </row>
    <row r="23" spans="1:9" ht="18" customHeight="1">
      <c r="A23" s="192"/>
      <c r="B23" s="198" t="s">
        <v>634</v>
      </c>
      <c r="C23" s="202">
        <v>2</v>
      </c>
      <c r="D23" s="198" t="s">
        <v>239</v>
      </c>
      <c r="E23" s="223"/>
      <c r="F23" s="198"/>
      <c r="G23" s="198"/>
      <c r="H23" s="198"/>
    </row>
    <row r="24" spans="1:9" ht="18" customHeight="1">
      <c r="A24" s="192"/>
      <c r="B24" s="198" t="s">
        <v>515</v>
      </c>
      <c r="C24" s="202">
        <v>2</v>
      </c>
      <c r="D24" s="198" t="s">
        <v>241</v>
      </c>
      <c r="E24" s="223"/>
      <c r="F24" s="198"/>
      <c r="G24" s="198"/>
      <c r="H24" s="198"/>
      <c r="I24" s="198"/>
    </row>
    <row r="25" spans="1:9" ht="18" customHeight="1">
      <c r="A25" s="192"/>
      <c r="B25" s="198" t="s">
        <v>352</v>
      </c>
      <c r="C25" s="202">
        <v>6</v>
      </c>
      <c r="D25" s="198" t="s">
        <v>241</v>
      </c>
      <c r="E25" s="223"/>
      <c r="F25" s="198"/>
      <c r="G25" s="198"/>
      <c r="H25" s="198"/>
      <c r="I25" s="198"/>
    </row>
    <row r="26" spans="1:9" ht="18" customHeight="1">
      <c r="A26" s="192"/>
      <c r="B26" s="198"/>
      <c r="C26" s="202"/>
      <c r="D26" s="198"/>
      <c r="E26" s="198"/>
      <c r="F26" s="198"/>
      <c r="G26" s="198"/>
      <c r="H26" s="198"/>
      <c r="I26" s="198"/>
    </row>
    <row r="27" spans="1:9" ht="18" customHeight="1">
      <c r="A27" s="192"/>
      <c r="B27" s="655" t="s">
        <v>43</v>
      </c>
      <c r="C27" s="655"/>
      <c r="D27" s="198"/>
      <c r="E27" s="198"/>
      <c r="F27" s="198"/>
      <c r="G27" s="198"/>
      <c r="H27" s="198"/>
      <c r="I27" s="198"/>
    </row>
    <row r="28" spans="1:9" ht="18" customHeight="1">
      <c r="A28" s="192"/>
      <c r="B28" s="218" t="s">
        <v>634</v>
      </c>
      <c r="C28" s="221" t="s">
        <v>0</v>
      </c>
      <c r="D28" s="238"/>
      <c r="E28" s="220" t="s">
        <v>45</v>
      </c>
      <c r="F28" s="221" t="s">
        <v>410</v>
      </c>
      <c r="G28" s="221" t="s">
        <v>437</v>
      </c>
      <c r="H28" s="221" t="s">
        <v>48</v>
      </c>
      <c r="I28" s="222" t="s">
        <v>45</v>
      </c>
    </row>
    <row r="29" spans="1:9" ht="18" customHeight="1">
      <c r="A29" s="192"/>
      <c r="B29" s="398" t="s">
        <v>49</v>
      </c>
      <c r="C29" s="234">
        <v>2</v>
      </c>
      <c r="D29" s="229"/>
      <c r="E29" s="549">
        <v>0</v>
      </c>
      <c r="F29" s="242">
        <v>7.33</v>
      </c>
      <c r="G29" s="235">
        <v>367.54714285714283</v>
      </c>
      <c r="H29" s="236">
        <v>2</v>
      </c>
      <c r="I29" s="244">
        <v>0</v>
      </c>
    </row>
    <row r="30" spans="1:9" ht="18" customHeight="1">
      <c r="A30" s="192"/>
      <c r="B30" s="250"/>
      <c r="C30" s="211"/>
      <c r="D30" s="198"/>
      <c r="E30" s="230"/>
      <c r="F30" s="231"/>
      <c r="G30" s="225"/>
      <c r="H30" s="231"/>
      <c r="I30" s="231"/>
    </row>
    <row r="31" spans="1:9" ht="18" customHeight="1">
      <c r="A31" s="192"/>
      <c r="B31" s="251" t="s">
        <v>53</v>
      </c>
      <c r="C31" s="231"/>
      <c r="D31" s="198"/>
      <c r="E31" s="198"/>
      <c r="F31" s="231"/>
      <c r="G31" s="291"/>
      <c r="H31" s="242"/>
      <c r="I31" s="242"/>
    </row>
    <row r="32" spans="1:9" ht="18" customHeight="1">
      <c r="A32" s="192"/>
      <c r="B32" s="395"/>
      <c r="C32" s="652" t="s">
        <v>513</v>
      </c>
      <c r="D32" s="652"/>
      <c r="E32" s="652"/>
      <c r="F32" s="269"/>
      <c r="G32" s="652" t="s">
        <v>460</v>
      </c>
      <c r="H32" s="652"/>
      <c r="I32" s="653"/>
    </row>
    <row r="33" spans="1:9" ht="18" customHeight="1">
      <c r="A33" s="192"/>
      <c r="B33" s="396" t="s">
        <v>56</v>
      </c>
      <c r="C33" s="194" t="s">
        <v>0</v>
      </c>
      <c r="D33" s="194" t="s">
        <v>45</v>
      </c>
      <c r="E33" s="194" t="s">
        <v>3</v>
      </c>
      <c r="F33" s="194"/>
      <c r="G33" s="194" t="s">
        <v>0</v>
      </c>
      <c r="H33" s="194" t="s">
        <v>45</v>
      </c>
      <c r="I33" s="397" t="s">
        <v>3</v>
      </c>
    </row>
    <row r="34" spans="1:9" ht="18" customHeight="1">
      <c r="A34" s="192"/>
      <c r="B34" s="387" t="s">
        <v>49</v>
      </c>
      <c r="C34" s="226">
        <v>2</v>
      </c>
      <c r="D34" s="226">
        <v>0</v>
      </c>
      <c r="E34" s="226">
        <v>2</v>
      </c>
      <c r="F34" s="226"/>
      <c r="G34" s="226">
        <v>6</v>
      </c>
      <c r="H34" s="226">
        <v>0</v>
      </c>
      <c r="I34" s="388">
        <v>6</v>
      </c>
    </row>
    <row r="35" spans="1:9" ht="18" customHeight="1">
      <c r="A35" s="192"/>
      <c r="B35" s="387" t="s">
        <v>50</v>
      </c>
      <c r="C35" s="226">
        <v>0</v>
      </c>
      <c r="D35" s="226">
        <v>0</v>
      </c>
      <c r="E35" s="231">
        <v>0</v>
      </c>
      <c r="F35" s="231"/>
      <c r="G35" s="231">
        <v>0</v>
      </c>
      <c r="H35" s="226">
        <v>0</v>
      </c>
      <c r="I35" s="388">
        <v>0</v>
      </c>
    </row>
    <row r="36" spans="1:9" ht="18" customHeight="1">
      <c r="A36" s="192"/>
      <c r="B36" s="398" t="s">
        <v>57</v>
      </c>
      <c r="C36" s="236">
        <v>2</v>
      </c>
      <c r="D36" s="236">
        <v>0</v>
      </c>
      <c r="E36" s="246">
        <v>2</v>
      </c>
      <c r="F36" s="291"/>
      <c r="G36" s="236">
        <v>6</v>
      </c>
      <c r="H36" s="242">
        <v>0</v>
      </c>
      <c r="I36" s="249">
        <v>6</v>
      </c>
    </row>
    <row r="37" spans="1:9" ht="18" customHeight="1">
      <c r="A37" s="192"/>
      <c r="B37" s="250"/>
      <c r="C37" s="226"/>
      <c r="D37" s="226"/>
      <c r="E37" s="226"/>
      <c r="F37" s="194"/>
      <c r="G37" s="226"/>
      <c r="H37" s="231"/>
      <c r="I37" s="247"/>
    </row>
    <row r="38" spans="1:9" ht="18" customHeight="1">
      <c r="A38" s="192"/>
      <c r="B38" s="250"/>
      <c r="C38" s="231"/>
      <c r="D38" s="198"/>
      <c r="E38" s="231"/>
      <c r="F38" s="194"/>
      <c r="G38" s="231"/>
      <c r="H38" s="231"/>
      <c r="I38" s="194"/>
    </row>
    <row r="39" spans="1:9" ht="18" customHeight="1">
      <c r="A39" s="194" t="s">
        <v>58</v>
      </c>
      <c r="B39" s="655" t="s">
        <v>202</v>
      </c>
      <c r="C39" s="655"/>
      <c r="D39" s="213"/>
      <c r="E39" s="213"/>
      <c r="F39" s="213"/>
      <c r="G39" s="650"/>
      <c r="H39" s="650"/>
      <c r="I39" s="213"/>
    </row>
    <row r="40" spans="1:9" ht="18" customHeight="1">
      <c r="A40" s="192"/>
      <c r="B40" s="400" t="s">
        <v>460</v>
      </c>
      <c r="C40" s="261"/>
      <c r="D40" s="265" t="s">
        <v>60</v>
      </c>
      <c r="E40" s="261"/>
      <c r="F40" s="291" t="s">
        <v>61</v>
      </c>
      <c r="G40" s="401"/>
      <c r="H40" s="265" t="s">
        <v>62</v>
      </c>
      <c r="I40" s="353"/>
    </row>
    <row r="41" spans="1:9" ht="18" customHeight="1">
      <c r="A41" s="192"/>
      <c r="B41" s="402" t="s">
        <v>63</v>
      </c>
      <c r="C41" s="192"/>
      <c r="D41" s="217">
        <v>1</v>
      </c>
      <c r="E41" s="231" t="s">
        <v>64</v>
      </c>
      <c r="F41" s="134">
        <v>1694.46</v>
      </c>
      <c r="G41" s="157" t="s">
        <v>65</v>
      </c>
      <c r="H41" s="158">
        <v>1694.46</v>
      </c>
      <c r="I41" s="198"/>
    </row>
    <row r="42" spans="1:9" ht="18" customHeight="1">
      <c r="A42" s="192"/>
      <c r="B42" s="198" t="s">
        <v>66</v>
      </c>
      <c r="C42" s="257">
        <v>0.5</v>
      </c>
      <c r="D42" s="217">
        <v>4</v>
      </c>
      <c r="E42" s="231" t="s">
        <v>64</v>
      </c>
      <c r="F42" s="133">
        <v>15.974045454545454</v>
      </c>
      <c r="G42" s="160" t="s">
        <v>65</v>
      </c>
      <c r="H42" s="161">
        <v>63.896181818181816</v>
      </c>
      <c r="I42" s="198"/>
    </row>
    <row r="43" spans="1:9" ht="18" customHeight="1">
      <c r="A43" s="192"/>
      <c r="B43" s="198" t="s">
        <v>67</v>
      </c>
      <c r="C43" s="258">
        <v>0.4</v>
      </c>
      <c r="D43" s="217">
        <v>1</v>
      </c>
      <c r="E43" s="231" t="s">
        <v>64</v>
      </c>
      <c r="F43" s="132">
        <v>677.84799999999996</v>
      </c>
      <c r="G43" s="160" t="s">
        <v>65</v>
      </c>
      <c r="H43" s="161">
        <v>677.84799999999996</v>
      </c>
      <c r="I43" s="198"/>
    </row>
    <row r="44" spans="1:9" ht="18" customHeight="1">
      <c r="A44" s="192"/>
      <c r="B44" s="198" t="s">
        <v>68</v>
      </c>
      <c r="C44" s="150">
        <v>1</v>
      </c>
      <c r="D44" s="202">
        <v>0</v>
      </c>
      <c r="E44" s="231" t="s">
        <v>64</v>
      </c>
      <c r="F44" s="133">
        <v>18.351454545454548</v>
      </c>
      <c r="G44" s="160" t="s">
        <v>65</v>
      </c>
      <c r="H44" s="161">
        <v>0</v>
      </c>
      <c r="I44" s="198"/>
    </row>
    <row r="45" spans="1:9" ht="18" customHeight="1">
      <c r="A45" s="192"/>
      <c r="B45" s="198" t="s">
        <v>69</v>
      </c>
      <c r="C45" s="150"/>
      <c r="D45" s="202">
        <v>0</v>
      </c>
      <c r="E45" s="231" t="s">
        <v>64</v>
      </c>
      <c r="F45" s="133">
        <v>338.89200000000005</v>
      </c>
      <c r="G45" s="160" t="s">
        <v>65</v>
      </c>
      <c r="H45" s="161">
        <v>0</v>
      </c>
      <c r="I45" s="198"/>
    </row>
    <row r="46" spans="1:9" ht="18" customHeight="1">
      <c r="A46" s="192"/>
      <c r="B46" s="198" t="s">
        <v>70</v>
      </c>
      <c r="C46" s="259">
        <v>0.7965000000000001</v>
      </c>
      <c r="D46" s="207"/>
      <c r="E46" s="192"/>
      <c r="F46" s="134"/>
      <c r="G46" s="160" t="s">
        <v>65</v>
      </c>
      <c r="H46" s="137">
        <v>1940.4366308181818</v>
      </c>
      <c r="I46" s="198"/>
    </row>
    <row r="47" spans="1:9" ht="18" customHeight="1">
      <c r="A47" s="192"/>
      <c r="B47" s="198" t="s">
        <v>71</v>
      </c>
      <c r="C47" s="192"/>
      <c r="D47" s="217">
        <v>1</v>
      </c>
      <c r="E47" s="231" t="s">
        <v>64</v>
      </c>
      <c r="F47" s="134">
        <v>12</v>
      </c>
      <c r="G47" s="160" t="s">
        <v>65</v>
      </c>
      <c r="H47" s="161">
        <v>12</v>
      </c>
      <c r="I47" s="198"/>
    </row>
    <row r="48" spans="1:9" ht="18" customHeight="1" thickBot="1">
      <c r="A48" s="192"/>
      <c r="B48" s="215" t="s">
        <v>353</v>
      </c>
      <c r="C48" s="198"/>
      <c r="D48" s="217">
        <v>1</v>
      </c>
      <c r="E48" s="159" t="s">
        <v>64</v>
      </c>
      <c r="F48" s="132">
        <v>4388.6408126363631</v>
      </c>
      <c r="G48" s="160"/>
      <c r="H48" s="161"/>
      <c r="I48" s="404">
        <v>4388.6408126363631</v>
      </c>
    </row>
    <row r="49" spans="1:9" ht="18" customHeight="1">
      <c r="A49" s="192"/>
      <c r="B49" s="215"/>
      <c r="C49" s="198"/>
      <c r="D49" s="217"/>
      <c r="E49" s="159"/>
      <c r="F49" s="132"/>
      <c r="G49" s="160"/>
      <c r="H49" s="161"/>
      <c r="I49" s="122"/>
    </row>
    <row r="50" spans="1:9" ht="18" customHeight="1">
      <c r="A50" s="192"/>
      <c r="B50" s="403" t="s">
        <v>515</v>
      </c>
      <c r="C50" s="261"/>
      <c r="D50" s="265" t="s">
        <v>60</v>
      </c>
      <c r="E50" s="261"/>
      <c r="F50" s="291" t="s">
        <v>61</v>
      </c>
      <c r="G50" s="401"/>
      <c r="H50" s="265" t="s">
        <v>62</v>
      </c>
      <c r="I50" s="353"/>
    </row>
    <row r="51" spans="1:9" ht="18" customHeight="1">
      <c r="A51" s="192"/>
      <c r="B51" s="215" t="s">
        <v>63</v>
      </c>
      <c r="C51" s="192"/>
      <c r="D51" s="217">
        <v>1</v>
      </c>
      <c r="E51" s="231" t="s">
        <v>64</v>
      </c>
      <c r="F51" s="134">
        <v>2337.9699999999998</v>
      </c>
      <c r="G51" s="157" t="s">
        <v>65</v>
      </c>
      <c r="H51" s="158">
        <v>2337.9699999999998</v>
      </c>
      <c r="I51" s="198"/>
    </row>
    <row r="52" spans="1:9" ht="18" customHeight="1">
      <c r="A52" s="192"/>
      <c r="B52" s="215" t="s">
        <v>66</v>
      </c>
      <c r="C52" s="257">
        <v>0.5</v>
      </c>
      <c r="D52" s="217">
        <v>4</v>
      </c>
      <c r="E52" s="231" t="s">
        <v>64</v>
      </c>
      <c r="F52" s="133">
        <v>18.151159090909093</v>
      </c>
      <c r="G52" s="160" t="s">
        <v>65</v>
      </c>
      <c r="H52" s="161">
        <v>72.604636363636374</v>
      </c>
      <c r="I52" s="198"/>
    </row>
    <row r="53" spans="1:9" ht="18" customHeight="1">
      <c r="A53" s="192"/>
      <c r="B53" s="215" t="s">
        <v>67</v>
      </c>
      <c r="C53" s="258">
        <v>0.2</v>
      </c>
      <c r="D53" s="217">
        <v>1</v>
      </c>
      <c r="E53" s="231" t="s">
        <v>64</v>
      </c>
      <c r="F53" s="132">
        <v>338.92399999999998</v>
      </c>
      <c r="G53" s="160" t="s">
        <v>65</v>
      </c>
      <c r="H53" s="161">
        <v>338.92399999999998</v>
      </c>
      <c r="I53" s="198"/>
    </row>
    <row r="54" spans="1:9" ht="18" customHeight="1">
      <c r="A54" s="192"/>
      <c r="B54" s="215" t="s">
        <v>68</v>
      </c>
      <c r="C54" s="150">
        <v>1</v>
      </c>
      <c r="D54" s="202">
        <v>0</v>
      </c>
      <c r="E54" s="231" t="s">
        <v>64</v>
      </c>
      <c r="F54" s="133">
        <v>24.201545454545457</v>
      </c>
      <c r="G54" s="160" t="s">
        <v>65</v>
      </c>
      <c r="H54" s="161">
        <v>0</v>
      </c>
      <c r="I54" s="198"/>
    </row>
    <row r="55" spans="1:9" ht="18" customHeight="1">
      <c r="A55" s="192"/>
      <c r="B55" s="215" t="s">
        <v>69</v>
      </c>
      <c r="C55" s="150"/>
      <c r="D55" s="202">
        <v>0</v>
      </c>
      <c r="E55" s="231" t="s">
        <v>64</v>
      </c>
      <c r="F55" s="133">
        <v>467.59399999999999</v>
      </c>
      <c r="G55" s="160" t="s">
        <v>65</v>
      </c>
      <c r="H55" s="161">
        <v>0</v>
      </c>
      <c r="I55" s="198"/>
    </row>
    <row r="56" spans="1:9" ht="18" customHeight="1">
      <c r="A56" s="192"/>
      <c r="B56" s="215" t="s">
        <v>70</v>
      </c>
      <c r="C56" s="259">
        <v>0.7965000000000001</v>
      </c>
      <c r="D56" s="207"/>
      <c r="E56" s="192"/>
      <c r="F56" s="134"/>
      <c r="G56" s="160" t="s">
        <v>65</v>
      </c>
      <c r="H56" s="137">
        <v>2189.9756638636363</v>
      </c>
      <c r="I56" s="198"/>
    </row>
    <row r="57" spans="1:9" ht="18" customHeight="1">
      <c r="A57" s="192"/>
      <c r="B57" s="215" t="s">
        <v>71</v>
      </c>
      <c r="C57" s="192"/>
      <c r="D57" s="217">
        <v>1</v>
      </c>
      <c r="E57" s="231" t="s">
        <v>64</v>
      </c>
      <c r="F57" s="134">
        <v>12</v>
      </c>
      <c r="G57" s="160" t="s">
        <v>65</v>
      </c>
      <c r="H57" s="161">
        <v>12</v>
      </c>
      <c r="I57" s="198"/>
    </row>
    <row r="58" spans="1:9" ht="18" customHeight="1" thickBot="1">
      <c r="A58" s="192"/>
      <c r="B58" s="215" t="s">
        <v>353</v>
      </c>
      <c r="C58" s="198"/>
      <c r="D58" s="217">
        <v>1</v>
      </c>
      <c r="E58" s="159" t="s">
        <v>64</v>
      </c>
      <c r="F58" s="132">
        <v>4951.4743002272726</v>
      </c>
      <c r="G58" s="160"/>
      <c r="H58" s="161"/>
      <c r="I58" s="404">
        <v>4951.4743002272726</v>
      </c>
    </row>
    <row r="59" spans="1:9" ht="18" customHeight="1">
      <c r="A59" s="192"/>
      <c r="B59" s="198"/>
      <c r="C59" s="209"/>
      <c r="D59" s="198"/>
      <c r="E59" s="198"/>
      <c r="F59" s="205"/>
      <c r="G59" s="198"/>
      <c r="H59" s="198"/>
      <c r="I59" s="209"/>
    </row>
    <row r="60" spans="1:9" ht="18" customHeight="1">
      <c r="A60" s="192"/>
      <c r="B60" s="197" t="s">
        <v>203</v>
      </c>
      <c r="C60" s="209"/>
      <c r="D60" s="198"/>
      <c r="E60" s="198"/>
      <c r="F60" s="205"/>
      <c r="G60" s="198"/>
      <c r="H60" s="198"/>
      <c r="I60" s="209"/>
    </row>
    <row r="61" spans="1:9" ht="18" customHeight="1">
      <c r="A61" s="192"/>
      <c r="B61" s="192"/>
      <c r="C61" s="209"/>
      <c r="D61" s="194" t="s">
        <v>60</v>
      </c>
      <c r="E61" s="205"/>
      <c r="F61" s="206" t="s">
        <v>61</v>
      </c>
      <c r="G61" s="198"/>
      <c r="H61" s="214" t="s">
        <v>62</v>
      </c>
      <c r="I61" s="209"/>
    </row>
    <row r="62" spans="1:9" ht="18" customHeight="1">
      <c r="A62" s="192"/>
      <c r="B62" s="197" t="s">
        <v>352</v>
      </c>
      <c r="C62" s="209"/>
      <c r="D62" s="226">
        <v>6</v>
      </c>
      <c r="E62" s="205"/>
      <c r="F62" s="405">
        <v>4388.6408126363631</v>
      </c>
      <c r="G62" s="198"/>
      <c r="H62" s="406">
        <v>26331.844875818177</v>
      </c>
      <c r="I62" s="209"/>
    </row>
    <row r="63" spans="1:9" ht="18" customHeight="1">
      <c r="A63" s="192"/>
      <c r="B63" s="197" t="s">
        <v>515</v>
      </c>
      <c r="C63" s="209"/>
      <c r="D63" s="226">
        <v>2</v>
      </c>
      <c r="E63" s="205"/>
      <c r="F63" s="405">
        <v>4951.4743002272726</v>
      </c>
      <c r="G63" s="198"/>
      <c r="H63" s="406">
        <v>9902.9486004545452</v>
      </c>
      <c r="I63" s="209"/>
    </row>
    <row r="64" spans="1:9" ht="18" customHeight="1" thickBot="1">
      <c r="A64" s="192"/>
      <c r="B64" s="198"/>
      <c r="C64" s="209"/>
      <c r="D64" s="198"/>
      <c r="E64" s="205"/>
      <c r="F64" s="198"/>
      <c r="G64" s="198"/>
      <c r="H64" s="209"/>
      <c r="I64" s="407">
        <v>36234.793476272724</v>
      </c>
    </row>
    <row r="65" spans="1:9" ht="18" customHeight="1" thickTop="1">
      <c r="A65" s="194" t="s">
        <v>78</v>
      </c>
      <c r="B65" s="206" t="s">
        <v>79</v>
      </c>
      <c r="C65" s="209"/>
      <c r="D65" s="198"/>
      <c r="E65" s="198"/>
      <c r="F65" s="205"/>
      <c r="G65" s="198"/>
      <c r="H65" s="198"/>
      <c r="I65" s="209"/>
    </row>
    <row r="66" spans="1:9" ht="18" customHeight="1">
      <c r="A66" s="192"/>
      <c r="B66" s="198"/>
      <c r="C66" s="209"/>
      <c r="D66" s="198"/>
      <c r="E66" s="198"/>
      <c r="F66" s="205"/>
      <c r="G66" s="198"/>
      <c r="H66" s="198"/>
      <c r="I66" s="209"/>
    </row>
    <row r="67" spans="1:9" ht="18" customHeight="1">
      <c r="A67" s="192"/>
      <c r="B67" s="228" t="s">
        <v>513</v>
      </c>
      <c r="C67" s="275"/>
      <c r="D67" s="265" t="s">
        <v>60</v>
      </c>
      <c r="E67" s="261"/>
      <c r="F67" s="408" t="s">
        <v>61</v>
      </c>
      <c r="G67" s="408"/>
      <c r="H67" s="265" t="s">
        <v>62</v>
      </c>
      <c r="I67" s="209"/>
    </row>
    <row r="68" spans="1:9" ht="18" customHeight="1">
      <c r="A68" s="192"/>
      <c r="B68" s="250"/>
      <c r="C68" s="269" t="s">
        <v>621</v>
      </c>
      <c r="D68" s="268">
        <v>6</v>
      </c>
      <c r="E68" s="270" t="s">
        <v>459</v>
      </c>
      <c r="F68" s="136">
        <v>160.99</v>
      </c>
      <c r="G68" s="271" t="s">
        <v>457</v>
      </c>
      <c r="H68" s="208">
        <v>80.495000000000005</v>
      </c>
      <c r="I68" s="209"/>
    </row>
    <row r="69" spans="1:9" ht="18" customHeight="1">
      <c r="A69" s="192"/>
      <c r="B69" s="250"/>
      <c r="C69" s="215" t="s">
        <v>82</v>
      </c>
      <c r="D69" s="210">
        <v>6</v>
      </c>
      <c r="E69" s="205" t="s">
        <v>459</v>
      </c>
      <c r="F69" s="137">
        <v>28.13</v>
      </c>
      <c r="G69" s="209" t="s">
        <v>457</v>
      </c>
      <c r="H69" s="208">
        <v>14.065</v>
      </c>
      <c r="I69" s="209"/>
    </row>
    <row r="70" spans="1:9" ht="18" customHeight="1">
      <c r="A70" s="192"/>
      <c r="B70" s="250"/>
      <c r="C70" s="215" t="s">
        <v>622</v>
      </c>
      <c r="D70" s="210">
        <v>1</v>
      </c>
      <c r="E70" s="205" t="s">
        <v>459</v>
      </c>
      <c r="F70" s="137">
        <v>340.72</v>
      </c>
      <c r="G70" s="209" t="s">
        <v>457</v>
      </c>
      <c r="H70" s="208">
        <v>28.393333333333334</v>
      </c>
      <c r="I70" s="209"/>
    </row>
    <row r="71" spans="1:9" ht="18" customHeight="1">
      <c r="A71" s="192"/>
      <c r="B71" s="409"/>
      <c r="C71" s="273" t="s">
        <v>358</v>
      </c>
      <c r="D71" s="272">
        <v>4</v>
      </c>
      <c r="E71" s="274" t="s">
        <v>459</v>
      </c>
      <c r="F71" s="138">
        <v>76.83</v>
      </c>
      <c r="G71" s="275" t="s">
        <v>457</v>
      </c>
      <c r="H71" s="276">
        <v>25.61</v>
      </c>
      <c r="I71" s="209"/>
    </row>
    <row r="72" spans="1:9" ht="18" customHeight="1" thickBot="1">
      <c r="A72" s="192"/>
      <c r="B72" s="198" t="s">
        <v>636</v>
      </c>
      <c r="C72" s="209"/>
      <c r="D72" s="412">
        <v>1</v>
      </c>
      <c r="E72" s="209" t="s">
        <v>637</v>
      </c>
      <c r="F72" s="410"/>
      <c r="G72" s="308" t="s">
        <v>64</v>
      </c>
      <c r="H72" s="168">
        <v>148.56333333333333</v>
      </c>
      <c r="I72" s="550">
        <v>148.56333333333333</v>
      </c>
    </row>
    <row r="73" spans="1:9" ht="18" customHeight="1">
      <c r="A73" s="192"/>
      <c r="B73" s="198"/>
      <c r="C73" s="209"/>
      <c r="D73" s="198"/>
      <c r="E73" s="198"/>
      <c r="F73" s="198"/>
      <c r="G73" s="198"/>
      <c r="H73" s="198"/>
      <c r="I73" s="209"/>
    </row>
    <row r="74" spans="1:9" ht="18" customHeight="1">
      <c r="A74" s="192"/>
      <c r="B74" s="403" t="s">
        <v>352</v>
      </c>
      <c r="C74" s="275"/>
      <c r="D74" s="265" t="s">
        <v>60</v>
      </c>
      <c r="E74" s="261"/>
      <c r="F74" s="408" t="s">
        <v>61</v>
      </c>
      <c r="G74" s="401"/>
      <c r="H74" s="265" t="s">
        <v>62</v>
      </c>
      <c r="I74" s="209"/>
    </row>
    <row r="75" spans="1:9" ht="18" customHeight="1">
      <c r="A75" s="192"/>
      <c r="B75" s="250"/>
      <c r="C75" s="277" t="s">
        <v>621</v>
      </c>
      <c r="D75" s="278">
        <v>8</v>
      </c>
      <c r="E75" s="270" t="s">
        <v>459</v>
      </c>
      <c r="F75" s="136">
        <v>160.99</v>
      </c>
      <c r="G75" s="271" t="s">
        <v>457</v>
      </c>
      <c r="H75" s="208">
        <v>107.32666666666667</v>
      </c>
      <c r="I75" s="209"/>
    </row>
    <row r="76" spans="1:9" ht="18" customHeight="1">
      <c r="A76" s="192"/>
      <c r="B76" s="250"/>
      <c r="C76" s="209" t="s">
        <v>82</v>
      </c>
      <c r="D76" s="198">
        <v>6</v>
      </c>
      <c r="E76" s="205" t="s">
        <v>459</v>
      </c>
      <c r="F76" s="137">
        <v>28.13</v>
      </c>
      <c r="G76" s="209" t="s">
        <v>457</v>
      </c>
      <c r="H76" s="208">
        <v>14.065</v>
      </c>
      <c r="I76" s="209"/>
    </row>
    <row r="77" spans="1:9" ht="18" customHeight="1">
      <c r="A77" s="192"/>
      <c r="B77" s="250"/>
      <c r="C77" s="209" t="s">
        <v>358</v>
      </c>
      <c r="D77" s="198">
        <v>6</v>
      </c>
      <c r="E77" s="205" t="s">
        <v>459</v>
      </c>
      <c r="F77" s="137">
        <v>76.83</v>
      </c>
      <c r="G77" s="209" t="s">
        <v>457</v>
      </c>
      <c r="H77" s="208">
        <v>38.414999999999999</v>
      </c>
      <c r="I77" s="209"/>
    </row>
    <row r="78" spans="1:9" ht="18" customHeight="1">
      <c r="A78" s="192"/>
      <c r="B78" s="250"/>
      <c r="C78" s="209" t="s">
        <v>83</v>
      </c>
      <c r="D78" s="198">
        <v>8</v>
      </c>
      <c r="E78" s="205" t="s">
        <v>459</v>
      </c>
      <c r="F78" s="137">
        <v>28.23</v>
      </c>
      <c r="G78" s="209" t="s">
        <v>457</v>
      </c>
      <c r="H78" s="208">
        <v>18.82</v>
      </c>
      <c r="I78" s="209"/>
    </row>
    <row r="79" spans="1:9" ht="18" customHeight="1">
      <c r="A79" s="192"/>
      <c r="B79" s="198"/>
      <c r="C79" s="209" t="s">
        <v>84</v>
      </c>
      <c r="D79" s="198">
        <v>4</v>
      </c>
      <c r="E79" s="205" t="s">
        <v>459</v>
      </c>
      <c r="F79" s="137">
        <v>32.799999999999997</v>
      </c>
      <c r="G79" s="209" t="s">
        <v>457</v>
      </c>
      <c r="H79" s="208">
        <v>10.933333333333332</v>
      </c>
      <c r="I79" s="209"/>
    </row>
    <row r="80" spans="1:9" ht="18" customHeight="1">
      <c r="A80" s="192"/>
      <c r="B80" s="198"/>
      <c r="C80" s="209" t="s">
        <v>379</v>
      </c>
      <c r="D80" s="198">
        <v>6</v>
      </c>
      <c r="E80" s="205" t="s">
        <v>459</v>
      </c>
      <c r="F80" s="137">
        <v>7.53</v>
      </c>
      <c r="G80" s="209" t="s">
        <v>457</v>
      </c>
      <c r="H80" s="208">
        <v>3.7650000000000001</v>
      </c>
      <c r="I80" s="209"/>
    </row>
    <row r="81" spans="1:9" ht="18" customHeight="1">
      <c r="A81" s="192"/>
      <c r="B81" s="198"/>
      <c r="C81" s="215" t="s">
        <v>622</v>
      </c>
      <c r="D81" s="198">
        <v>1</v>
      </c>
      <c r="E81" s="205" t="s">
        <v>459</v>
      </c>
      <c r="F81" s="137">
        <v>340.72</v>
      </c>
      <c r="G81" s="209" t="s">
        <v>457</v>
      </c>
      <c r="H81" s="208">
        <v>28.393333333333334</v>
      </c>
      <c r="I81" s="209"/>
    </row>
    <row r="82" spans="1:9" ht="18" customHeight="1">
      <c r="A82" s="192"/>
      <c r="B82" s="229"/>
      <c r="C82" s="275" t="s">
        <v>375</v>
      </c>
      <c r="D82" s="229">
        <v>12</v>
      </c>
      <c r="E82" s="274" t="s">
        <v>459</v>
      </c>
      <c r="F82" s="138">
        <v>19.66</v>
      </c>
      <c r="G82" s="275" t="s">
        <v>458</v>
      </c>
      <c r="H82" s="276">
        <v>19.66</v>
      </c>
      <c r="I82" s="209"/>
    </row>
    <row r="83" spans="1:9" ht="18" customHeight="1" thickBot="1">
      <c r="A83" s="192"/>
      <c r="B83" s="198" t="s">
        <v>638</v>
      </c>
      <c r="C83" s="209"/>
      <c r="D83" s="412">
        <v>1</v>
      </c>
      <c r="E83" s="209" t="s">
        <v>243</v>
      </c>
      <c r="F83" s="318" t="s">
        <v>64</v>
      </c>
      <c r="G83" s="231"/>
      <c r="H83" s="168">
        <v>241.37833333333333</v>
      </c>
      <c r="I83" s="550">
        <v>241.37833333333333</v>
      </c>
    </row>
    <row r="84" spans="1:9" ht="18" customHeight="1">
      <c r="A84" s="192"/>
      <c r="B84" s="198"/>
      <c r="C84" s="209"/>
      <c r="D84" s="198"/>
      <c r="E84" s="198"/>
      <c r="F84" s="205"/>
      <c r="G84" s="198"/>
      <c r="H84" s="198"/>
      <c r="I84" s="209"/>
    </row>
    <row r="85" spans="1:9" ht="18" customHeight="1">
      <c r="A85" s="192"/>
      <c r="B85" s="197" t="s">
        <v>85</v>
      </c>
      <c r="C85" s="209"/>
      <c r="D85" s="194" t="s">
        <v>60</v>
      </c>
      <c r="E85" s="205"/>
      <c r="F85" s="206" t="s">
        <v>77</v>
      </c>
      <c r="G85" s="198"/>
      <c r="H85" s="214" t="s">
        <v>62</v>
      </c>
      <c r="I85" s="209"/>
    </row>
    <row r="86" spans="1:9" ht="18" customHeight="1">
      <c r="A86" s="192"/>
      <c r="B86" s="197" t="s">
        <v>352</v>
      </c>
      <c r="C86" s="209"/>
      <c r="D86" s="231">
        <v>6</v>
      </c>
      <c r="E86" s="205"/>
      <c r="F86" s="406">
        <v>241.37833333333333</v>
      </c>
      <c r="G86" s="198"/>
      <c r="H86" s="406">
        <v>1448.27</v>
      </c>
      <c r="I86" s="209"/>
    </row>
    <row r="87" spans="1:9" ht="18" customHeight="1">
      <c r="A87" s="192"/>
      <c r="B87" s="197" t="s">
        <v>515</v>
      </c>
      <c r="C87" s="209"/>
      <c r="D87" s="231">
        <v>2</v>
      </c>
      <c r="E87" s="205"/>
      <c r="F87" s="406">
        <v>148.56333333333333</v>
      </c>
      <c r="G87" s="198"/>
      <c r="H87" s="406">
        <v>297.12666666666667</v>
      </c>
      <c r="I87" s="209"/>
    </row>
    <row r="88" spans="1:9" ht="18" customHeight="1" thickBot="1">
      <c r="A88" s="192"/>
      <c r="B88" s="198"/>
      <c r="C88" s="209"/>
      <c r="D88" s="198"/>
      <c r="E88" s="205"/>
      <c r="F88" s="198"/>
      <c r="G88" s="198"/>
      <c r="H88" s="209"/>
      <c r="I88" s="407">
        <v>1745.3966666666665</v>
      </c>
    </row>
    <row r="89" spans="1:9" ht="18" customHeight="1" thickTop="1">
      <c r="A89" s="192"/>
      <c r="B89" s="198"/>
      <c r="C89" s="209"/>
      <c r="D89" s="198"/>
      <c r="E89" s="198"/>
      <c r="F89" s="205"/>
      <c r="G89" s="198"/>
      <c r="H89" s="198"/>
      <c r="I89" s="209"/>
    </row>
    <row r="90" spans="1:9" ht="18" customHeight="1">
      <c r="A90" s="194" t="s">
        <v>86</v>
      </c>
      <c r="B90" s="197" t="s">
        <v>87</v>
      </c>
      <c r="C90" s="209"/>
      <c r="D90" s="198"/>
      <c r="E90" s="198"/>
      <c r="F90" s="205"/>
      <c r="G90" s="198"/>
      <c r="H90" s="198"/>
      <c r="I90" s="209"/>
    </row>
    <row r="91" spans="1:9" ht="18" customHeight="1">
      <c r="A91" s="192"/>
      <c r="B91" s="198"/>
      <c r="C91" s="209"/>
      <c r="D91" s="198"/>
      <c r="E91" s="198"/>
      <c r="F91" s="205"/>
      <c r="G91" s="198"/>
      <c r="H91" s="198"/>
      <c r="I91" s="209"/>
    </row>
    <row r="92" spans="1:9" ht="18" customHeight="1">
      <c r="A92" s="192"/>
      <c r="B92" s="273" t="s">
        <v>88</v>
      </c>
      <c r="C92" s="275"/>
      <c r="D92" s="229"/>
      <c r="E92" s="198"/>
      <c r="F92" s="205"/>
      <c r="G92" s="198"/>
      <c r="H92" s="198"/>
      <c r="I92" s="209"/>
    </row>
    <row r="93" spans="1:9" ht="18" customHeight="1">
      <c r="A93" s="192"/>
      <c r="B93" s="198" t="s">
        <v>676</v>
      </c>
      <c r="C93" s="202">
        <v>28</v>
      </c>
      <c r="D93" s="198" t="s">
        <v>476</v>
      </c>
      <c r="E93" s="198"/>
      <c r="F93" s="205"/>
      <c r="G93" s="198"/>
      <c r="H93" s="198"/>
      <c r="I93" s="209"/>
    </row>
    <row r="94" spans="1:9" ht="18" customHeight="1">
      <c r="A94" s="192"/>
      <c r="B94" s="198" t="s">
        <v>677</v>
      </c>
      <c r="C94" s="202">
        <v>28</v>
      </c>
      <c r="D94" s="198" t="s">
        <v>678</v>
      </c>
      <c r="E94" s="198"/>
      <c r="F94" s="205"/>
      <c r="G94" s="198"/>
      <c r="H94" s="198"/>
      <c r="I94" s="209"/>
    </row>
    <row r="95" spans="1:9" ht="18" customHeight="1">
      <c r="A95" s="192"/>
      <c r="B95" s="215" t="s">
        <v>89</v>
      </c>
      <c r="C95" s="199">
        <v>5</v>
      </c>
      <c r="D95" s="209" t="s">
        <v>90</v>
      </c>
      <c r="E95" s="198"/>
      <c r="F95" s="205"/>
      <c r="G95" s="198"/>
      <c r="H95" s="198"/>
      <c r="I95" s="209"/>
    </row>
    <row r="96" spans="1:9" ht="18" customHeight="1">
      <c r="A96" s="192"/>
      <c r="B96" s="215" t="s">
        <v>91</v>
      </c>
      <c r="C96" s="211">
        <v>2</v>
      </c>
      <c r="D96" s="209" t="s">
        <v>92</v>
      </c>
      <c r="E96" s="198"/>
      <c r="F96" s="205"/>
      <c r="G96" s="198"/>
      <c r="H96" s="198"/>
      <c r="I96" s="209"/>
    </row>
    <row r="97" spans="1:9" ht="18" customHeight="1">
      <c r="A97" s="192"/>
      <c r="B97" s="215" t="s">
        <v>204</v>
      </c>
      <c r="C97" s="211">
        <v>25.071428571428569</v>
      </c>
      <c r="D97" s="209" t="s">
        <v>18</v>
      </c>
      <c r="E97" s="198"/>
      <c r="F97" s="205"/>
      <c r="G97" s="198"/>
      <c r="H97" s="198"/>
      <c r="I97" s="209"/>
    </row>
    <row r="98" spans="1:9" ht="18" customHeight="1">
      <c r="A98" s="192"/>
      <c r="B98" s="215" t="s">
        <v>205</v>
      </c>
      <c r="C98" s="211">
        <v>250.71428571428569</v>
      </c>
      <c r="D98" s="209" t="s">
        <v>95</v>
      </c>
      <c r="E98" s="198"/>
      <c r="F98" s="205"/>
      <c r="G98" s="198"/>
      <c r="H98" s="198"/>
      <c r="I98" s="209"/>
    </row>
    <row r="99" spans="1:9" ht="18" customHeight="1">
      <c r="A99" s="192"/>
      <c r="B99" s="215"/>
      <c r="C99" s="209"/>
      <c r="D99" s="198"/>
      <c r="E99" s="198"/>
      <c r="F99" s="205"/>
      <c r="G99" s="198"/>
      <c r="H99" s="198"/>
      <c r="I99" s="209"/>
    </row>
    <row r="100" spans="1:9" ht="18" customHeight="1">
      <c r="A100" s="192"/>
      <c r="B100" s="197" t="s">
        <v>352</v>
      </c>
      <c r="C100" s="209"/>
      <c r="D100" s="194" t="s">
        <v>60</v>
      </c>
      <c r="E100" s="205"/>
      <c r="F100" s="194" t="s">
        <v>61</v>
      </c>
      <c r="G100" s="198"/>
      <c r="H100" s="291" t="s">
        <v>62</v>
      </c>
      <c r="I100" s="209"/>
    </row>
    <row r="101" spans="1:9" ht="18" customHeight="1">
      <c r="A101" s="192"/>
      <c r="B101" s="215" t="s">
        <v>96</v>
      </c>
      <c r="C101" s="209"/>
      <c r="D101" s="332">
        <v>1</v>
      </c>
      <c r="E101" s="231" t="s">
        <v>64</v>
      </c>
      <c r="F101" s="163">
        <v>1404</v>
      </c>
      <c r="G101" s="198"/>
      <c r="H101" s="413">
        <v>1404</v>
      </c>
      <c r="I101" s="209"/>
    </row>
    <row r="102" spans="1:9" ht="18" customHeight="1">
      <c r="A102" s="192"/>
      <c r="B102" s="215" t="s">
        <v>98</v>
      </c>
      <c r="C102" s="209"/>
      <c r="D102" s="332">
        <v>1</v>
      </c>
      <c r="E102" s="231" t="s">
        <v>64</v>
      </c>
      <c r="F102" s="163">
        <v>0</v>
      </c>
      <c r="G102" s="198"/>
      <c r="H102" s="413">
        <v>0</v>
      </c>
      <c r="I102" s="209"/>
    </row>
    <row r="103" spans="1:9" ht="18" customHeight="1">
      <c r="A103" s="192"/>
      <c r="B103" s="273" t="s">
        <v>99</v>
      </c>
      <c r="C103" s="275"/>
      <c r="D103" s="334">
        <v>1</v>
      </c>
      <c r="E103" s="242" t="s">
        <v>64</v>
      </c>
      <c r="F103" s="140">
        <v>149.0466857142857</v>
      </c>
      <c r="G103" s="229"/>
      <c r="H103" s="414">
        <v>149.0466857142857</v>
      </c>
      <c r="I103" s="209"/>
    </row>
    <row r="104" spans="1:9" ht="18" customHeight="1">
      <c r="A104" s="192"/>
      <c r="B104" s="198" t="s">
        <v>3</v>
      </c>
      <c r="C104" s="209"/>
      <c r="D104" s="332">
        <v>1</v>
      </c>
      <c r="E104" s="205" t="s">
        <v>64</v>
      </c>
      <c r="F104" s="352">
        <v>1553.0466857142858</v>
      </c>
      <c r="G104" s="198"/>
      <c r="H104" s="209"/>
      <c r="I104" s="415">
        <v>1553.0466857142858</v>
      </c>
    </row>
    <row r="105" spans="1:9" ht="18" customHeight="1">
      <c r="A105" s="192"/>
      <c r="B105" s="215"/>
      <c r="C105" s="209"/>
      <c r="D105" s="332"/>
      <c r="E105" s="205"/>
      <c r="F105" s="352"/>
      <c r="G105" s="198"/>
      <c r="H105" s="209"/>
      <c r="I105" s="416"/>
    </row>
    <row r="106" spans="1:9" ht="18" customHeight="1">
      <c r="A106" s="192"/>
      <c r="B106" s="197" t="s">
        <v>515</v>
      </c>
      <c r="C106" s="209"/>
      <c r="D106" s="194" t="s">
        <v>60</v>
      </c>
      <c r="E106" s="205"/>
      <c r="F106" s="194" t="s">
        <v>61</v>
      </c>
      <c r="G106" s="198"/>
      <c r="H106" s="291" t="s">
        <v>62</v>
      </c>
      <c r="I106" s="209"/>
    </row>
    <row r="107" spans="1:9" ht="18" customHeight="1">
      <c r="A107" s="192"/>
      <c r="B107" s="215" t="s">
        <v>96</v>
      </c>
      <c r="C107" s="209"/>
      <c r="D107" s="332">
        <v>1</v>
      </c>
      <c r="E107" s="231" t="s">
        <v>64</v>
      </c>
      <c r="F107" s="163">
        <v>1404</v>
      </c>
      <c r="G107" s="198"/>
      <c r="H107" s="413">
        <v>1404</v>
      </c>
      <c r="I107" s="209"/>
    </row>
    <row r="108" spans="1:9" ht="18" customHeight="1">
      <c r="A108" s="192"/>
      <c r="B108" s="215" t="s">
        <v>98</v>
      </c>
      <c r="C108" s="209"/>
      <c r="D108" s="332">
        <v>1</v>
      </c>
      <c r="E108" s="231" t="s">
        <v>64</v>
      </c>
      <c r="F108" s="163">
        <v>0</v>
      </c>
      <c r="G108" s="198"/>
      <c r="H108" s="413">
        <v>0</v>
      </c>
      <c r="I108" s="209"/>
    </row>
    <row r="109" spans="1:9" ht="18" customHeight="1">
      <c r="A109" s="192"/>
      <c r="B109" s="273" t="s">
        <v>99</v>
      </c>
      <c r="C109" s="275"/>
      <c r="D109" s="334">
        <v>1</v>
      </c>
      <c r="E109" s="242" t="s">
        <v>64</v>
      </c>
      <c r="F109" s="140">
        <v>110.43608571428572</v>
      </c>
      <c r="G109" s="229"/>
      <c r="H109" s="414">
        <v>110.43608571428572</v>
      </c>
      <c r="I109" s="209"/>
    </row>
    <row r="110" spans="1:9" ht="18" customHeight="1">
      <c r="A110" s="192"/>
      <c r="B110" s="198" t="s">
        <v>3</v>
      </c>
      <c r="C110" s="209"/>
      <c r="D110" s="332">
        <v>1</v>
      </c>
      <c r="E110" s="205" t="s">
        <v>64</v>
      </c>
      <c r="F110" s="352">
        <v>1514.4360857142858</v>
      </c>
      <c r="G110" s="198"/>
      <c r="H110" s="209"/>
      <c r="I110" s="415">
        <v>1514.4360857142858</v>
      </c>
    </row>
    <row r="111" spans="1:9" ht="18" customHeight="1">
      <c r="A111" s="192"/>
      <c r="B111" s="198"/>
      <c r="C111" s="209"/>
      <c r="D111" s="198"/>
      <c r="E111" s="198"/>
      <c r="F111" s="205"/>
      <c r="G111" s="198"/>
      <c r="H111" s="198"/>
      <c r="I111" s="209"/>
    </row>
    <row r="112" spans="1:9" ht="18" customHeight="1">
      <c r="A112" s="192"/>
      <c r="B112" s="197" t="s">
        <v>206</v>
      </c>
      <c r="C112" s="209"/>
      <c r="D112" s="198"/>
      <c r="E112" s="198"/>
      <c r="F112" s="205"/>
      <c r="G112" s="198"/>
      <c r="H112" s="198"/>
      <c r="I112" s="209"/>
    </row>
    <row r="113" spans="1:9" ht="18" customHeight="1">
      <c r="A113" s="192"/>
      <c r="B113" s="192"/>
      <c r="C113" s="209"/>
      <c r="D113" s="194" t="s">
        <v>60</v>
      </c>
      <c r="E113" s="205"/>
      <c r="F113" s="194" t="s">
        <v>77</v>
      </c>
      <c r="G113" s="198"/>
      <c r="H113" s="214" t="s">
        <v>62</v>
      </c>
      <c r="I113" s="209"/>
    </row>
    <row r="114" spans="1:9" ht="18" customHeight="1">
      <c r="A114" s="192"/>
      <c r="B114" s="197" t="s">
        <v>352</v>
      </c>
      <c r="C114" s="209"/>
      <c r="D114" s="231">
        <v>6</v>
      </c>
      <c r="E114" s="205"/>
      <c r="F114" s="417">
        <v>1553.0466857142858</v>
      </c>
      <c r="G114" s="198"/>
      <c r="H114" s="418">
        <v>9318.2801142857152</v>
      </c>
      <c r="I114" s="209"/>
    </row>
    <row r="115" spans="1:9" ht="18" customHeight="1">
      <c r="A115" s="192"/>
      <c r="B115" s="197" t="s">
        <v>515</v>
      </c>
      <c r="C115" s="209"/>
      <c r="D115" s="231">
        <v>2</v>
      </c>
      <c r="E115" s="205"/>
      <c r="F115" s="417">
        <v>1514.4360857142858</v>
      </c>
      <c r="G115" s="198"/>
      <c r="H115" s="418">
        <v>3028.8721714285716</v>
      </c>
      <c r="I115" s="209"/>
    </row>
    <row r="116" spans="1:9" ht="18" customHeight="1" thickBot="1">
      <c r="A116" s="192"/>
      <c r="B116" s="198"/>
      <c r="C116" s="209"/>
      <c r="D116" s="198"/>
      <c r="E116" s="205"/>
      <c r="F116" s="198"/>
      <c r="G116" s="198"/>
      <c r="H116" s="209"/>
      <c r="I116" s="419">
        <v>12347.152285714286</v>
      </c>
    </row>
    <row r="117" spans="1:9" ht="18" customHeight="1" thickTop="1">
      <c r="A117" s="192"/>
      <c r="B117" s="192"/>
      <c r="C117" s="192"/>
      <c r="D117" s="192"/>
      <c r="E117" s="192"/>
      <c r="F117" s="192"/>
      <c r="G117" s="192"/>
      <c r="H117" s="192"/>
      <c r="I117" s="192"/>
    </row>
    <row r="118" spans="1:9" ht="18" customHeight="1">
      <c r="A118" s="194" t="s">
        <v>100</v>
      </c>
      <c r="B118" s="195" t="s">
        <v>207</v>
      </c>
      <c r="C118" s="192"/>
      <c r="D118" s="192"/>
      <c r="E118" s="192"/>
      <c r="F118" s="192"/>
      <c r="G118" s="192"/>
      <c r="H118" s="192"/>
      <c r="I118" s="192"/>
    </row>
    <row r="119" spans="1:9" ht="18" customHeight="1">
      <c r="A119" s="192"/>
      <c r="B119" s="192"/>
      <c r="C119" s="192"/>
      <c r="D119" s="192"/>
      <c r="E119" s="192"/>
      <c r="F119" s="192"/>
      <c r="G119" s="192"/>
      <c r="H119" s="192"/>
      <c r="I119" s="192"/>
    </row>
    <row r="120" spans="1:9" ht="18" customHeight="1">
      <c r="A120" s="192"/>
      <c r="B120" s="252" t="s">
        <v>102</v>
      </c>
      <c r="C120" s="264" t="s">
        <v>324</v>
      </c>
      <c r="D120" s="291" t="s">
        <v>60</v>
      </c>
      <c r="E120" s="274"/>
      <c r="F120" s="291" t="s">
        <v>77</v>
      </c>
      <c r="G120" s="229"/>
      <c r="H120" s="265" t="s">
        <v>62</v>
      </c>
      <c r="I120" s="192"/>
    </row>
    <row r="121" spans="1:9" ht="18" customHeight="1">
      <c r="A121" s="192"/>
      <c r="B121" s="192" t="s">
        <v>104</v>
      </c>
      <c r="C121" s="282">
        <v>3</v>
      </c>
      <c r="D121" s="420">
        <v>1</v>
      </c>
      <c r="E121" s="192" t="s">
        <v>105</v>
      </c>
      <c r="F121" s="132">
        <v>44</v>
      </c>
      <c r="G121" s="284" t="s">
        <v>208</v>
      </c>
      <c r="H121" s="283">
        <v>14.666666666666666</v>
      </c>
      <c r="I121" s="192"/>
    </row>
    <row r="122" spans="1:9" ht="18" customHeight="1">
      <c r="A122" s="192"/>
      <c r="B122" s="192" t="s">
        <v>247</v>
      </c>
      <c r="C122" s="420">
        <v>3</v>
      </c>
      <c r="D122" s="420">
        <v>1</v>
      </c>
      <c r="E122" s="192" t="s">
        <v>105</v>
      </c>
      <c r="F122" s="132">
        <v>63.29</v>
      </c>
      <c r="G122" s="192" t="s">
        <v>208</v>
      </c>
      <c r="H122" s="202">
        <v>21.096666666666668</v>
      </c>
      <c r="I122" s="192"/>
    </row>
    <row r="123" spans="1:9" ht="18" customHeight="1">
      <c r="A123" s="192"/>
      <c r="B123" s="192" t="s">
        <v>106</v>
      </c>
      <c r="C123" s="420">
        <v>1</v>
      </c>
      <c r="D123" s="420">
        <v>1</v>
      </c>
      <c r="E123" s="192" t="s">
        <v>105</v>
      </c>
      <c r="F123" s="132">
        <v>41.6</v>
      </c>
      <c r="G123" s="192" t="s">
        <v>208</v>
      </c>
      <c r="H123" s="202">
        <v>41.6</v>
      </c>
      <c r="I123" s="192"/>
    </row>
    <row r="124" spans="1:9" ht="18" customHeight="1">
      <c r="A124" s="192"/>
      <c r="B124" s="254" t="s">
        <v>210</v>
      </c>
      <c r="C124" s="421">
        <v>3</v>
      </c>
      <c r="D124" s="421">
        <v>2</v>
      </c>
      <c r="E124" s="254" t="s">
        <v>105</v>
      </c>
      <c r="F124" s="140">
        <v>52</v>
      </c>
      <c r="G124" s="254" t="s">
        <v>208</v>
      </c>
      <c r="H124" s="285">
        <v>34.666666666666664</v>
      </c>
      <c r="I124" s="192"/>
    </row>
    <row r="125" spans="1:9" ht="18" customHeight="1">
      <c r="A125" s="192"/>
      <c r="B125" s="192" t="s">
        <v>107</v>
      </c>
      <c r="C125" s="192"/>
      <c r="D125" s="192"/>
      <c r="E125" s="192"/>
      <c r="F125" s="192"/>
      <c r="G125" s="192"/>
      <c r="H125" s="192"/>
      <c r="I125" s="422">
        <v>112.03</v>
      </c>
    </row>
    <row r="126" spans="1:9" ht="18" customHeight="1">
      <c r="A126" s="192"/>
      <c r="B126" s="192"/>
      <c r="C126" s="192"/>
      <c r="D126" s="192"/>
      <c r="E126" s="192"/>
      <c r="F126" s="192"/>
      <c r="G126" s="192"/>
      <c r="H126" s="192"/>
      <c r="I126" s="340"/>
    </row>
    <row r="127" spans="1:9" ht="18" customHeight="1" thickBot="1">
      <c r="A127" s="192"/>
      <c r="B127" s="195" t="s">
        <v>212</v>
      </c>
      <c r="C127" s="192"/>
      <c r="D127" s="192"/>
      <c r="E127" s="192"/>
      <c r="F127" s="192"/>
      <c r="G127" s="192"/>
      <c r="H127" s="192"/>
      <c r="I127" s="419">
        <v>112.03</v>
      </c>
    </row>
    <row r="128" spans="1:9" ht="18" customHeight="1" thickTop="1">
      <c r="A128" s="192"/>
      <c r="B128" s="195"/>
      <c r="C128" s="192"/>
      <c r="D128" s="192"/>
      <c r="E128" s="192"/>
      <c r="F128" s="192"/>
      <c r="G128" s="192"/>
      <c r="H128" s="192"/>
      <c r="I128" s="340"/>
    </row>
    <row r="129" spans="1:9" ht="18" customHeight="1">
      <c r="A129" s="194" t="s">
        <v>109</v>
      </c>
      <c r="B129" s="195" t="s">
        <v>213</v>
      </c>
      <c r="C129" s="192"/>
      <c r="D129" s="192"/>
      <c r="E129" s="192"/>
      <c r="F129" s="192"/>
      <c r="G129" s="192"/>
      <c r="H129" s="192"/>
      <c r="I129" s="192"/>
    </row>
    <row r="130" spans="1:9" ht="18" customHeight="1">
      <c r="A130" s="192"/>
      <c r="B130" s="192"/>
      <c r="C130" s="192"/>
      <c r="D130" s="192"/>
      <c r="E130" s="192"/>
      <c r="F130" s="192"/>
      <c r="G130" s="192"/>
      <c r="H130" s="192"/>
      <c r="I130" s="192"/>
    </row>
    <row r="131" spans="1:9" ht="18" customHeight="1">
      <c r="A131" s="192"/>
      <c r="B131" s="195" t="s">
        <v>639</v>
      </c>
      <c r="C131" s="192"/>
      <c r="D131" s="192"/>
      <c r="E131" s="192"/>
      <c r="F131" s="192"/>
      <c r="G131" s="192"/>
      <c r="H131" s="192"/>
      <c r="I131" s="192"/>
    </row>
    <row r="132" spans="1:9" ht="18" customHeight="1">
      <c r="A132" s="192"/>
      <c r="B132" s="252" t="s">
        <v>116</v>
      </c>
      <c r="C132" s="291" t="s">
        <v>511</v>
      </c>
      <c r="D132" s="254"/>
      <c r="E132" s="291" t="s">
        <v>512</v>
      </c>
      <c r="F132" s="254"/>
      <c r="G132" s="291" t="s">
        <v>81</v>
      </c>
      <c r="H132" s="265" t="s">
        <v>62</v>
      </c>
      <c r="I132" s="192"/>
    </row>
    <row r="133" spans="1:9" ht="18" customHeight="1">
      <c r="A133" s="192"/>
      <c r="B133" s="310" t="s">
        <v>119</v>
      </c>
      <c r="C133" s="302">
        <v>367.54714285714283</v>
      </c>
      <c r="D133" s="300" t="s">
        <v>64</v>
      </c>
      <c r="E133" s="311">
        <v>13.9</v>
      </c>
      <c r="F133" s="300" t="s">
        <v>64</v>
      </c>
      <c r="G133" s="287">
        <v>6.47</v>
      </c>
      <c r="H133" s="312">
        <v>33054.617198571425</v>
      </c>
      <c r="I133" s="192"/>
    </row>
    <row r="134" spans="1:9" ht="18" customHeight="1">
      <c r="A134" s="192"/>
      <c r="B134" s="192" t="s">
        <v>120</v>
      </c>
      <c r="C134" s="192"/>
      <c r="D134" s="192"/>
      <c r="E134" s="192"/>
      <c r="F134" s="192"/>
      <c r="G134" s="192"/>
      <c r="H134" s="192"/>
      <c r="I134" s="303">
        <v>33054.617198571425</v>
      </c>
    </row>
    <row r="135" spans="1:9" ht="18" customHeight="1">
      <c r="A135" s="192"/>
      <c r="B135" s="192"/>
      <c r="C135" s="192"/>
      <c r="D135" s="192"/>
      <c r="E135" s="192"/>
      <c r="F135" s="192"/>
      <c r="G135" s="192"/>
      <c r="H135" s="192"/>
      <c r="I135" s="192"/>
    </row>
    <row r="136" spans="1:9" ht="18" customHeight="1">
      <c r="A136" s="192"/>
      <c r="B136" s="252" t="s">
        <v>121</v>
      </c>
      <c r="C136" s="291" t="s">
        <v>103</v>
      </c>
      <c r="D136" s="242"/>
      <c r="E136" s="291" t="s">
        <v>81</v>
      </c>
      <c r="F136" s="291" t="s">
        <v>218</v>
      </c>
      <c r="G136" s="291" t="s">
        <v>216</v>
      </c>
      <c r="H136" s="291" t="s">
        <v>62</v>
      </c>
      <c r="I136" s="192"/>
    </row>
    <row r="137" spans="1:9" ht="18" customHeight="1">
      <c r="A137" s="192"/>
      <c r="B137" s="310" t="s">
        <v>124</v>
      </c>
      <c r="C137" s="311">
        <v>30</v>
      </c>
      <c r="D137" s="300" t="s">
        <v>220</v>
      </c>
      <c r="E137" s="142">
        <v>29.08</v>
      </c>
      <c r="F137" s="302">
        <v>10000</v>
      </c>
      <c r="G137" s="302">
        <v>367.54714285714283</v>
      </c>
      <c r="H137" s="146">
        <v>32.064812742857143</v>
      </c>
      <c r="I137" s="192"/>
    </row>
    <row r="138" spans="1:9" ht="18" customHeight="1">
      <c r="A138" s="192"/>
      <c r="B138" s="192" t="s">
        <v>127</v>
      </c>
      <c r="C138" s="192"/>
      <c r="D138" s="192"/>
      <c r="E138" s="192"/>
      <c r="F138" s="192"/>
      <c r="G138" s="192"/>
      <c r="H138" s="192"/>
      <c r="I138" s="303">
        <v>32.064812742857143</v>
      </c>
    </row>
    <row r="139" spans="1:9" ht="18" customHeight="1">
      <c r="A139" s="192"/>
      <c r="B139" s="192"/>
      <c r="C139" s="192"/>
      <c r="D139" s="192"/>
      <c r="E139" s="192"/>
      <c r="F139" s="192"/>
      <c r="G139" s="192"/>
      <c r="H139" s="192"/>
      <c r="I139" s="192"/>
    </row>
    <row r="140" spans="1:9" ht="18" customHeight="1">
      <c r="A140" s="192"/>
      <c r="B140" s="252" t="s">
        <v>128</v>
      </c>
      <c r="C140" s="291" t="s">
        <v>103</v>
      </c>
      <c r="D140" s="242"/>
      <c r="E140" s="291" t="s">
        <v>81</v>
      </c>
      <c r="F140" s="291" t="s">
        <v>218</v>
      </c>
      <c r="G140" s="291" t="s">
        <v>216</v>
      </c>
      <c r="H140" s="291" t="s">
        <v>62</v>
      </c>
      <c r="I140" s="192"/>
    </row>
    <row r="141" spans="1:9" ht="18" customHeight="1">
      <c r="A141" s="192"/>
      <c r="B141" s="192" t="s">
        <v>129</v>
      </c>
      <c r="C141" s="211">
        <v>20</v>
      </c>
      <c r="D141" s="231" t="s">
        <v>220</v>
      </c>
      <c r="E141" s="279">
        <v>41.98</v>
      </c>
      <c r="F141" s="292">
        <v>28000</v>
      </c>
      <c r="G141" s="292">
        <v>367.54714285714283</v>
      </c>
      <c r="H141" s="143">
        <v>11.021163612244896</v>
      </c>
      <c r="I141" s="192"/>
    </row>
    <row r="142" spans="1:9" ht="18" customHeight="1">
      <c r="A142" s="192"/>
      <c r="B142" s="192" t="s">
        <v>132</v>
      </c>
      <c r="C142" s="211">
        <v>40</v>
      </c>
      <c r="D142" s="231" t="s">
        <v>220</v>
      </c>
      <c r="E142" s="208">
        <v>42.75</v>
      </c>
      <c r="F142" s="292">
        <v>40000</v>
      </c>
      <c r="G142" s="292">
        <v>367.54714285714283</v>
      </c>
      <c r="H142" s="144">
        <v>15.712640357142856</v>
      </c>
      <c r="I142" s="192"/>
    </row>
    <row r="143" spans="1:9" ht="18" customHeight="1">
      <c r="A143" s="192"/>
      <c r="B143" s="192" t="s">
        <v>221</v>
      </c>
      <c r="C143" s="211">
        <v>0.1</v>
      </c>
      <c r="D143" s="231" t="s">
        <v>64</v>
      </c>
      <c r="E143" s="293">
        <v>26.73380396938775</v>
      </c>
      <c r="F143" s="292"/>
      <c r="G143" s="294"/>
      <c r="H143" s="295">
        <v>2.673380396938775</v>
      </c>
      <c r="I143" s="192"/>
    </row>
    <row r="144" spans="1:9" ht="18" customHeight="1">
      <c r="A144" s="192"/>
      <c r="B144" s="254" t="s">
        <v>626</v>
      </c>
      <c r="C144" s="234">
        <v>8</v>
      </c>
      <c r="D144" s="242" t="s">
        <v>64</v>
      </c>
      <c r="E144" s="276">
        <v>248.75</v>
      </c>
      <c r="F144" s="296"/>
      <c r="G144" s="297"/>
      <c r="H144" s="298">
        <v>1990</v>
      </c>
      <c r="I144" s="192"/>
    </row>
    <row r="145" spans="1:9" ht="18" customHeight="1">
      <c r="A145" s="192"/>
      <c r="B145" s="192" t="s">
        <v>134</v>
      </c>
      <c r="C145" s="192"/>
      <c r="D145" s="192"/>
      <c r="E145" s="192"/>
      <c r="F145" s="192"/>
      <c r="G145" s="192"/>
      <c r="H145" s="192"/>
      <c r="I145" s="299">
        <v>2019.4071843663264</v>
      </c>
    </row>
    <row r="146" spans="1:9" ht="18" customHeight="1">
      <c r="A146" s="192"/>
      <c r="B146" s="192"/>
      <c r="C146" s="192"/>
      <c r="D146" s="192"/>
      <c r="E146" s="192"/>
      <c r="F146" s="192"/>
      <c r="G146" s="192"/>
      <c r="H146" s="192"/>
      <c r="I146" s="192"/>
    </row>
    <row r="147" spans="1:9" ht="18" customHeight="1">
      <c r="A147" s="192"/>
      <c r="B147" s="252" t="s">
        <v>135</v>
      </c>
      <c r="C147" s="291" t="s">
        <v>103</v>
      </c>
      <c r="D147" s="242"/>
      <c r="E147" s="291" t="s">
        <v>81</v>
      </c>
      <c r="F147" s="291" t="s">
        <v>218</v>
      </c>
      <c r="G147" s="291" t="s">
        <v>216</v>
      </c>
      <c r="H147" s="291" t="s">
        <v>62</v>
      </c>
      <c r="I147" s="192"/>
    </row>
    <row r="148" spans="1:9" ht="18" customHeight="1">
      <c r="A148" s="192"/>
      <c r="B148" s="310" t="s">
        <v>136</v>
      </c>
      <c r="C148" s="300">
        <v>0.7</v>
      </c>
      <c r="D148" s="300" t="s">
        <v>222</v>
      </c>
      <c r="E148" s="301">
        <v>39.844999999999999</v>
      </c>
      <c r="F148" s="302">
        <v>4000</v>
      </c>
      <c r="G148" s="302">
        <v>367.54714285714283</v>
      </c>
      <c r="H148" s="146">
        <v>2.5628602837499992</v>
      </c>
      <c r="I148" s="192"/>
    </row>
    <row r="149" spans="1:9" ht="18" customHeight="1">
      <c r="A149" s="192"/>
      <c r="B149" s="192" t="s">
        <v>127</v>
      </c>
      <c r="C149" s="192"/>
      <c r="D149" s="192"/>
      <c r="E149" s="192"/>
      <c r="F149" s="192"/>
      <c r="G149" s="192"/>
      <c r="H149" s="192"/>
      <c r="I149" s="303">
        <v>2.5628602837499992</v>
      </c>
    </row>
    <row r="150" spans="1:9" ht="18" customHeight="1">
      <c r="A150" s="192"/>
      <c r="B150" s="192"/>
      <c r="C150" s="192"/>
      <c r="D150" s="192"/>
      <c r="E150" s="192"/>
      <c r="F150" s="192"/>
      <c r="G150" s="192"/>
      <c r="H150" s="192"/>
      <c r="I150" s="192"/>
    </row>
    <row r="151" spans="1:9" ht="18" customHeight="1" thickBot="1">
      <c r="A151" s="192"/>
      <c r="B151" s="192" t="s">
        <v>640</v>
      </c>
      <c r="C151" s="192"/>
      <c r="D151" s="192"/>
      <c r="E151" s="192"/>
      <c r="F151" s="192"/>
      <c r="G151" s="192"/>
      <c r="H151" s="192"/>
      <c r="I151" s="304">
        <v>35108.652055964361</v>
      </c>
    </row>
    <row r="152" spans="1:9" ht="18" customHeight="1">
      <c r="A152" s="192"/>
      <c r="B152" s="195"/>
      <c r="C152" s="192"/>
      <c r="D152" s="192"/>
      <c r="E152" s="192"/>
      <c r="F152" s="192"/>
      <c r="G152" s="192"/>
      <c r="H152" s="192"/>
      <c r="I152" s="340"/>
    </row>
    <row r="153" spans="1:9" ht="18" customHeight="1">
      <c r="A153" s="192"/>
      <c r="B153" s="195" t="s">
        <v>138</v>
      </c>
      <c r="C153" s="192"/>
      <c r="D153" s="192"/>
      <c r="E153" s="192"/>
      <c r="F153" s="192"/>
      <c r="G153" s="192"/>
      <c r="H153" s="192"/>
      <c r="I153" s="192"/>
    </row>
    <row r="154" spans="1:9" ht="18" customHeight="1">
      <c r="A154" s="192"/>
      <c r="B154" s="192"/>
      <c r="C154" s="192"/>
      <c r="D154" s="192"/>
      <c r="E154" s="192" t="s">
        <v>639</v>
      </c>
      <c r="F154" s="192"/>
      <c r="G154" s="305">
        <v>35108.652055964361</v>
      </c>
      <c r="H154" s="192"/>
      <c r="I154" s="122"/>
    </row>
    <row r="155" spans="1:9" ht="18" customHeight="1" thickBot="1">
      <c r="A155" s="192"/>
      <c r="B155" s="192"/>
      <c r="C155" s="192"/>
      <c r="D155" s="192"/>
      <c r="E155" s="192"/>
      <c r="F155" s="192"/>
      <c r="G155" s="305"/>
      <c r="H155" s="192"/>
      <c r="I155" s="266">
        <v>35108.652055964361</v>
      </c>
    </row>
    <row r="156" spans="1:9" ht="18" customHeight="1" thickTop="1">
      <c r="A156" s="192"/>
      <c r="B156" s="195"/>
      <c r="C156" s="192"/>
      <c r="D156" s="192"/>
      <c r="E156" s="192"/>
      <c r="F156" s="192"/>
      <c r="G156" s="192"/>
      <c r="H156" s="192"/>
      <c r="I156" s="340"/>
    </row>
    <row r="157" spans="1:9" ht="18" customHeight="1">
      <c r="A157" s="194" t="s">
        <v>139</v>
      </c>
      <c r="B157" s="195" t="s">
        <v>140</v>
      </c>
      <c r="C157" s="192"/>
      <c r="D157" s="192"/>
      <c r="E157" s="192"/>
      <c r="F157" s="192"/>
      <c r="G157" s="192"/>
      <c r="H157" s="192"/>
      <c r="I157" s="192"/>
    </row>
    <row r="158" spans="1:9" ht="18" customHeight="1">
      <c r="A158" s="192"/>
      <c r="B158" s="192"/>
      <c r="C158" s="192"/>
      <c r="D158" s="192"/>
      <c r="E158" s="192"/>
      <c r="F158" s="192"/>
      <c r="G158" s="192"/>
      <c r="H158" s="192"/>
      <c r="I158" s="192"/>
    </row>
    <row r="159" spans="1:9" ht="18" customHeight="1">
      <c r="A159" s="192"/>
      <c r="B159" s="252" t="s">
        <v>639</v>
      </c>
      <c r="C159" s="254"/>
      <c r="D159" s="254"/>
      <c r="E159" s="291" t="s">
        <v>142</v>
      </c>
      <c r="F159" s="291" t="s">
        <v>143</v>
      </c>
      <c r="G159" s="291" t="s">
        <v>144</v>
      </c>
      <c r="H159" s="291" t="s">
        <v>510</v>
      </c>
      <c r="I159" s="192"/>
    </row>
    <row r="160" spans="1:9" ht="18" customHeight="1">
      <c r="A160" s="192"/>
      <c r="B160" s="310" t="s">
        <v>641</v>
      </c>
      <c r="C160" s="310"/>
      <c r="D160" s="310"/>
      <c r="E160" s="338">
        <v>715045.7</v>
      </c>
      <c r="F160" s="346">
        <v>0.2</v>
      </c>
      <c r="G160" s="551">
        <v>0.7</v>
      </c>
      <c r="H160" s="347">
        <v>77</v>
      </c>
      <c r="I160" s="192"/>
    </row>
    <row r="161" spans="1:9" ht="18" customHeight="1">
      <c r="A161" s="192"/>
      <c r="B161" s="192" t="s">
        <v>224</v>
      </c>
      <c r="C161" s="210">
        <v>72</v>
      </c>
      <c r="D161" s="198" t="s">
        <v>484</v>
      </c>
      <c r="E161" s="192"/>
      <c r="F161" s="192"/>
      <c r="G161" s="206"/>
      <c r="H161" s="192"/>
      <c r="I161" s="192"/>
    </row>
    <row r="162" spans="1:9" ht="18" customHeight="1">
      <c r="A162" s="192"/>
      <c r="B162" s="192"/>
      <c r="C162" s="192"/>
      <c r="D162" s="192"/>
      <c r="E162" s="192"/>
      <c r="F162" s="192"/>
      <c r="G162" s="206"/>
      <c r="H162" s="192"/>
      <c r="I162" s="192"/>
    </row>
    <row r="163" spans="1:9" ht="18" customHeight="1">
      <c r="A163" s="192"/>
      <c r="B163" s="252" t="s">
        <v>147</v>
      </c>
      <c r="C163" s="291" t="s">
        <v>103</v>
      </c>
      <c r="D163" s="242"/>
      <c r="E163" s="291" t="s">
        <v>81</v>
      </c>
      <c r="F163" s="242"/>
      <c r="G163" s="267" t="s">
        <v>148</v>
      </c>
      <c r="H163" s="330"/>
      <c r="I163" s="330"/>
    </row>
    <row r="164" spans="1:9" ht="18" customHeight="1">
      <c r="A164" s="192"/>
      <c r="B164" s="310" t="s">
        <v>641</v>
      </c>
      <c r="C164" s="311">
        <v>2</v>
      </c>
      <c r="D164" s="300" t="s">
        <v>225</v>
      </c>
      <c r="E164" s="348">
        <v>715045.7</v>
      </c>
      <c r="F164" s="300" t="s">
        <v>64</v>
      </c>
      <c r="G164" s="349">
        <v>1.1111111111111112E-2</v>
      </c>
      <c r="H164" s="312">
        <v>15889.904444444444</v>
      </c>
      <c r="I164" s="192"/>
    </row>
    <row r="165" spans="1:9" ht="18" customHeight="1">
      <c r="A165" s="192"/>
      <c r="B165" s="192" t="s">
        <v>150</v>
      </c>
      <c r="C165" s="192"/>
      <c r="D165" s="192"/>
      <c r="E165" s="192"/>
      <c r="F165" s="192"/>
      <c r="G165" s="342"/>
      <c r="H165" s="192"/>
      <c r="I165" s="303">
        <v>15889.904444444444</v>
      </c>
    </row>
    <row r="166" spans="1:9" ht="18" customHeight="1">
      <c r="A166" s="192"/>
      <c r="B166" s="192"/>
      <c r="C166" s="210" t="s">
        <v>485</v>
      </c>
      <c r="D166" s="198"/>
      <c r="E166" s="192"/>
      <c r="F166" s="198"/>
      <c r="G166" s="342"/>
      <c r="H166" s="192"/>
      <c r="I166" s="340"/>
    </row>
    <row r="167" spans="1:9" ht="18" customHeight="1">
      <c r="A167" s="192"/>
      <c r="B167" s="192"/>
      <c r="C167" s="198"/>
      <c r="D167" s="639" t="s">
        <v>152</v>
      </c>
      <c r="E167" s="639"/>
      <c r="F167" s="152">
        <v>0.2</v>
      </c>
      <c r="G167" s="342"/>
      <c r="H167" s="192"/>
      <c r="I167" s="340"/>
    </row>
    <row r="168" spans="1:9" ht="18" customHeight="1">
      <c r="A168" s="192"/>
      <c r="B168" s="192"/>
      <c r="C168" s="198"/>
      <c r="D168" s="639" t="s">
        <v>486</v>
      </c>
      <c r="E168" s="639"/>
      <c r="F168" s="209">
        <v>72</v>
      </c>
      <c r="G168" s="342"/>
      <c r="H168" s="192"/>
      <c r="I168" s="340"/>
    </row>
    <row r="169" spans="1:9" ht="18" customHeight="1">
      <c r="A169" s="192"/>
      <c r="B169" s="192"/>
      <c r="C169" s="198"/>
      <c r="D169" s="641" t="s">
        <v>487</v>
      </c>
      <c r="E169" s="641"/>
      <c r="F169" s="153">
        <v>1.1111111111111112E-2</v>
      </c>
      <c r="G169" s="342"/>
      <c r="H169" s="192"/>
      <c r="I169" s="192"/>
    </row>
    <row r="170" spans="1:9" ht="18" customHeight="1">
      <c r="A170" s="192"/>
      <c r="B170" s="192"/>
      <c r="C170" s="198"/>
      <c r="D170" s="205"/>
      <c r="E170" s="205"/>
      <c r="F170" s="153"/>
      <c r="G170" s="342"/>
      <c r="H170" s="192"/>
      <c r="I170" s="192"/>
    </row>
    <row r="171" spans="1:9" ht="18" customHeight="1">
      <c r="A171" s="192"/>
      <c r="B171" s="252" t="s">
        <v>151</v>
      </c>
      <c r="C171" s="291" t="s">
        <v>103</v>
      </c>
      <c r="D171" s="242"/>
      <c r="E171" s="291" t="s">
        <v>81</v>
      </c>
      <c r="F171" s="242"/>
      <c r="G171" s="329" t="s">
        <v>148</v>
      </c>
      <c r="H171" s="330"/>
      <c r="I171" s="330"/>
    </row>
    <row r="172" spans="1:9" ht="18" customHeight="1">
      <c r="A172" s="192"/>
      <c r="B172" s="310" t="s">
        <v>641</v>
      </c>
      <c r="C172" s="311">
        <v>2</v>
      </c>
      <c r="D172" s="300" t="s">
        <v>225</v>
      </c>
      <c r="E172" s="348">
        <v>715045.7</v>
      </c>
      <c r="F172" s="300" t="s">
        <v>64</v>
      </c>
      <c r="G172" s="344">
        <v>8.8541666666666647E-3</v>
      </c>
      <c r="H172" s="312">
        <v>12662.267604166664</v>
      </c>
      <c r="I172" s="192"/>
    </row>
    <row r="173" spans="1:9" ht="18" customHeight="1">
      <c r="A173" s="192"/>
      <c r="B173" s="192" t="s">
        <v>150</v>
      </c>
      <c r="C173" s="192"/>
      <c r="D173" s="192"/>
      <c r="E173" s="192"/>
      <c r="F173" s="192"/>
      <c r="G173" s="192"/>
      <c r="H173" s="192"/>
      <c r="I173" s="303">
        <v>12662.267604166664</v>
      </c>
    </row>
    <row r="174" spans="1:9" ht="18" customHeight="1">
      <c r="A174" s="192"/>
      <c r="B174" s="192"/>
      <c r="C174" s="198" t="s">
        <v>488</v>
      </c>
      <c r="D174" s="198"/>
      <c r="E174" s="192"/>
      <c r="F174" s="198"/>
      <c r="G174" s="198"/>
      <c r="H174" s="198"/>
      <c r="I174" s="192"/>
    </row>
    <row r="175" spans="1:9" ht="18" customHeight="1">
      <c r="A175" s="192"/>
      <c r="B175" s="192"/>
      <c r="C175" s="198"/>
      <c r="D175" s="639" t="s">
        <v>152</v>
      </c>
      <c r="E175" s="639"/>
      <c r="F175" s="147">
        <v>0.3</v>
      </c>
      <c r="G175" s="198"/>
      <c r="H175" s="198"/>
      <c r="I175" s="192"/>
    </row>
    <row r="176" spans="1:9" ht="18" customHeight="1">
      <c r="A176" s="192"/>
      <c r="B176" s="192"/>
      <c r="C176" s="198"/>
      <c r="D176" s="639" t="s">
        <v>489</v>
      </c>
      <c r="E176" s="639"/>
      <c r="F176" s="217">
        <v>6</v>
      </c>
      <c r="G176" s="198"/>
      <c r="H176" s="198"/>
      <c r="I176" s="192"/>
    </row>
    <row r="177" spans="1:9" ht="18" customHeight="1">
      <c r="A177" s="192"/>
      <c r="B177" s="192"/>
      <c r="C177" s="198"/>
      <c r="D177" s="639" t="s">
        <v>153</v>
      </c>
      <c r="E177" s="639"/>
      <c r="F177" s="317">
        <v>0.15</v>
      </c>
      <c r="G177" s="328" t="s">
        <v>668</v>
      </c>
      <c r="H177" s="198"/>
      <c r="I177" s="192"/>
    </row>
    <row r="178" spans="1:9" ht="18" customHeight="1">
      <c r="A178" s="192"/>
      <c r="B178" s="192"/>
      <c r="C178" s="198"/>
      <c r="D178" s="639" t="s">
        <v>508</v>
      </c>
      <c r="E178" s="639"/>
      <c r="F178" s="149">
        <v>8.8541666666666647E-3</v>
      </c>
      <c r="G178" s="198"/>
      <c r="H178" s="198"/>
      <c r="I178" s="192"/>
    </row>
    <row r="179" spans="1:9" ht="18" customHeight="1">
      <c r="A179" s="192"/>
      <c r="B179" s="192"/>
      <c r="C179" s="198"/>
      <c r="D179" s="290"/>
      <c r="E179" s="290"/>
      <c r="F179" s="155"/>
      <c r="G179" s="198"/>
      <c r="H179" s="198"/>
      <c r="I179" s="192"/>
    </row>
    <row r="180" spans="1:9" ht="18" customHeight="1">
      <c r="A180" s="192"/>
      <c r="B180" s="252" t="s">
        <v>226</v>
      </c>
      <c r="C180" s="291" t="s">
        <v>103</v>
      </c>
      <c r="D180" s="242"/>
      <c r="E180" s="291" t="s">
        <v>81</v>
      </c>
      <c r="F180" s="242"/>
      <c r="G180" s="329" t="s">
        <v>148</v>
      </c>
      <c r="H180" s="330"/>
      <c r="I180" s="330"/>
    </row>
    <row r="181" spans="1:9" ht="18" customHeight="1">
      <c r="A181" s="192"/>
      <c r="B181" s="310" t="s">
        <v>641</v>
      </c>
      <c r="C181" s="311">
        <v>2</v>
      </c>
      <c r="D181" s="300" t="s">
        <v>225</v>
      </c>
      <c r="E181" s="348">
        <v>715045.7</v>
      </c>
      <c r="F181" s="300" t="s">
        <v>64</v>
      </c>
      <c r="G181" s="344">
        <v>9.7222222222222224E-3</v>
      </c>
      <c r="H181" s="312">
        <v>13903.666388888889</v>
      </c>
      <c r="I181" s="192"/>
    </row>
    <row r="182" spans="1:9" ht="18" customHeight="1">
      <c r="A182" s="192"/>
      <c r="B182" s="192" t="s">
        <v>150</v>
      </c>
      <c r="C182" s="192"/>
      <c r="D182" s="192"/>
      <c r="E182" s="192"/>
      <c r="F182" s="192"/>
      <c r="G182" s="192"/>
      <c r="H182" s="192"/>
      <c r="I182" s="303">
        <v>13903.666388888889</v>
      </c>
    </row>
    <row r="183" spans="1:9" ht="18" customHeight="1">
      <c r="A183" s="192"/>
      <c r="B183" s="192"/>
      <c r="C183" s="192"/>
      <c r="D183" s="192"/>
      <c r="E183" s="192"/>
      <c r="F183" s="192"/>
      <c r="G183" s="192"/>
      <c r="H183" s="192"/>
      <c r="I183" s="192"/>
    </row>
    <row r="184" spans="1:9" ht="18" customHeight="1">
      <c r="A184" s="192"/>
      <c r="B184" s="252" t="s">
        <v>227</v>
      </c>
      <c r="C184" s="291" t="s">
        <v>103</v>
      </c>
      <c r="D184" s="254"/>
      <c r="E184" s="291" t="s">
        <v>509</v>
      </c>
      <c r="F184" s="291" t="s">
        <v>507</v>
      </c>
      <c r="G184" s="291" t="s">
        <v>148</v>
      </c>
      <c r="H184" s="254"/>
      <c r="I184" s="254"/>
    </row>
    <row r="185" spans="1:9" ht="18" customHeight="1">
      <c r="A185" s="192"/>
      <c r="B185" s="192" t="s">
        <v>228</v>
      </c>
      <c r="C185" s="332">
        <v>2</v>
      </c>
      <c r="D185" s="231" t="s">
        <v>225</v>
      </c>
      <c r="E185" s="177">
        <v>715045.7</v>
      </c>
      <c r="F185" s="150">
        <v>0</v>
      </c>
      <c r="G185" s="333">
        <v>8.3333333333333329E-2</v>
      </c>
      <c r="H185" s="305">
        <v>0</v>
      </c>
      <c r="I185" s="192"/>
    </row>
    <row r="186" spans="1:9" ht="18" customHeight="1">
      <c r="A186" s="192"/>
      <c r="B186" s="254" t="s">
        <v>155</v>
      </c>
      <c r="C186" s="334">
        <v>2</v>
      </c>
      <c r="D186" s="242" t="s">
        <v>225</v>
      </c>
      <c r="E186" s="337">
        <v>715045.7</v>
      </c>
      <c r="F186" s="151">
        <v>0</v>
      </c>
      <c r="G186" s="335">
        <v>8.3333333333333329E-2</v>
      </c>
      <c r="H186" s="306">
        <v>0</v>
      </c>
      <c r="I186" s="192"/>
    </row>
    <row r="187" spans="1:9" ht="18" customHeight="1">
      <c r="A187" s="192"/>
      <c r="B187" s="192" t="s">
        <v>229</v>
      </c>
      <c r="C187" s="192"/>
      <c r="D187" s="192"/>
      <c r="E187" s="192"/>
      <c r="F187" s="192"/>
      <c r="G187" s="192"/>
      <c r="H187" s="192"/>
      <c r="I187" s="303">
        <v>0</v>
      </c>
    </row>
    <row r="188" spans="1:9" ht="18" customHeight="1">
      <c r="A188" s="192"/>
      <c r="B188" s="192"/>
      <c r="C188" s="192"/>
      <c r="D188" s="192"/>
      <c r="E188" s="192"/>
      <c r="F188" s="192"/>
      <c r="G188" s="192"/>
      <c r="H188" s="192"/>
      <c r="I188" s="192"/>
    </row>
    <row r="189" spans="1:9" ht="18" customHeight="1">
      <c r="A189" s="192"/>
      <c r="B189" s="252" t="s">
        <v>156</v>
      </c>
      <c r="C189" s="291" t="s">
        <v>103</v>
      </c>
      <c r="D189" s="254"/>
      <c r="E189" s="291" t="s">
        <v>81</v>
      </c>
      <c r="F189" s="254"/>
      <c r="G189" s="291" t="s">
        <v>148</v>
      </c>
      <c r="H189" s="254"/>
      <c r="I189" s="192"/>
    </row>
    <row r="190" spans="1:9" ht="18" customHeight="1">
      <c r="A190" s="192"/>
      <c r="B190" s="310" t="s">
        <v>503</v>
      </c>
      <c r="C190" s="311">
        <v>0</v>
      </c>
      <c r="D190" s="300" t="s">
        <v>225</v>
      </c>
      <c r="E190" s="343">
        <v>1573.67</v>
      </c>
      <c r="F190" s="300" t="s">
        <v>64</v>
      </c>
      <c r="G190" s="344">
        <v>8.3333333333333329E-2</v>
      </c>
      <c r="H190" s="312">
        <v>0</v>
      </c>
      <c r="I190" s="192"/>
    </row>
    <row r="191" spans="1:9" ht="18" customHeight="1">
      <c r="A191" s="192"/>
      <c r="B191" s="192" t="s">
        <v>150</v>
      </c>
      <c r="C191" s="192"/>
      <c r="D191" s="192"/>
      <c r="E191" s="192"/>
      <c r="F191" s="192"/>
      <c r="G191" s="192"/>
      <c r="H191" s="192"/>
      <c r="I191" s="303">
        <v>0</v>
      </c>
    </row>
    <row r="192" spans="1:9" ht="18" customHeight="1">
      <c r="A192" s="192"/>
      <c r="B192" s="192"/>
      <c r="C192" s="192"/>
      <c r="D192" s="192"/>
      <c r="E192" s="192"/>
      <c r="F192" s="192"/>
      <c r="G192" s="192"/>
      <c r="H192" s="192"/>
      <c r="I192" s="192"/>
    </row>
    <row r="193" spans="1:12" ht="18" customHeight="1" thickBot="1">
      <c r="A193" s="192"/>
      <c r="B193" s="192" t="s">
        <v>642</v>
      </c>
      <c r="C193" s="192"/>
      <c r="D193" s="192"/>
      <c r="E193" s="192"/>
      <c r="F193" s="192"/>
      <c r="G193" s="192"/>
      <c r="H193" s="192"/>
      <c r="I193" s="345">
        <v>42455.838437499995</v>
      </c>
    </row>
    <row r="194" spans="1:12" ht="18" customHeight="1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12" ht="18" customHeight="1">
      <c r="A195" s="192"/>
      <c r="B195" s="195" t="s">
        <v>158</v>
      </c>
      <c r="C195" s="192"/>
      <c r="D195" s="192"/>
      <c r="E195" s="192"/>
      <c r="F195" s="192"/>
      <c r="G195" s="192"/>
      <c r="H195" s="192"/>
      <c r="I195" s="192"/>
    </row>
    <row r="196" spans="1:12" ht="18" customHeight="1">
      <c r="A196" s="192"/>
      <c r="B196" s="192"/>
      <c r="C196" s="192" t="s">
        <v>639</v>
      </c>
      <c r="D196" s="192"/>
      <c r="E196" s="192"/>
      <c r="F196" s="192"/>
      <c r="G196" s="305">
        <v>42455.838437499995</v>
      </c>
      <c r="H196" s="192"/>
      <c r="I196" s="192"/>
    </row>
    <row r="197" spans="1:12" ht="18" customHeight="1" thickBot="1">
      <c r="A197" s="192"/>
      <c r="B197" s="192"/>
      <c r="C197" s="192"/>
      <c r="D197" s="192"/>
      <c r="E197" s="192"/>
      <c r="F197" s="192"/>
      <c r="G197" s="192"/>
      <c r="H197" s="192"/>
      <c r="I197" s="419">
        <v>42455.838437499995</v>
      </c>
    </row>
    <row r="198" spans="1:12" ht="18" customHeight="1" thickTop="1">
      <c r="A198" s="192"/>
      <c r="B198" s="192"/>
      <c r="C198" s="192"/>
      <c r="D198" s="192"/>
      <c r="E198" s="192"/>
      <c r="F198" s="192"/>
      <c r="G198" s="192"/>
      <c r="H198" s="192"/>
      <c r="I198" s="192"/>
    </row>
    <row r="199" spans="1:12" ht="18" customHeight="1">
      <c r="A199" s="194" t="s">
        <v>159</v>
      </c>
      <c r="B199" s="195" t="s">
        <v>160</v>
      </c>
      <c r="C199" s="192"/>
      <c r="D199" s="192"/>
      <c r="E199" s="192"/>
      <c r="F199" s="192"/>
      <c r="G199" s="192"/>
      <c r="H199" s="192"/>
      <c r="I199" s="192"/>
    </row>
    <row r="200" spans="1:12" ht="18" customHeight="1">
      <c r="A200" s="192"/>
      <c r="B200" s="192"/>
      <c r="C200" s="192"/>
      <c r="D200" s="192"/>
      <c r="E200" s="192"/>
      <c r="F200" s="192"/>
      <c r="G200" s="192"/>
      <c r="H200" s="192"/>
      <c r="I200" s="192"/>
    </row>
    <row r="201" spans="1:12" ht="18" customHeight="1" thickBot="1">
      <c r="A201" s="192"/>
      <c r="B201" s="195" t="s">
        <v>161</v>
      </c>
      <c r="C201" s="192"/>
      <c r="D201" s="192"/>
      <c r="E201" s="192"/>
      <c r="F201" s="192"/>
      <c r="G201" s="192"/>
      <c r="H201" s="192"/>
      <c r="I201" s="419">
        <v>0</v>
      </c>
    </row>
    <row r="202" spans="1:12" ht="18" customHeight="1" thickTop="1">
      <c r="A202" s="192"/>
      <c r="B202" s="192"/>
      <c r="C202" s="192"/>
      <c r="D202" s="192"/>
      <c r="E202" s="192"/>
      <c r="F202" s="192"/>
      <c r="G202" s="192"/>
      <c r="H202" s="192"/>
      <c r="I202" s="192"/>
    </row>
    <row r="203" spans="1:12" ht="18" customHeight="1">
      <c r="A203" s="194" t="s">
        <v>162</v>
      </c>
      <c r="B203" s="195" t="s">
        <v>163</v>
      </c>
      <c r="C203" s="192"/>
      <c r="D203" s="192"/>
      <c r="E203" s="192"/>
      <c r="F203" s="192"/>
      <c r="G203" s="192"/>
      <c r="H203" s="192"/>
      <c r="I203" s="192"/>
    </row>
    <row r="204" spans="1:12" ht="18" customHeight="1">
      <c r="A204" s="192"/>
      <c r="B204" s="192"/>
      <c r="C204" s="192"/>
      <c r="D204" s="192"/>
      <c r="E204" s="192"/>
      <c r="F204" s="192"/>
      <c r="G204" s="192"/>
      <c r="H204" s="192"/>
      <c r="I204" s="192"/>
    </row>
    <row r="205" spans="1:12" ht="18" customHeight="1">
      <c r="A205" s="192"/>
      <c r="B205" s="252" t="s">
        <v>230</v>
      </c>
      <c r="C205" s="254"/>
      <c r="D205" s="254"/>
      <c r="E205" s="254"/>
      <c r="F205" s="254"/>
      <c r="G205" s="254"/>
      <c r="H205" s="254"/>
      <c r="I205" s="291" t="s">
        <v>62</v>
      </c>
    </row>
    <row r="206" spans="1:12" ht="18" customHeight="1">
      <c r="A206" s="313" t="s">
        <v>58</v>
      </c>
      <c r="B206" s="192" t="s">
        <v>165</v>
      </c>
      <c r="C206" s="192"/>
      <c r="D206" s="192"/>
      <c r="E206" s="192"/>
      <c r="F206" s="192"/>
      <c r="G206" s="192"/>
      <c r="H206" s="192"/>
      <c r="I206" s="351">
        <v>36234.793476272724</v>
      </c>
      <c r="K206" s="174"/>
      <c r="L206" s="463"/>
    </row>
    <row r="207" spans="1:12" ht="18" customHeight="1">
      <c r="A207" s="313" t="s">
        <v>78</v>
      </c>
      <c r="B207" s="192" t="s">
        <v>231</v>
      </c>
      <c r="C207" s="192"/>
      <c r="D207" s="192"/>
      <c r="E207" s="192"/>
      <c r="F207" s="192"/>
      <c r="G207" s="192"/>
      <c r="H207" s="192"/>
      <c r="I207" s="351">
        <v>1745.3966666666665</v>
      </c>
      <c r="K207" s="174"/>
      <c r="L207" s="463"/>
    </row>
    <row r="208" spans="1:12" ht="18" customHeight="1">
      <c r="A208" s="313" t="s">
        <v>86</v>
      </c>
      <c r="B208" s="192" t="s">
        <v>232</v>
      </c>
      <c r="C208" s="192"/>
      <c r="D208" s="192"/>
      <c r="E208" s="192"/>
      <c r="F208" s="192"/>
      <c r="G208" s="192"/>
      <c r="H208" s="192"/>
      <c r="I208" s="336">
        <v>12347.152285714286</v>
      </c>
      <c r="K208" s="174"/>
      <c r="L208" s="463"/>
    </row>
    <row r="209" spans="1:12" ht="18" customHeight="1">
      <c r="A209" s="313" t="s">
        <v>100</v>
      </c>
      <c r="B209" s="192" t="s">
        <v>168</v>
      </c>
      <c r="C209" s="192"/>
      <c r="D209" s="192"/>
      <c r="E209" s="192"/>
      <c r="F209" s="192"/>
      <c r="G209" s="192"/>
      <c r="H209" s="192"/>
      <c r="I209" s="336">
        <v>112.03</v>
      </c>
      <c r="K209" s="174"/>
      <c r="L209" s="463"/>
    </row>
    <row r="210" spans="1:12" ht="18" customHeight="1">
      <c r="A210" s="313" t="s">
        <v>109</v>
      </c>
      <c r="B210" s="192" t="s">
        <v>169</v>
      </c>
      <c r="C210" s="192"/>
      <c r="D210" s="192"/>
      <c r="E210" s="192"/>
      <c r="F210" s="192"/>
      <c r="G210" s="192"/>
      <c r="H210" s="192"/>
      <c r="I210" s="336">
        <v>35108.652055964361</v>
      </c>
      <c r="K210" s="174"/>
      <c r="L210" s="463"/>
    </row>
    <row r="211" spans="1:12" ht="18" customHeight="1">
      <c r="A211" s="313" t="s">
        <v>139</v>
      </c>
      <c r="B211" s="192" t="s">
        <v>170</v>
      </c>
      <c r="C211" s="192"/>
      <c r="D211" s="192"/>
      <c r="E211" s="192"/>
      <c r="F211" s="192"/>
      <c r="G211" s="192"/>
      <c r="H211" s="192"/>
      <c r="I211" s="336">
        <v>42455.838437499995</v>
      </c>
      <c r="K211" s="174"/>
      <c r="L211" s="463"/>
    </row>
    <row r="212" spans="1:12" ht="18" customHeight="1">
      <c r="A212" s="313" t="s">
        <v>159</v>
      </c>
      <c r="B212" s="192" t="s">
        <v>171</v>
      </c>
      <c r="C212" s="192"/>
      <c r="D212" s="192"/>
      <c r="E212" s="192"/>
      <c r="F212" s="192"/>
      <c r="G212" s="192"/>
      <c r="H212" s="192"/>
      <c r="I212" s="426">
        <v>0</v>
      </c>
      <c r="K212" s="174"/>
      <c r="L212" s="463"/>
    </row>
    <row r="213" spans="1:12" ht="18" customHeight="1">
      <c r="A213" s="192"/>
      <c r="B213" s="192"/>
      <c r="C213" s="192"/>
      <c r="D213" s="192"/>
      <c r="E213" s="192"/>
      <c r="F213" s="192"/>
      <c r="G213" s="192"/>
      <c r="H213" s="192"/>
      <c r="I213" s="231"/>
    </row>
    <row r="214" spans="1:12" ht="18" customHeight="1" thickBot="1">
      <c r="A214" s="192"/>
      <c r="B214" s="195" t="s">
        <v>172</v>
      </c>
      <c r="C214" s="192"/>
      <c r="D214" s="192"/>
      <c r="E214" s="192"/>
      <c r="F214" s="192"/>
      <c r="G214" s="192"/>
      <c r="H214" s="192"/>
      <c r="I214" s="419">
        <v>128003.86292211805</v>
      </c>
    </row>
    <row r="215" spans="1:12" ht="18" customHeight="1" thickTop="1">
      <c r="A215" s="192"/>
      <c r="B215" s="192"/>
      <c r="C215" s="192"/>
      <c r="D215" s="192"/>
      <c r="E215" s="192"/>
      <c r="F215" s="192"/>
      <c r="G215" s="192"/>
      <c r="H215" s="192"/>
      <c r="I215" s="192"/>
    </row>
    <row r="216" spans="1:12" ht="18" customHeight="1">
      <c r="A216" s="194" t="s">
        <v>173</v>
      </c>
      <c r="B216" s="195" t="s">
        <v>174</v>
      </c>
      <c r="C216" s="192"/>
      <c r="D216" s="192"/>
      <c r="E216" s="192"/>
      <c r="F216" s="192"/>
      <c r="G216" s="192"/>
      <c r="H216" s="192"/>
      <c r="I216" s="192"/>
    </row>
    <row r="217" spans="1:12" ht="18" customHeight="1">
      <c r="A217" s="192"/>
      <c r="B217" s="192"/>
      <c r="C217" s="192"/>
      <c r="D217" s="192"/>
      <c r="E217" s="192"/>
      <c r="F217" s="192"/>
      <c r="G217" s="192"/>
      <c r="H217" s="192"/>
      <c r="I217" s="192"/>
    </row>
    <row r="218" spans="1:12" ht="18" customHeight="1">
      <c r="A218" s="192"/>
      <c r="B218" s="252" t="s">
        <v>175</v>
      </c>
      <c r="C218" s="254"/>
      <c r="D218" s="192"/>
      <c r="E218" s="291" t="s">
        <v>176</v>
      </c>
      <c r="F218" s="254"/>
      <c r="G218" s="291" t="s">
        <v>177</v>
      </c>
      <c r="H218" s="254"/>
      <c r="I218" s="291" t="s">
        <v>62</v>
      </c>
    </row>
    <row r="219" spans="1:12" ht="18" customHeight="1">
      <c r="A219" s="192"/>
      <c r="B219" s="192" t="s">
        <v>178</v>
      </c>
      <c r="C219" s="192"/>
      <c r="D219" s="284"/>
      <c r="E219" s="149">
        <v>0.03</v>
      </c>
      <c r="F219" s="192"/>
      <c r="G219" s="305">
        <v>128003.86292211805</v>
      </c>
      <c r="H219" s="192"/>
      <c r="I219" s="305">
        <v>3840.1158876635413</v>
      </c>
    </row>
    <row r="220" spans="1:12" ht="18" customHeight="1">
      <c r="A220" s="192"/>
      <c r="B220" s="192" t="s">
        <v>179</v>
      </c>
      <c r="C220" s="192"/>
      <c r="D220" s="192"/>
      <c r="E220" s="149">
        <v>0.05</v>
      </c>
      <c r="F220" s="192"/>
      <c r="G220" s="305">
        <v>128003.86292211805</v>
      </c>
      <c r="H220" s="192"/>
      <c r="I220" s="305">
        <v>6400.193146105903</v>
      </c>
    </row>
    <row r="221" spans="1:12" ht="18" customHeight="1">
      <c r="A221" s="192"/>
      <c r="B221" s="354" t="s">
        <v>478</v>
      </c>
      <c r="C221" s="192"/>
      <c r="D221" s="192"/>
      <c r="E221" s="149">
        <v>0.01</v>
      </c>
      <c r="F221" s="192"/>
      <c r="G221" s="305">
        <v>128003.86292211805</v>
      </c>
      <c r="H221" s="192"/>
      <c r="I221" s="305">
        <v>1280.0386292211804</v>
      </c>
    </row>
    <row r="222" spans="1:12" ht="18" customHeight="1">
      <c r="A222" s="192"/>
      <c r="B222" s="254" t="s">
        <v>180</v>
      </c>
      <c r="C222" s="254"/>
      <c r="D222" s="254"/>
      <c r="E222" s="156">
        <v>0.01</v>
      </c>
      <c r="F222" s="254"/>
      <c r="G222" s="306">
        <v>128003.86292211805</v>
      </c>
      <c r="H222" s="254"/>
      <c r="I222" s="306">
        <v>1280.0386292211804</v>
      </c>
    </row>
    <row r="223" spans="1:12" ht="18" customHeight="1">
      <c r="A223" s="192"/>
      <c r="B223" s="192" t="s">
        <v>181</v>
      </c>
      <c r="C223" s="192"/>
      <c r="D223" s="192"/>
      <c r="E223" s="192"/>
      <c r="F223" s="192"/>
      <c r="G223" s="192"/>
      <c r="H223" s="192"/>
      <c r="I223" s="305">
        <v>12800.386292211806</v>
      </c>
    </row>
    <row r="224" spans="1:12" ht="18" customHeight="1">
      <c r="A224" s="192"/>
      <c r="B224" s="192"/>
      <c r="C224" s="192"/>
      <c r="D224" s="192"/>
      <c r="E224" s="192"/>
      <c r="F224" s="192"/>
      <c r="G224" s="192"/>
      <c r="H224" s="192"/>
      <c r="I224" s="340"/>
    </row>
    <row r="225" spans="1:9" ht="18" customHeight="1" thickBot="1">
      <c r="A225" s="192"/>
      <c r="B225" s="195" t="s">
        <v>233</v>
      </c>
      <c r="C225" s="192"/>
      <c r="D225" s="192"/>
      <c r="E225" s="192"/>
      <c r="F225" s="192"/>
      <c r="G225" s="192"/>
      <c r="H225" s="192"/>
      <c r="I225" s="419">
        <v>12800.386292211806</v>
      </c>
    </row>
    <row r="226" spans="1:9" ht="18" customHeight="1" thickTop="1">
      <c r="A226" s="192"/>
      <c r="B226" s="192"/>
      <c r="C226" s="192"/>
      <c r="D226" s="192"/>
      <c r="E226" s="192"/>
      <c r="F226" s="192"/>
      <c r="G226" s="192"/>
      <c r="H226" s="192"/>
      <c r="I226" s="192"/>
    </row>
    <row r="227" spans="1:9" ht="18" customHeight="1">
      <c r="A227" s="194" t="s">
        <v>183</v>
      </c>
      <c r="B227" s="195" t="s">
        <v>184</v>
      </c>
      <c r="C227" s="192"/>
      <c r="D227" s="192"/>
      <c r="E227" s="192"/>
      <c r="F227" s="192"/>
      <c r="G227" s="192"/>
      <c r="H227" s="192"/>
      <c r="I227" s="192"/>
    </row>
    <row r="228" spans="1:9" ht="18" customHeight="1">
      <c r="A228" s="192"/>
      <c r="B228" s="192"/>
      <c r="C228" s="192"/>
      <c r="D228" s="192"/>
      <c r="E228" s="192"/>
      <c r="F228" s="192"/>
      <c r="G228" s="192"/>
      <c r="H228" s="192"/>
      <c r="I228" s="192"/>
    </row>
    <row r="229" spans="1:9" ht="18" customHeight="1">
      <c r="A229" s="192"/>
      <c r="B229" s="254" t="s">
        <v>185</v>
      </c>
      <c r="C229" s="254"/>
      <c r="D229" s="254"/>
      <c r="E229" s="254"/>
      <c r="F229" s="254"/>
      <c r="G229" s="254"/>
      <c r="H229" s="192"/>
      <c r="I229" s="291" t="s">
        <v>62</v>
      </c>
    </row>
    <row r="230" spans="1:9" ht="18" customHeight="1">
      <c r="A230" s="313" t="s">
        <v>162</v>
      </c>
      <c r="B230" s="192" t="s">
        <v>186</v>
      </c>
      <c r="C230" s="192"/>
      <c r="D230" s="192"/>
      <c r="E230" s="192"/>
      <c r="F230" s="192"/>
      <c r="G230" s="192"/>
      <c r="H230" s="284"/>
      <c r="I230" s="295">
        <v>128003.86292211805</v>
      </c>
    </row>
    <row r="231" spans="1:9" ht="18" customHeight="1">
      <c r="A231" s="313" t="s">
        <v>173</v>
      </c>
      <c r="B231" s="192" t="s">
        <v>187</v>
      </c>
      <c r="C231" s="192"/>
      <c r="D231" s="192"/>
      <c r="E231" s="192"/>
      <c r="F231" s="192"/>
      <c r="G231" s="192"/>
      <c r="H231" s="192"/>
      <c r="I231" s="295">
        <v>12800.386292211806</v>
      </c>
    </row>
    <row r="232" spans="1:9" ht="18" customHeight="1">
      <c r="A232" s="192"/>
      <c r="B232" s="192" t="s">
        <v>188</v>
      </c>
      <c r="C232" s="192"/>
      <c r="D232" s="192"/>
      <c r="E232" s="192"/>
      <c r="F232" s="192"/>
      <c r="G232" s="192"/>
      <c r="H232" s="192"/>
      <c r="I232" s="295">
        <v>140804.24921432984</v>
      </c>
    </row>
    <row r="233" spans="1:9" ht="18" customHeight="1">
      <c r="A233" s="192"/>
      <c r="B233" s="254" t="s">
        <v>502</v>
      </c>
      <c r="C233" s="254"/>
      <c r="D233" s="254"/>
      <c r="E233" s="254"/>
      <c r="F233" s="254"/>
      <c r="G233" s="254"/>
      <c r="H233" s="254"/>
      <c r="I233" s="464">
        <v>2</v>
      </c>
    </row>
    <row r="234" spans="1:9" ht="18" customHeight="1" thickBot="1">
      <c r="A234" s="192"/>
      <c r="B234" s="192"/>
      <c r="C234" s="192"/>
      <c r="D234" s="192"/>
      <c r="E234" s="192"/>
      <c r="F234" s="192"/>
      <c r="G234" s="192"/>
      <c r="H234" s="192"/>
      <c r="I234" s="254"/>
    </row>
    <row r="235" spans="1:9" ht="18" customHeight="1" thickBot="1">
      <c r="A235" s="192"/>
      <c r="B235" s="195" t="s">
        <v>189</v>
      </c>
      <c r="C235" s="192"/>
      <c r="D235" s="192"/>
      <c r="E235" s="192"/>
      <c r="F235" s="192"/>
      <c r="G235" s="192"/>
      <c r="H235" s="194" t="s">
        <v>234</v>
      </c>
      <c r="I235" s="471">
        <v>70402.124607164922</v>
      </c>
    </row>
    <row r="236" spans="1:9" ht="18" customHeight="1">
      <c r="A236" s="192"/>
      <c r="B236" s="192"/>
      <c r="C236" s="192"/>
      <c r="D236" s="192"/>
      <c r="E236" s="192"/>
      <c r="F236" s="192"/>
      <c r="G236" s="192"/>
      <c r="H236" s="192"/>
      <c r="I236" s="192"/>
    </row>
    <row r="237" spans="1:9" ht="18" customHeight="1">
      <c r="A237" s="194" t="s">
        <v>191</v>
      </c>
      <c r="B237" s="195" t="s">
        <v>235</v>
      </c>
      <c r="C237" s="192"/>
      <c r="D237" s="192"/>
      <c r="E237" s="192"/>
      <c r="F237" s="192"/>
      <c r="G237" s="192"/>
      <c r="H237" s="192"/>
      <c r="I237" s="192"/>
    </row>
    <row r="238" spans="1:9" ht="18" customHeight="1">
      <c r="A238" s="192"/>
      <c r="B238" s="192" t="s">
        <v>192</v>
      </c>
      <c r="C238" s="192"/>
      <c r="D238" s="192"/>
      <c r="E238" s="192"/>
      <c r="F238" s="192"/>
      <c r="G238" s="192"/>
      <c r="H238" s="192"/>
      <c r="I238" s="406">
        <v>70402.124607164922</v>
      </c>
    </row>
    <row r="239" spans="1:9" ht="18" customHeight="1">
      <c r="A239" s="192"/>
      <c r="B239" s="192" t="s">
        <v>193</v>
      </c>
      <c r="C239" s="192"/>
      <c r="D239" s="192"/>
      <c r="E239" s="192"/>
      <c r="F239" s="192"/>
      <c r="G239" s="192"/>
      <c r="H239" s="357">
        <v>6.5000000000000002E-2</v>
      </c>
      <c r="I239" s="428">
        <v>4576.1380994657202</v>
      </c>
    </row>
    <row r="240" spans="1:9" ht="18" customHeight="1">
      <c r="A240" s="192"/>
      <c r="B240" s="192" t="s">
        <v>236</v>
      </c>
      <c r="C240" s="192"/>
      <c r="D240" s="192"/>
      <c r="E240" s="192"/>
      <c r="F240" s="192"/>
      <c r="G240" s="192"/>
      <c r="H240" s="231" t="s">
        <v>62</v>
      </c>
      <c r="I240" s="430">
        <v>74978.262706630645</v>
      </c>
    </row>
    <row r="241" spans="1:9" ht="18" customHeight="1">
      <c r="A241" s="192"/>
      <c r="B241" s="192"/>
      <c r="C241" s="192" t="s">
        <v>196</v>
      </c>
      <c r="D241" s="192"/>
      <c r="E241" s="192"/>
      <c r="F241" s="192"/>
      <c r="G241" s="192"/>
      <c r="H241" s="230">
        <v>0.05</v>
      </c>
      <c r="I241" s="192"/>
    </row>
    <row r="242" spans="1:9" ht="18" customHeight="1">
      <c r="A242" s="192"/>
      <c r="B242" s="192"/>
      <c r="C242" s="192" t="s">
        <v>197</v>
      </c>
      <c r="D242" s="192"/>
      <c r="E242" s="192"/>
      <c r="F242" s="192"/>
      <c r="G242" s="192"/>
      <c r="H242" s="258">
        <v>1.6500000000000001E-2</v>
      </c>
      <c r="I242" s="192"/>
    </row>
    <row r="243" spans="1:9" ht="18" customHeight="1">
      <c r="A243" s="192"/>
      <c r="B243" s="192"/>
      <c r="C243" s="192" t="s">
        <v>198</v>
      </c>
      <c r="D243" s="192"/>
      <c r="E243" s="192"/>
      <c r="F243" s="192"/>
      <c r="G243" s="192"/>
      <c r="H243" s="431">
        <v>7.5999999999999998E-2</v>
      </c>
      <c r="I243" s="192"/>
    </row>
    <row r="244" spans="1:9" ht="18" customHeight="1">
      <c r="A244" s="192"/>
      <c r="B244" s="192"/>
      <c r="C244" s="192"/>
      <c r="D244" s="192"/>
      <c r="E244" s="192"/>
      <c r="F244" s="192"/>
      <c r="G244" s="231" t="s">
        <v>62</v>
      </c>
      <c r="H244" s="258">
        <v>0.14250000000000002</v>
      </c>
      <c r="I244" s="192"/>
    </row>
    <row r="245" spans="1:9" ht="18" customHeight="1">
      <c r="A245" s="192"/>
      <c r="B245" s="254" t="s">
        <v>199</v>
      </c>
      <c r="C245" s="254"/>
      <c r="D245" s="254"/>
      <c r="E245" s="254"/>
      <c r="F245" s="254"/>
      <c r="G245" s="254"/>
      <c r="H245" s="359">
        <v>0.16949999999999998</v>
      </c>
      <c r="I245" s="432">
        <v>12708.815528773894</v>
      </c>
    </row>
    <row r="246" spans="1:9" ht="18" customHeight="1" thickBot="1">
      <c r="A246" s="192"/>
      <c r="B246" s="195" t="s">
        <v>200</v>
      </c>
      <c r="C246" s="192"/>
      <c r="D246" s="192"/>
      <c r="E246" s="192"/>
      <c r="F246" s="192"/>
      <c r="G246" s="192"/>
      <c r="H246" s="194" t="s">
        <v>234</v>
      </c>
      <c r="I246" s="472">
        <v>87687.08</v>
      </c>
    </row>
    <row r="247" spans="1:9" ht="18" customHeight="1">
      <c r="A247" s="192"/>
      <c r="B247" s="192"/>
      <c r="C247" s="192"/>
      <c r="D247" s="192"/>
      <c r="E247" s="192"/>
      <c r="F247" s="192"/>
      <c r="G247" s="192"/>
      <c r="H247" s="192"/>
      <c r="I247" s="192"/>
    </row>
    <row r="248" spans="1:9" ht="18" customHeight="1">
      <c r="A248" s="192"/>
      <c r="B248" s="192"/>
      <c r="C248" s="192"/>
      <c r="D248" s="192"/>
      <c r="E248" s="192"/>
      <c r="F248" s="192"/>
      <c r="G248" s="192"/>
      <c r="H248" s="192"/>
      <c r="I248" s="192"/>
    </row>
    <row r="249" spans="1:9" ht="18" customHeight="1">
      <c r="A249" s="361"/>
      <c r="B249" s="361"/>
      <c r="C249" s="361"/>
      <c r="D249" s="361"/>
      <c r="E249" s="361"/>
      <c r="F249" s="361"/>
      <c r="G249" s="361"/>
      <c r="H249" s="361"/>
      <c r="I249" s="361"/>
    </row>
    <row r="250" spans="1:9" ht="18" customHeight="1">
      <c r="A250" s="364"/>
      <c r="B250" s="365"/>
      <c r="C250" s="366"/>
      <c r="D250" s="365"/>
      <c r="E250" s="365"/>
      <c r="F250" s="1"/>
      <c r="G250" s="1"/>
      <c r="H250" s="361"/>
      <c r="I250" s="361"/>
    </row>
    <row r="251" spans="1:9" ht="18" customHeight="1">
      <c r="A251" s="662"/>
      <c r="B251" s="662"/>
      <c r="C251" s="662"/>
      <c r="D251" s="662"/>
      <c r="E251" s="662"/>
      <c r="F251" s="662"/>
      <c r="G251" s="662"/>
      <c r="H251" s="662"/>
      <c r="I251" s="662"/>
    </row>
    <row r="252" spans="1:9" ht="15" customHeight="1">
      <c r="A252" s="364"/>
      <c r="B252" s="587" t="s">
        <v>724</v>
      </c>
      <c r="C252" s="361"/>
      <c r="D252" s="581"/>
      <c r="E252" s="594"/>
      <c r="F252" s="592"/>
      <c r="G252" s="1"/>
      <c r="H252" s="361"/>
      <c r="I252" s="361"/>
    </row>
    <row r="253" spans="1:9" ht="15" customHeight="1">
      <c r="A253" s="367"/>
      <c r="B253" s="586" t="s">
        <v>717</v>
      </c>
      <c r="C253" s="366"/>
      <c r="D253" s="591" t="s">
        <v>718</v>
      </c>
      <c r="E253" s="365"/>
      <c r="F253" s="365"/>
      <c r="G253" s="1"/>
      <c r="H253" s="361"/>
      <c r="I253" s="361"/>
    </row>
    <row r="254" spans="1:9" ht="15" customHeight="1">
      <c r="A254" s="368"/>
      <c r="B254" s="580"/>
      <c r="C254" s="365"/>
      <c r="D254" s="582" t="s">
        <v>719</v>
      </c>
      <c r="E254" s="593" t="s">
        <v>722</v>
      </c>
      <c r="F254" s="368"/>
      <c r="G254" s="1"/>
      <c r="H254" s="361"/>
      <c r="I254" s="361"/>
    </row>
    <row r="255" spans="1:9" ht="15" customHeight="1">
      <c r="A255" s="369"/>
      <c r="B255" s="590">
        <v>46085</v>
      </c>
      <c r="C255" s="365"/>
      <c r="D255" s="582" t="s">
        <v>720</v>
      </c>
      <c r="E255" s="593" t="s">
        <v>723</v>
      </c>
      <c r="F255" s="370"/>
      <c r="G255" s="1"/>
      <c r="H255" s="361"/>
      <c r="I255" s="361"/>
    </row>
    <row r="256" spans="1:9" ht="15" customHeight="1">
      <c r="A256" s="191"/>
      <c r="B256" s="586" t="s">
        <v>721</v>
      </c>
      <c r="C256" s="365"/>
      <c r="D256" s="365"/>
      <c r="E256" s="365"/>
      <c r="F256" s="370"/>
      <c r="G256" s="1"/>
      <c r="H256" s="361"/>
      <c r="I256" s="361"/>
    </row>
    <row r="257" spans="1:9" ht="18" customHeight="1">
      <c r="A257" s="191"/>
      <c r="B257" s="365"/>
      <c r="C257" s="365"/>
      <c r="D257" s="193"/>
      <c r="E257" s="365"/>
      <c r="F257" s="370"/>
      <c r="G257" s="1"/>
      <c r="H257" s="361"/>
      <c r="I257" s="361"/>
    </row>
    <row r="258" spans="1:9" ht="18">
      <c r="A258" s="191"/>
      <c r="B258" s="1"/>
      <c r="C258" s="1"/>
      <c r="D258" s="1"/>
      <c r="E258" s="1"/>
      <c r="F258" s="3"/>
      <c r="G258" s="1"/>
      <c r="H258" s="371"/>
      <c r="I258" s="371"/>
    </row>
    <row r="259" spans="1:9" ht="18">
      <c r="A259" s="191"/>
      <c r="B259" s="1"/>
      <c r="C259" s="1"/>
      <c r="D259" s="1"/>
      <c r="E259" s="1"/>
      <c r="F259" s="3"/>
      <c r="G259" s="1"/>
      <c r="H259" s="371"/>
      <c r="I259" s="371"/>
    </row>
    <row r="260" spans="1:9" ht="18">
      <c r="A260" s="435"/>
      <c r="B260" s="371"/>
      <c r="C260" s="371"/>
      <c r="D260" s="371"/>
      <c r="E260" s="371"/>
      <c r="F260" s="371"/>
      <c r="G260" s="371"/>
      <c r="H260" s="371"/>
      <c r="I260" s="371"/>
    </row>
    <row r="261" spans="1:9" ht="18">
      <c r="A261" s="435"/>
      <c r="B261" s="371"/>
      <c r="C261" s="371"/>
      <c r="D261" s="371"/>
      <c r="E261" s="371"/>
      <c r="F261" s="371"/>
      <c r="G261" s="371"/>
      <c r="H261" s="371"/>
      <c r="I261" s="371"/>
    </row>
    <row r="262" spans="1:9" ht="18">
      <c r="A262" s="435"/>
      <c r="B262" s="371"/>
      <c r="C262" s="371"/>
      <c r="D262" s="371"/>
      <c r="E262" s="371"/>
      <c r="F262" s="371"/>
      <c r="G262" s="371"/>
      <c r="H262" s="371"/>
      <c r="I262" s="371"/>
    </row>
    <row r="263" spans="1:9" ht="18">
      <c r="A263" s="435"/>
      <c r="B263" s="371"/>
      <c r="C263" s="371"/>
      <c r="D263" s="371"/>
      <c r="E263" s="371"/>
      <c r="F263" s="371"/>
      <c r="G263" s="371"/>
      <c r="H263" s="371"/>
      <c r="I263" s="371"/>
    </row>
    <row r="264" spans="1:9">
      <c r="A264" s="448"/>
      <c r="B264" s="371"/>
      <c r="C264" s="371"/>
      <c r="D264" s="371"/>
      <c r="E264" s="371"/>
      <c r="F264" s="371"/>
      <c r="G264" s="371"/>
      <c r="H264" s="371"/>
      <c r="I264" s="371"/>
    </row>
    <row r="265" spans="1:9" ht="18">
      <c r="A265" s="449"/>
      <c r="B265" s="371"/>
      <c r="C265" s="371"/>
      <c r="D265" s="371"/>
      <c r="E265" s="371"/>
      <c r="F265" s="371"/>
      <c r="G265" s="371"/>
      <c r="H265" s="371"/>
      <c r="I265" s="371"/>
    </row>
    <row r="266" spans="1:9" ht="18">
      <c r="A266" s="449"/>
      <c r="B266" s="371"/>
      <c r="C266" s="371"/>
      <c r="D266" s="371"/>
      <c r="E266" s="371"/>
      <c r="F266" s="371"/>
      <c r="G266" s="371"/>
      <c r="H266" s="371"/>
      <c r="I266" s="371"/>
    </row>
    <row r="267" spans="1:9" ht="18">
      <c r="A267" s="370"/>
    </row>
  </sheetData>
  <mergeCells count="17">
    <mergeCell ref="B27:C27"/>
    <mergeCell ref="A1:I1"/>
    <mergeCell ref="A2:I2"/>
    <mergeCell ref="G17:I17"/>
    <mergeCell ref="F21:I21"/>
    <mergeCell ref="C32:E32"/>
    <mergeCell ref="G32:I32"/>
    <mergeCell ref="B39:C39"/>
    <mergeCell ref="G39:H39"/>
    <mergeCell ref="D177:E177"/>
    <mergeCell ref="D178:E178"/>
    <mergeCell ref="A251:I251"/>
    <mergeCell ref="D167:E167"/>
    <mergeCell ref="D168:E168"/>
    <mergeCell ref="D169:E169"/>
    <mergeCell ref="D175:E175"/>
    <mergeCell ref="D176:E17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portrait" r:id="rId1"/>
  <headerFooter>
    <oddHeader>&amp;C&amp;G&amp;R]</oddHeader>
    <oddFooter>&amp;R&amp;"Times New Roman,Normal"&amp;12Página &amp;P de &amp;N</oddFooter>
  </headerFooter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4EB2-BD01-4B64-BA25-58B29B11272E}">
  <sheetPr>
    <tabColor rgb="FFFFC000"/>
    <pageSetUpPr fitToPage="1"/>
  </sheetPr>
  <dimension ref="A1:K663"/>
  <sheetViews>
    <sheetView showGridLines="0" view="pageBreakPreview" topLeftCell="A58" zoomScale="60" zoomScaleNormal="70" workbookViewId="0">
      <selection activeCell="O96" sqref="A1:XFD1048576"/>
    </sheetView>
  </sheetViews>
  <sheetFormatPr defaultColWidth="9.109375" defaultRowHeight="14.4"/>
  <cols>
    <col min="1" max="1" width="4.6640625" style="193" customWidth="1"/>
    <col min="2" max="2" width="41.6640625" style="193" customWidth="1"/>
    <col min="3" max="3" width="20" style="193" customWidth="1"/>
    <col min="4" max="4" width="12.6640625" style="193" customWidth="1"/>
    <col min="5" max="5" width="20.6640625" style="193" customWidth="1"/>
    <col min="6" max="6" width="19.6640625" style="193" customWidth="1"/>
    <col min="7" max="8" width="22.109375" style="193" bestFit="1" customWidth="1"/>
    <col min="9" max="9" width="22.5546875" style="193" customWidth="1"/>
    <col min="10" max="10" width="12.109375" style="193" bestFit="1" customWidth="1"/>
    <col min="11" max="11" width="15" style="193" bestFit="1" customWidth="1"/>
    <col min="12" max="16384" width="9.109375" style="193"/>
  </cols>
  <sheetData>
    <row r="1" spans="1:9" ht="18" customHeight="1">
      <c r="A1" s="642" t="s">
        <v>411</v>
      </c>
      <c r="B1" s="642"/>
      <c r="C1" s="642"/>
      <c r="D1" s="642"/>
      <c r="E1" s="642"/>
      <c r="F1" s="642"/>
      <c r="G1" s="642"/>
      <c r="H1" s="642"/>
      <c r="I1" s="642"/>
    </row>
    <row r="2" spans="1:9" ht="18" customHeight="1">
      <c r="A2" s="642" t="s">
        <v>643</v>
      </c>
      <c r="B2" s="642"/>
      <c r="C2" s="642"/>
      <c r="D2" s="642"/>
      <c r="E2" s="642"/>
      <c r="F2" s="642"/>
      <c r="G2" s="642"/>
      <c r="H2" s="642"/>
      <c r="I2" s="642"/>
    </row>
    <row r="3" spans="1:9" ht="18" customHeight="1">
      <c r="A3" s="192"/>
      <c r="B3" s="192"/>
      <c r="C3" s="192"/>
      <c r="D3" s="192"/>
      <c r="E3" s="192"/>
      <c r="F3" s="192"/>
      <c r="G3" s="192"/>
      <c r="H3" s="192"/>
      <c r="I3" s="192"/>
    </row>
    <row r="4" spans="1:9" ht="18" customHeight="1">
      <c r="A4" s="223"/>
      <c r="B4" s="197" t="s">
        <v>17</v>
      </c>
      <c r="C4" s="192"/>
      <c r="D4" s="192"/>
      <c r="E4" s="192"/>
      <c r="F4" s="192"/>
      <c r="G4" s="192"/>
      <c r="H4" s="192"/>
      <c r="I4" s="192"/>
    </row>
    <row r="5" spans="1:9" ht="18" customHeight="1">
      <c r="A5" s="223"/>
      <c r="B5" s="250" t="s">
        <v>201</v>
      </c>
      <c r="C5" s="379">
        <v>365</v>
      </c>
      <c r="D5" s="380" t="s">
        <v>18</v>
      </c>
      <c r="E5" s="223"/>
      <c r="F5" s="201"/>
      <c r="G5" s="201"/>
      <c r="H5" s="201"/>
      <c r="I5" s="201"/>
    </row>
    <row r="6" spans="1:9" ht="18" customHeight="1">
      <c r="A6" s="223"/>
      <c r="B6" s="250" t="s">
        <v>19</v>
      </c>
      <c r="C6" s="202">
        <v>52.142857142857146</v>
      </c>
      <c r="D6" s="250" t="s">
        <v>18</v>
      </c>
      <c r="E6" s="223"/>
      <c r="F6" s="198"/>
      <c r="G6" s="198"/>
      <c r="H6" s="198"/>
      <c r="I6" s="198"/>
    </row>
    <row r="7" spans="1:9" ht="18" customHeight="1">
      <c r="A7" s="223"/>
      <c r="B7" s="250" t="s">
        <v>20</v>
      </c>
      <c r="C7" s="211">
        <v>312.85714285714283</v>
      </c>
      <c r="D7" s="250" t="s">
        <v>18</v>
      </c>
      <c r="E7" s="223"/>
      <c r="F7" s="198"/>
      <c r="G7" s="198"/>
      <c r="H7" s="198"/>
      <c r="I7" s="198"/>
    </row>
    <row r="8" spans="1:9" ht="18" customHeight="1">
      <c r="A8" s="223"/>
      <c r="B8" s="250" t="s">
        <v>21</v>
      </c>
      <c r="C8" s="211">
        <v>26.071428571428569</v>
      </c>
      <c r="D8" s="250" t="s">
        <v>18</v>
      </c>
      <c r="E8" s="223"/>
      <c r="F8" s="198"/>
      <c r="G8" s="198"/>
      <c r="H8" s="198"/>
      <c r="I8" s="198"/>
    </row>
    <row r="9" spans="1:9" ht="18" customHeight="1">
      <c r="A9" s="223"/>
      <c r="B9" s="250" t="s">
        <v>22</v>
      </c>
      <c r="C9" s="211">
        <v>12</v>
      </c>
      <c r="D9" s="250" t="s">
        <v>18</v>
      </c>
      <c r="E9" s="223"/>
      <c r="F9" s="198"/>
      <c r="G9" s="198"/>
      <c r="H9" s="198"/>
      <c r="I9" s="198"/>
    </row>
    <row r="10" spans="1:9" ht="18" customHeight="1">
      <c r="A10" s="223"/>
      <c r="B10" s="250" t="s">
        <v>23</v>
      </c>
      <c r="C10" s="211">
        <v>300.85714285714283</v>
      </c>
      <c r="D10" s="250" t="s">
        <v>18</v>
      </c>
      <c r="E10" s="223"/>
      <c r="F10" s="198"/>
      <c r="G10" s="198"/>
      <c r="H10" s="198"/>
      <c r="I10" s="198"/>
    </row>
    <row r="11" spans="1:9" ht="18" customHeight="1">
      <c r="A11" s="223"/>
      <c r="B11" s="250" t="s">
        <v>24</v>
      </c>
      <c r="C11" s="202">
        <v>25.071428571428569</v>
      </c>
      <c r="D11" s="250" t="s">
        <v>18</v>
      </c>
      <c r="E11" s="223"/>
      <c r="F11" s="198"/>
      <c r="G11" s="198"/>
      <c r="H11" s="198"/>
      <c r="I11" s="198"/>
    </row>
    <row r="12" spans="1:9" ht="18" customHeight="1">
      <c r="A12" s="223"/>
      <c r="B12" s="250"/>
      <c r="C12" s="202"/>
      <c r="D12" s="250"/>
      <c r="E12" s="223"/>
      <c r="F12" s="654" t="s">
        <v>408</v>
      </c>
      <c r="G12" s="654"/>
      <c r="H12" s="654"/>
      <c r="I12" s="198"/>
    </row>
    <row r="13" spans="1:9" ht="18" customHeight="1">
      <c r="A13" s="223"/>
      <c r="B13" s="250"/>
      <c r="C13" s="231"/>
      <c r="D13" s="250"/>
      <c r="E13" s="223"/>
      <c r="F13" s="198" t="s">
        <v>612</v>
      </c>
      <c r="G13" s="123"/>
      <c r="H13" s="123">
        <v>0.5</v>
      </c>
      <c r="I13" s="198"/>
    </row>
    <row r="14" spans="1:9" ht="18" customHeight="1">
      <c r="A14" s="223"/>
      <c r="B14" s="380" t="s">
        <v>702</v>
      </c>
      <c r="C14" s="379">
        <v>10</v>
      </c>
      <c r="D14" s="380" t="s">
        <v>237</v>
      </c>
      <c r="E14" s="223"/>
      <c r="F14" s="198" t="s">
        <v>352</v>
      </c>
      <c r="G14" s="124"/>
      <c r="H14" s="124">
        <v>16</v>
      </c>
      <c r="I14" s="201"/>
    </row>
    <row r="15" spans="1:9" ht="18" customHeight="1">
      <c r="A15" s="223"/>
      <c r="B15" s="250" t="s">
        <v>26</v>
      </c>
      <c r="C15" s="211">
        <v>25.071428571428569</v>
      </c>
      <c r="D15" s="250" t="s">
        <v>18</v>
      </c>
      <c r="E15" s="223"/>
      <c r="F15" s="198" t="s">
        <v>644</v>
      </c>
      <c r="G15" s="124"/>
      <c r="H15" s="124">
        <v>4</v>
      </c>
      <c r="I15" s="201"/>
    </row>
    <row r="16" spans="1:9" ht="18" customHeight="1">
      <c r="A16" s="223"/>
      <c r="B16" s="209"/>
      <c r="C16" s="205"/>
      <c r="D16" s="209"/>
      <c r="E16" s="223"/>
      <c r="F16" s="198" t="s">
        <v>652</v>
      </c>
      <c r="G16" s="124"/>
      <c r="H16" s="124">
        <v>1</v>
      </c>
      <c r="I16" s="201"/>
    </row>
    <row r="17" spans="1:11" ht="18" customHeight="1">
      <c r="A17" s="223"/>
      <c r="B17" s="198"/>
      <c r="C17" s="198"/>
      <c r="D17" s="198"/>
      <c r="E17" s="223"/>
      <c r="F17" s="198" t="s">
        <v>680</v>
      </c>
      <c r="G17" s="198"/>
      <c r="H17" s="124">
        <v>1</v>
      </c>
      <c r="I17" s="198"/>
    </row>
    <row r="18" spans="1:11" ht="18" customHeight="1">
      <c r="A18" s="223"/>
      <c r="B18" s="198"/>
      <c r="C18" s="198"/>
      <c r="D18" s="198"/>
      <c r="E18" s="223"/>
      <c r="F18" s="198"/>
      <c r="G18" s="198"/>
      <c r="H18" s="124"/>
      <c r="I18" s="198"/>
    </row>
    <row r="19" spans="1:11" ht="18" customHeight="1">
      <c r="A19" s="223"/>
      <c r="B19" s="213" t="s">
        <v>238</v>
      </c>
      <c r="C19" s="213"/>
      <c r="D19" s="198"/>
      <c r="E19" s="223"/>
      <c r="F19" s="657"/>
      <c r="G19" s="657"/>
      <c r="H19" s="657"/>
      <c r="I19" s="657"/>
    </row>
    <row r="20" spans="1:11" ht="18" customHeight="1">
      <c r="A20" s="223"/>
      <c r="B20" s="198" t="s">
        <v>612</v>
      </c>
      <c r="C20" s="202">
        <v>5</v>
      </c>
      <c r="D20" s="198" t="s">
        <v>239</v>
      </c>
      <c r="E20" s="223"/>
      <c r="F20" s="198"/>
      <c r="G20" s="198"/>
      <c r="H20" s="198"/>
      <c r="I20" s="198"/>
    </row>
    <row r="21" spans="1:11" ht="18" customHeight="1">
      <c r="A21" s="223"/>
      <c r="B21" s="198" t="s">
        <v>352</v>
      </c>
      <c r="C21" s="202">
        <v>160</v>
      </c>
      <c r="D21" s="198" t="s">
        <v>241</v>
      </c>
      <c r="E21" s="223"/>
      <c r="F21" s="198"/>
      <c r="G21" s="198"/>
      <c r="H21" s="198"/>
      <c r="I21" s="198"/>
      <c r="K21" s="663"/>
    </row>
    <row r="22" spans="1:11" ht="18" customHeight="1">
      <c r="A22" s="223"/>
      <c r="B22" s="198" t="s">
        <v>644</v>
      </c>
      <c r="C22" s="202">
        <v>40</v>
      </c>
      <c r="D22" s="198" t="s">
        <v>241</v>
      </c>
      <c r="E22" s="223"/>
      <c r="F22" s="198"/>
      <c r="G22" s="198"/>
      <c r="H22" s="198"/>
      <c r="I22" s="198"/>
      <c r="K22" s="664"/>
    </row>
    <row r="23" spans="1:11" ht="18" customHeight="1">
      <c r="A23" s="223"/>
      <c r="B23" s="198" t="s">
        <v>652</v>
      </c>
      <c r="C23" s="202">
        <v>10</v>
      </c>
      <c r="D23" s="198" t="s">
        <v>653</v>
      </c>
      <c r="E23" s="223"/>
      <c r="F23" s="198"/>
      <c r="G23" s="198"/>
      <c r="H23" s="198"/>
      <c r="I23" s="198"/>
      <c r="K23" s="664"/>
    </row>
    <row r="24" spans="1:11" ht="18" customHeight="1">
      <c r="A24" s="223"/>
      <c r="B24" s="198" t="s">
        <v>433</v>
      </c>
      <c r="C24" s="202">
        <v>4</v>
      </c>
      <c r="D24" s="198" t="s">
        <v>239</v>
      </c>
      <c r="E24" s="223"/>
      <c r="F24" s="198"/>
      <c r="G24" s="198"/>
      <c r="H24" s="198"/>
      <c r="I24" s="198"/>
    </row>
    <row r="25" spans="1:11" ht="18" customHeight="1">
      <c r="A25" s="223"/>
      <c r="B25" s="198" t="s">
        <v>688</v>
      </c>
      <c r="C25" s="202">
        <v>1</v>
      </c>
      <c r="D25" s="198" t="s">
        <v>239</v>
      </c>
      <c r="E25" s="223"/>
      <c r="F25" s="198"/>
      <c r="G25" s="198"/>
      <c r="H25" s="198"/>
      <c r="I25" s="198"/>
    </row>
    <row r="26" spans="1:11" ht="18" customHeight="1">
      <c r="A26" s="223"/>
      <c r="B26" s="198" t="s">
        <v>679</v>
      </c>
      <c r="C26" s="202">
        <v>10</v>
      </c>
      <c r="D26" s="198" t="s">
        <v>240</v>
      </c>
      <c r="E26" s="223"/>
      <c r="F26" s="198"/>
      <c r="G26" s="198"/>
      <c r="H26" s="198"/>
      <c r="I26" s="198"/>
    </row>
    <row r="27" spans="1:11" ht="18" customHeight="1">
      <c r="A27" s="223"/>
      <c r="B27" s="198" t="s">
        <v>438</v>
      </c>
      <c r="C27" s="202">
        <v>2</v>
      </c>
      <c r="D27" s="198" t="s">
        <v>241</v>
      </c>
      <c r="E27" s="223"/>
      <c r="F27" s="198"/>
      <c r="G27" s="198"/>
      <c r="H27" s="198"/>
      <c r="I27" s="198"/>
    </row>
    <row r="28" spans="1:11" ht="18" customHeight="1">
      <c r="A28" s="223"/>
      <c r="B28" s="215" t="s">
        <v>562</v>
      </c>
      <c r="C28" s="202">
        <v>2</v>
      </c>
      <c r="D28" s="198" t="s">
        <v>239</v>
      </c>
      <c r="E28" s="223"/>
      <c r="F28" s="198"/>
      <c r="G28" s="198"/>
      <c r="H28" s="198"/>
      <c r="I28" s="198"/>
    </row>
    <row r="29" spans="1:11" ht="18" customHeight="1">
      <c r="A29" s="223"/>
      <c r="B29" s="215" t="s">
        <v>680</v>
      </c>
      <c r="C29" s="202">
        <v>10</v>
      </c>
      <c r="D29" s="198" t="s">
        <v>683</v>
      </c>
      <c r="E29" s="223"/>
      <c r="F29" s="198"/>
      <c r="G29" s="198"/>
      <c r="H29" s="198"/>
      <c r="I29" s="198"/>
    </row>
    <row r="30" spans="1:11" ht="18" customHeight="1">
      <c r="A30" s="223"/>
      <c r="B30" s="209"/>
      <c r="C30" s="209"/>
      <c r="D30" s="209"/>
      <c r="E30" s="198"/>
      <c r="F30" s="198"/>
      <c r="G30" s="198"/>
      <c r="H30" s="198"/>
      <c r="I30" s="198"/>
    </row>
    <row r="31" spans="1:11" ht="18" customHeight="1">
      <c r="A31" s="223"/>
      <c r="B31" s="646" t="s">
        <v>43</v>
      </c>
      <c r="C31" s="646"/>
      <c r="D31" s="198"/>
      <c r="E31" s="198"/>
      <c r="F31" s="198"/>
      <c r="G31" s="198"/>
      <c r="H31" s="198"/>
      <c r="I31" s="198"/>
    </row>
    <row r="32" spans="1:11" ht="18" customHeight="1">
      <c r="A32" s="223"/>
      <c r="B32" s="469" t="s">
        <v>586</v>
      </c>
      <c r="C32" s="384" t="s">
        <v>0</v>
      </c>
      <c r="D32" s="385"/>
      <c r="E32" s="384" t="s">
        <v>45</v>
      </c>
      <c r="F32" s="384" t="s">
        <v>46</v>
      </c>
      <c r="G32" s="384" t="s">
        <v>47</v>
      </c>
      <c r="H32" s="384" t="s">
        <v>48</v>
      </c>
      <c r="I32" s="386" t="s">
        <v>45</v>
      </c>
    </row>
    <row r="33" spans="1:9" ht="18" customHeight="1">
      <c r="A33" s="223"/>
      <c r="B33" s="387" t="s">
        <v>49</v>
      </c>
      <c r="C33" s="226">
        <v>5</v>
      </c>
      <c r="D33" s="198"/>
      <c r="E33" s="230">
        <v>0</v>
      </c>
      <c r="F33" s="231">
        <v>70</v>
      </c>
      <c r="G33" s="225">
        <v>8774.9999999999982</v>
      </c>
      <c r="H33" s="226">
        <v>5</v>
      </c>
      <c r="I33" s="388">
        <v>0</v>
      </c>
    </row>
    <row r="34" spans="1:9" ht="18" customHeight="1">
      <c r="A34" s="223"/>
      <c r="B34" s="387" t="s">
        <v>50</v>
      </c>
      <c r="C34" s="231">
        <v>0</v>
      </c>
      <c r="D34" s="198"/>
      <c r="E34" s="230">
        <v>0</v>
      </c>
      <c r="F34" s="231">
        <v>0</v>
      </c>
      <c r="G34" s="292">
        <v>0</v>
      </c>
      <c r="H34" s="231">
        <v>0</v>
      </c>
      <c r="I34" s="388">
        <v>0</v>
      </c>
    </row>
    <row r="35" spans="1:9" ht="18" customHeight="1">
      <c r="A35" s="223"/>
      <c r="B35" s="387" t="s">
        <v>51</v>
      </c>
      <c r="C35" s="231">
        <v>0</v>
      </c>
      <c r="D35" s="198"/>
      <c r="E35" s="230">
        <v>0</v>
      </c>
      <c r="F35" s="231"/>
      <c r="G35" s="292">
        <v>0</v>
      </c>
      <c r="H35" s="231">
        <v>0</v>
      </c>
      <c r="I35" s="232">
        <v>0</v>
      </c>
    </row>
    <row r="36" spans="1:9" ht="18" customHeight="1">
      <c r="A36" s="223"/>
      <c r="B36" s="389" t="s">
        <v>52</v>
      </c>
      <c r="C36" s="390"/>
      <c r="D36" s="391"/>
      <c r="E36" s="391"/>
      <c r="F36" s="390"/>
      <c r="G36" s="392">
        <v>8774.9999999999982</v>
      </c>
      <c r="H36" s="390"/>
      <c r="I36" s="393"/>
    </row>
    <row r="37" spans="1:9" ht="18" customHeight="1">
      <c r="A37" s="223"/>
      <c r="B37" s="470"/>
      <c r="C37" s="231"/>
      <c r="D37" s="198"/>
      <c r="E37" s="198"/>
      <c r="F37" s="231"/>
      <c r="G37" s="194"/>
      <c r="H37" s="231"/>
      <c r="I37" s="231"/>
    </row>
    <row r="38" spans="1:9" ht="18" customHeight="1">
      <c r="A38" s="223"/>
      <c r="B38" s="218" t="s">
        <v>433</v>
      </c>
      <c r="C38" s="221" t="s">
        <v>0</v>
      </c>
      <c r="D38" s="238"/>
      <c r="E38" s="221" t="s">
        <v>45</v>
      </c>
      <c r="F38" s="221" t="s">
        <v>46</v>
      </c>
      <c r="G38" s="221" t="s">
        <v>47</v>
      </c>
      <c r="H38" s="221" t="s">
        <v>48</v>
      </c>
      <c r="I38" s="239" t="s">
        <v>45</v>
      </c>
    </row>
    <row r="39" spans="1:9" ht="18" customHeight="1">
      <c r="A39" s="223"/>
      <c r="B39" s="240" t="s">
        <v>49</v>
      </c>
      <c r="C39" s="226">
        <v>4</v>
      </c>
      <c r="D39" s="198"/>
      <c r="E39" s="230">
        <v>0</v>
      </c>
      <c r="F39" s="231">
        <v>100</v>
      </c>
      <c r="G39" s="225">
        <v>10028.571428571428</v>
      </c>
      <c r="H39" s="226">
        <v>4</v>
      </c>
      <c r="I39" s="232">
        <v>0</v>
      </c>
    </row>
    <row r="40" spans="1:9" ht="18" customHeight="1">
      <c r="A40" s="223"/>
      <c r="B40" s="240" t="s">
        <v>50</v>
      </c>
      <c r="C40" s="231">
        <v>0</v>
      </c>
      <c r="D40" s="198"/>
      <c r="E40" s="230">
        <v>0</v>
      </c>
      <c r="F40" s="231">
        <v>0</v>
      </c>
      <c r="G40" s="231">
        <v>0</v>
      </c>
      <c r="H40" s="226">
        <v>0</v>
      </c>
      <c r="I40" s="232">
        <v>0</v>
      </c>
    </row>
    <row r="41" spans="1:9" ht="18" customHeight="1">
      <c r="A41" s="223"/>
      <c r="B41" s="240" t="s">
        <v>51</v>
      </c>
      <c r="C41" s="231">
        <v>0</v>
      </c>
      <c r="D41" s="198"/>
      <c r="E41" s="230">
        <v>0</v>
      </c>
      <c r="F41" s="231"/>
      <c r="G41" s="231">
        <v>0</v>
      </c>
      <c r="H41" s="226">
        <v>0</v>
      </c>
      <c r="I41" s="232">
        <v>0</v>
      </c>
    </row>
    <row r="42" spans="1:9" ht="18" customHeight="1">
      <c r="A42" s="223"/>
      <c r="B42" s="241" t="s">
        <v>52</v>
      </c>
      <c r="C42" s="242"/>
      <c r="D42" s="229"/>
      <c r="E42" s="229"/>
      <c r="F42" s="242"/>
      <c r="G42" s="243">
        <v>10028.571428571428</v>
      </c>
      <c r="H42" s="242"/>
      <c r="I42" s="244"/>
    </row>
    <row r="43" spans="1:9" ht="18" customHeight="1">
      <c r="A43" s="223"/>
      <c r="B43" s="197"/>
      <c r="C43" s="231"/>
      <c r="D43" s="198"/>
      <c r="E43" s="198"/>
      <c r="F43" s="231"/>
      <c r="G43" s="245"/>
      <c r="H43" s="231"/>
      <c r="I43" s="231"/>
    </row>
    <row r="44" spans="1:9" ht="18" customHeight="1">
      <c r="A44" s="223"/>
      <c r="B44" s="218" t="s">
        <v>688</v>
      </c>
      <c r="C44" s="221" t="s">
        <v>0</v>
      </c>
      <c r="D44" s="238"/>
      <c r="E44" s="221" t="s">
        <v>45</v>
      </c>
      <c r="F44" s="221" t="s">
        <v>46</v>
      </c>
      <c r="G44" s="221" t="s">
        <v>47</v>
      </c>
      <c r="H44" s="221" t="s">
        <v>48</v>
      </c>
      <c r="I44" s="239" t="s">
        <v>45</v>
      </c>
    </row>
    <row r="45" spans="1:9" ht="18" customHeight="1">
      <c r="A45" s="223"/>
      <c r="B45" s="240" t="s">
        <v>49</v>
      </c>
      <c r="C45" s="226">
        <v>1</v>
      </c>
      <c r="D45" s="198"/>
      <c r="E45" s="230">
        <v>0</v>
      </c>
      <c r="F45" s="231">
        <v>70</v>
      </c>
      <c r="G45" s="225">
        <v>2800</v>
      </c>
      <c r="H45" s="226">
        <v>1</v>
      </c>
      <c r="I45" s="232">
        <v>0</v>
      </c>
    </row>
    <row r="46" spans="1:9" ht="18" customHeight="1">
      <c r="A46" s="223"/>
      <c r="B46" s="240" t="s">
        <v>50</v>
      </c>
      <c r="C46" s="231">
        <v>0</v>
      </c>
      <c r="D46" s="198"/>
      <c r="E46" s="230">
        <v>0</v>
      </c>
      <c r="F46" s="231">
        <v>0</v>
      </c>
      <c r="G46" s="231">
        <v>0</v>
      </c>
      <c r="H46" s="226">
        <v>0</v>
      </c>
      <c r="I46" s="232">
        <v>0</v>
      </c>
    </row>
    <row r="47" spans="1:9" ht="18" customHeight="1">
      <c r="A47" s="223"/>
      <c r="B47" s="240" t="s">
        <v>51</v>
      </c>
      <c r="C47" s="231">
        <v>0</v>
      </c>
      <c r="D47" s="198"/>
      <c r="E47" s="230">
        <v>0</v>
      </c>
      <c r="F47" s="231"/>
      <c r="G47" s="231">
        <v>0</v>
      </c>
      <c r="H47" s="226">
        <v>0</v>
      </c>
      <c r="I47" s="232">
        <v>0</v>
      </c>
    </row>
    <row r="48" spans="1:9" ht="18" customHeight="1">
      <c r="A48" s="223"/>
      <c r="B48" s="241" t="s">
        <v>52</v>
      </c>
      <c r="C48" s="242"/>
      <c r="D48" s="229"/>
      <c r="E48" s="229"/>
      <c r="F48" s="242"/>
      <c r="G48" s="243">
        <v>2800</v>
      </c>
      <c r="H48" s="242"/>
      <c r="I48" s="244"/>
    </row>
    <row r="49" spans="1:9" ht="18" customHeight="1">
      <c r="A49" s="223"/>
      <c r="B49" s="197"/>
      <c r="C49" s="231"/>
      <c r="D49" s="198"/>
      <c r="E49" s="198"/>
      <c r="F49" s="231"/>
      <c r="G49" s="245"/>
      <c r="H49" s="231"/>
      <c r="I49" s="231"/>
    </row>
    <row r="50" spans="1:9" ht="18" customHeight="1">
      <c r="A50" s="223"/>
      <c r="B50" s="218" t="s">
        <v>522</v>
      </c>
      <c r="C50" s="221" t="s">
        <v>0</v>
      </c>
      <c r="D50" s="238"/>
      <c r="E50" s="221" t="s">
        <v>45</v>
      </c>
      <c r="F50" s="221" t="s">
        <v>46</v>
      </c>
      <c r="G50" s="221" t="s">
        <v>47</v>
      </c>
      <c r="H50" s="221" t="s">
        <v>48</v>
      </c>
      <c r="I50" s="239" t="s">
        <v>45</v>
      </c>
    </row>
    <row r="51" spans="1:9" ht="18" customHeight="1">
      <c r="A51" s="223"/>
      <c r="B51" s="240" t="s">
        <v>49</v>
      </c>
      <c r="C51" s="226">
        <v>2</v>
      </c>
      <c r="D51" s="198"/>
      <c r="E51" s="230">
        <v>0</v>
      </c>
      <c r="F51" s="231">
        <v>70</v>
      </c>
      <c r="G51" s="225">
        <v>3509.9999999999995</v>
      </c>
      <c r="H51" s="226">
        <v>2</v>
      </c>
      <c r="I51" s="232">
        <v>0</v>
      </c>
    </row>
    <row r="52" spans="1:9" ht="18" customHeight="1">
      <c r="A52" s="223"/>
      <c r="B52" s="240" t="s">
        <v>50</v>
      </c>
      <c r="C52" s="231">
        <v>0</v>
      </c>
      <c r="D52" s="198"/>
      <c r="E52" s="230">
        <v>0</v>
      </c>
      <c r="F52" s="231">
        <v>0</v>
      </c>
      <c r="G52" s="231">
        <v>0</v>
      </c>
      <c r="H52" s="226">
        <v>0</v>
      </c>
      <c r="I52" s="232">
        <v>0</v>
      </c>
    </row>
    <row r="53" spans="1:9" ht="18" customHeight="1">
      <c r="A53" s="223"/>
      <c r="B53" s="240" t="s">
        <v>51</v>
      </c>
      <c r="C53" s="231">
        <v>0</v>
      </c>
      <c r="D53" s="198"/>
      <c r="E53" s="230">
        <v>0</v>
      </c>
      <c r="F53" s="231"/>
      <c r="G53" s="231">
        <v>0</v>
      </c>
      <c r="H53" s="226">
        <v>0</v>
      </c>
      <c r="I53" s="232">
        <v>0</v>
      </c>
    </row>
    <row r="54" spans="1:9" ht="18" customHeight="1">
      <c r="A54" s="223"/>
      <c r="B54" s="241" t="s">
        <v>52</v>
      </c>
      <c r="C54" s="242"/>
      <c r="D54" s="229"/>
      <c r="E54" s="229"/>
      <c r="F54" s="242"/>
      <c r="G54" s="243">
        <v>3509.9999999999995</v>
      </c>
      <c r="H54" s="242"/>
      <c r="I54" s="244"/>
    </row>
    <row r="55" spans="1:9" ht="18" customHeight="1">
      <c r="A55" s="223"/>
      <c r="B55" s="197"/>
      <c r="C55" s="231"/>
      <c r="D55" s="198"/>
      <c r="E55" s="198"/>
      <c r="F55" s="231"/>
      <c r="G55" s="245"/>
      <c r="H55" s="231"/>
      <c r="I55" s="231"/>
    </row>
    <row r="56" spans="1:9" ht="18" customHeight="1">
      <c r="A56" s="223"/>
      <c r="B56" s="251" t="s">
        <v>53</v>
      </c>
      <c r="C56" s="231"/>
      <c r="D56" s="198"/>
      <c r="E56" s="198"/>
      <c r="F56" s="231"/>
      <c r="G56" s="291"/>
      <c r="H56" s="242"/>
      <c r="I56" s="242"/>
    </row>
    <row r="57" spans="1:9" ht="18" customHeight="1">
      <c r="A57" s="223"/>
      <c r="B57" s="395"/>
      <c r="C57" s="652" t="s">
        <v>679</v>
      </c>
      <c r="D57" s="652"/>
      <c r="E57" s="652"/>
      <c r="F57" s="318"/>
      <c r="G57" s="652" t="s">
        <v>460</v>
      </c>
      <c r="H57" s="652"/>
      <c r="I57" s="653"/>
    </row>
    <row r="58" spans="1:9" ht="18" customHeight="1">
      <c r="A58" s="223"/>
      <c r="B58" s="396" t="s">
        <v>56</v>
      </c>
      <c r="C58" s="194" t="s">
        <v>0</v>
      </c>
      <c r="D58" s="194" t="s">
        <v>45</v>
      </c>
      <c r="E58" s="221" t="s">
        <v>3</v>
      </c>
      <c r="F58" s="194"/>
      <c r="G58" s="194" t="s">
        <v>0</v>
      </c>
      <c r="H58" s="194" t="s">
        <v>45</v>
      </c>
      <c r="I58" s="397" t="s">
        <v>3</v>
      </c>
    </row>
    <row r="59" spans="1:9" ht="18" customHeight="1">
      <c r="A59" s="223"/>
      <c r="B59" s="387" t="s">
        <v>49</v>
      </c>
      <c r="C59" s="226">
        <v>10</v>
      </c>
      <c r="D59" s="226">
        <v>1</v>
      </c>
      <c r="E59" s="226">
        <v>11</v>
      </c>
      <c r="F59" s="211"/>
      <c r="G59" s="226">
        <v>160</v>
      </c>
      <c r="H59" s="226">
        <v>16</v>
      </c>
      <c r="I59" s="388">
        <v>176</v>
      </c>
    </row>
    <row r="60" spans="1:9" ht="18" customHeight="1">
      <c r="A60" s="223"/>
      <c r="B60" s="387" t="s">
        <v>50</v>
      </c>
      <c r="C60" s="226">
        <v>0</v>
      </c>
      <c r="D60" s="226">
        <v>0</v>
      </c>
      <c r="E60" s="226">
        <v>0</v>
      </c>
      <c r="F60" s="211"/>
      <c r="G60" s="226">
        <v>0</v>
      </c>
      <c r="H60" s="226">
        <v>0</v>
      </c>
      <c r="I60" s="388">
        <v>0</v>
      </c>
    </row>
    <row r="61" spans="1:9" ht="18" customHeight="1">
      <c r="A61" s="223"/>
      <c r="B61" s="398" t="s">
        <v>57</v>
      </c>
      <c r="C61" s="246">
        <v>10</v>
      </c>
      <c r="D61" s="246">
        <v>1</v>
      </c>
      <c r="E61" s="246">
        <v>11</v>
      </c>
      <c r="F61" s="291"/>
      <c r="G61" s="246">
        <v>160</v>
      </c>
      <c r="H61" s="246">
        <v>16</v>
      </c>
      <c r="I61" s="249">
        <v>176</v>
      </c>
    </row>
    <row r="62" spans="1:9" ht="18" customHeight="1">
      <c r="A62" s="223"/>
      <c r="B62" s="250"/>
      <c r="C62" s="231"/>
      <c r="D62" s="198"/>
      <c r="E62" s="231"/>
      <c r="F62" s="194"/>
      <c r="G62" s="231"/>
      <c r="H62" s="231"/>
      <c r="I62" s="194"/>
    </row>
    <row r="63" spans="1:9" ht="18" customHeight="1">
      <c r="A63" s="223"/>
      <c r="B63" s="251" t="s">
        <v>53</v>
      </c>
      <c r="C63" s="231"/>
      <c r="D63" s="198"/>
      <c r="E63" s="198"/>
      <c r="F63" s="231"/>
      <c r="G63" s="291"/>
      <c r="H63" s="242"/>
      <c r="I63" s="242"/>
    </row>
    <row r="64" spans="1:9" ht="18" customHeight="1">
      <c r="A64" s="223"/>
      <c r="B64" s="395"/>
      <c r="C64" s="652" t="s">
        <v>644</v>
      </c>
      <c r="D64" s="652"/>
      <c r="E64" s="652"/>
      <c r="F64" s="318"/>
      <c r="G64" s="652" t="s">
        <v>652</v>
      </c>
      <c r="H64" s="652"/>
      <c r="I64" s="653"/>
    </row>
    <row r="65" spans="1:9" ht="18" customHeight="1">
      <c r="A65" s="223"/>
      <c r="B65" s="396" t="s">
        <v>56</v>
      </c>
      <c r="C65" s="194" t="s">
        <v>0</v>
      </c>
      <c r="D65" s="194" t="s">
        <v>45</v>
      </c>
      <c r="E65" s="221" t="s">
        <v>3</v>
      </c>
      <c r="F65" s="194"/>
      <c r="G65" s="194" t="s">
        <v>0</v>
      </c>
      <c r="H65" s="194" t="s">
        <v>45</v>
      </c>
      <c r="I65" s="239" t="s">
        <v>3</v>
      </c>
    </row>
    <row r="66" spans="1:9" ht="18" customHeight="1">
      <c r="A66" s="223"/>
      <c r="B66" s="387" t="s">
        <v>49</v>
      </c>
      <c r="C66" s="226">
        <v>40</v>
      </c>
      <c r="D66" s="226">
        <v>4</v>
      </c>
      <c r="E66" s="226">
        <v>44</v>
      </c>
      <c r="F66" s="211"/>
      <c r="G66" s="226">
        <v>10</v>
      </c>
      <c r="H66" s="226">
        <v>1</v>
      </c>
      <c r="I66" s="388">
        <v>11</v>
      </c>
    </row>
    <row r="67" spans="1:9" ht="18" customHeight="1">
      <c r="A67" s="223"/>
      <c r="B67" s="387" t="s">
        <v>50</v>
      </c>
      <c r="C67" s="226">
        <v>0</v>
      </c>
      <c r="D67" s="226">
        <v>0</v>
      </c>
      <c r="E67" s="226">
        <v>0</v>
      </c>
      <c r="F67" s="211"/>
      <c r="G67" s="226">
        <v>0</v>
      </c>
      <c r="H67" s="226">
        <v>0</v>
      </c>
      <c r="I67" s="388">
        <v>0</v>
      </c>
    </row>
    <row r="68" spans="1:9" ht="18" customHeight="1">
      <c r="A68" s="223"/>
      <c r="B68" s="398" t="s">
        <v>57</v>
      </c>
      <c r="C68" s="246">
        <v>40</v>
      </c>
      <c r="D68" s="246">
        <v>4</v>
      </c>
      <c r="E68" s="246">
        <v>44</v>
      </c>
      <c r="F68" s="291"/>
      <c r="G68" s="246">
        <v>10</v>
      </c>
      <c r="H68" s="246">
        <v>1</v>
      </c>
      <c r="I68" s="249">
        <v>11</v>
      </c>
    </row>
    <row r="69" spans="1:9" ht="18" customHeight="1">
      <c r="A69" s="223"/>
      <c r="B69" s="250"/>
      <c r="C69" s="247"/>
      <c r="D69" s="247"/>
      <c r="E69" s="247"/>
      <c r="F69" s="194"/>
      <c r="G69" s="247"/>
      <c r="H69" s="247"/>
      <c r="I69" s="247"/>
    </row>
    <row r="70" spans="1:9" ht="18" customHeight="1">
      <c r="A70" s="223"/>
      <c r="B70" s="251" t="s">
        <v>53</v>
      </c>
      <c r="C70" s="231"/>
      <c r="D70" s="198"/>
      <c r="E70" s="198"/>
      <c r="F70" s="231"/>
      <c r="G70" s="291"/>
      <c r="H70" s="242"/>
      <c r="I70" s="242"/>
    </row>
    <row r="71" spans="1:9" ht="18" customHeight="1">
      <c r="A71" s="223"/>
      <c r="B71" s="395"/>
      <c r="C71" s="652" t="s">
        <v>438</v>
      </c>
      <c r="D71" s="652"/>
      <c r="E71" s="652"/>
      <c r="F71" s="318"/>
      <c r="G71" s="652"/>
      <c r="H71" s="652"/>
      <c r="I71" s="653"/>
    </row>
    <row r="72" spans="1:9" ht="18" customHeight="1">
      <c r="A72" s="223"/>
      <c r="B72" s="396" t="s">
        <v>56</v>
      </c>
      <c r="C72" s="194" t="s">
        <v>0</v>
      </c>
      <c r="D72" s="194" t="s">
        <v>45</v>
      </c>
      <c r="E72" s="221" t="s">
        <v>3</v>
      </c>
      <c r="F72" s="194"/>
      <c r="G72" s="194" t="s">
        <v>0</v>
      </c>
      <c r="H72" s="194" t="s">
        <v>45</v>
      </c>
      <c r="I72" s="239" t="s">
        <v>3</v>
      </c>
    </row>
    <row r="73" spans="1:9" ht="18" customHeight="1">
      <c r="A73" s="223"/>
      <c r="B73" s="387" t="s">
        <v>49</v>
      </c>
      <c r="C73" s="226">
        <v>2</v>
      </c>
      <c r="D73" s="226">
        <v>0</v>
      </c>
      <c r="E73" s="226">
        <v>2</v>
      </c>
      <c r="F73" s="211"/>
      <c r="G73" s="226">
        <v>0</v>
      </c>
      <c r="H73" s="226">
        <v>0</v>
      </c>
      <c r="I73" s="388">
        <v>0</v>
      </c>
    </row>
    <row r="74" spans="1:9" ht="18" customHeight="1">
      <c r="A74" s="223"/>
      <c r="B74" s="387" t="s">
        <v>50</v>
      </c>
      <c r="C74" s="226">
        <v>0</v>
      </c>
      <c r="D74" s="226">
        <v>0</v>
      </c>
      <c r="E74" s="226">
        <v>0</v>
      </c>
      <c r="F74" s="211"/>
      <c r="G74" s="226">
        <v>0</v>
      </c>
      <c r="H74" s="226">
        <v>0</v>
      </c>
      <c r="I74" s="388">
        <v>0</v>
      </c>
    </row>
    <row r="75" spans="1:9" ht="18" customHeight="1">
      <c r="A75" s="223"/>
      <c r="B75" s="398" t="s">
        <v>57</v>
      </c>
      <c r="C75" s="246">
        <v>2</v>
      </c>
      <c r="D75" s="246">
        <v>0</v>
      </c>
      <c r="E75" s="246">
        <v>2</v>
      </c>
      <c r="F75" s="291"/>
      <c r="G75" s="246">
        <v>0</v>
      </c>
      <c r="H75" s="246">
        <v>0</v>
      </c>
      <c r="I75" s="249">
        <v>0</v>
      </c>
    </row>
    <row r="76" spans="1:9" ht="18" customHeight="1">
      <c r="A76" s="223"/>
      <c r="B76" s="250"/>
      <c r="C76" s="552"/>
      <c r="D76" s="194"/>
      <c r="E76" s="552"/>
      <c r="F76" s="194"/>
      <c r="G76" s="194"/>
      <c r="H76" s="194"/>
      <c r="I76" s="552"/>
    </row>
    <row r="77" spans="1:9" ht="18" customHeight="1">
      <c r="A77" s="194" t="s">
        <v>58</v>
      </c>
      <c r="B77" s="655" t="s">
        <v>202</v>
      </c>
      <c r="C77" s="655"/>
      <c r="D77" s="213"/>
      <c r="E77" s="213"/>
      <c r="F77" s="213"/>
      <c r="G77" s="650"/>
      <c r="H77" s="650"/>
      <c r="I77" s="213"/>
    </row>
    <row r="78" spans="1:9" ht="18" customHeight="1">
      <c r="A78" s="194"/>
      <c r="B78" s="228" t="s">
        <v>679</v>
      </c>
      <c r="C78" s="252"/>
      <c r="D78" s="253" t="s">
        <v>60</v>
      </c>
      <c r="E78" s="254"/>
      <c r="F78" s="253" t="s">
        <v>61</v>
      </c>
      <c r="G78" s="255"/>
      <c r="H78" s="253" t="s">
        <v>62</v>
      </c>
      <c r="I78" s="353"/>
    </row>
    <row r="79" spans="1:9" ht="18" customHeight="1">
      <c r="A79" s="223"/>
      <c r="B79" s="256" t="s">
        <v>63</v>
      </c>
      <c r="C79" s="192"/>
      <c r="D79" s="217">
        <v>1</v>
      </c>
      <c r="E79" s="231" t="s">
        <v>64</v>
      </c>
      <c r="F79" s="131">
        <v>2885.76</v>
      </c>
      <c r="G79" s="210" t="s">
        <v>65</v>
      </c>
      <c r="H79" s="132">
        <v>2885.76</v>
      </c>
      <c r="I79" s="198"/>
    </row>
    <row r="80" spans="1:9" ht="18" customHeight="1">
      <c r="A80" s="223"/>
      <c r="B80" s="198" t="s">
        <v>66</v>
      </c>
      <c r="C80" s="257">
        <v>0.5</v>
      </c>
      <c r="D80" s="217">
        <v>4</v>
      </c>
      <c r="E80" s="231" t="s">
        <v>64</v>
      </c>
      <c r="F80" s="133">
        <v>24.096545454545456</v>
      </c>
      <c r="G80" s="210"/>
      <c r="H80" s="132">
        <v>96.386181818181825</v>
      </c>
      <c r="I80" s="198"/>
    </row>
    <row r="81" spans="1:9" ht="18" customHeight="1">
      <c r="A81" s="223"/>
      <c r="B81" s="215" t="s">
        <v>67</v>
      </c>
      <c r="C81" s="258">
        <v>0.4</v>
      </c>
      <c r="D81" s="217">
        <v>1</v>
      </c>
      <c r="E81" s="231" t="s">
        <v>64</v>
      </c>
      <c r="F81" s="132">
        <v>677.84799999999996</v>
      </c>
      <c r="G81" s="210" t="s">
        <v>65</v>
      </c>
      <c r="H81" s="132">
        <v>677.84799999999996</v>
      </c>
      <c r="I81" s="198"/>
    </row>
    <row r="82" spans="1:9" ht="18" customHeight="1">
      <c r="A82" s="223"/>
      <c r="B82" s="198" t="s">
        <v>68</v>
      </c>
      <c r="C82" s="150">
        <v>1</v>
      </c>
      <c r="D82" s="202">
        <v>0</v>
      </c>
      <c r="E82" s="231" t="s">
        <v>64</v>
      </c>
      <c r="F82" s="133">
        <v>29.181454545454546</v>
      </c>
      <c r="G82" s="210" t="s">
        <v>65</v>
      </c>
      <c r="H82" s="132">
        <v>0</v>
      </c>
      <c r="I82" s="198"/>
    </row>
    <row r="83" spans="1:9" ht="18" customHeight="1">
      <c r="A83" s="223"/>
      <c r="B83" s="198" t="s">
        <v>69</v>
      </c>
      <c r="C83" s="150"/>
      <c r="D83" s="202">
        <v>0</v>
      </c>
      <c r="E83" s="231" t="s">
        <v>64</v>
      </c>
      <c r="F83" s="133">
        <v>577.15200000000004</v>
      </c>
      <c r="G83" s="210" t="s">
        <v>65</v>
      </c>
      <c r="H83" s="132">
        <v>0</v>
      </c>
      <c r="I83" s="198"/>
    </row>
    <row r="84" spans="1:9" ht="18" customHeight="1">
      <c r="A84" s="223"/>
      <c r="B84" s="198" t="s">
        <v>70</v>
      </c>
      <c r="C84" s="259">
        <v>0.7965000000000001</v>
      </c>
      <c r="D84" s="207"/>
      <c r="E84" s="192"/>
      <c r="F84" s="134"/>
      <c r="G84" s="210" t="s">
        <v>65</v>
      </c>
      <c r="H84" s="132">
        <v>2915.1853658181822</v>
      </c>
      <c r="I84" s="198"/>
    </row>
    <row r="85" spans="1:9" ht="18" customHeight="1">
      <c r="A85" s="223"/>
      <c r="B85" s="198" t="s">
        <v>71</v>
      </c>
      <c r="C85" s="192"/>
      <c r="D85" s="217">
        <v>1</v>
      </c>
      <c r="E85" s="231" t="s">
        <v>64</v>
      </c>
      <c r="F85" s="134">
        <v>12</v>
      </c>
      <c r="G85" s="210" t="s">
        <v>65</v>
      </c>
      <c r="H85" s="132">
        <v>12</v>
      </c>
      <c r="I85" s="198"/>
    </row>
    <row r="86" spans="1:9" ht="18" customHeight="1" thickBot="1">
      <c r="A86" s="223"/>
      <c r="B86" s="198" t="s">
        <v>72</v>
      </c>
      <c r="C86" s="192"/>
      <c r="D86" s="217">
        <v>1</v>
      </c>
      <c r="E86" s="231" t="s">
        <v>64</v>
      </c>
      <c r="F86" s="132">
        <v>6587.1795476363641</v>
      </c>
      <c r="G86" s="192"/>
      <c r="H86" s="210" t="s">
        <v>65</v>
      </c>
      <c r="I86" s="404">
        <v>6587.1795476363641</v>
      </c>
    </row>
    <row r="87" spans="1:9" ht="18" customHeight="1">
      <c r="A87" s="223"/>
      <c r="B87" s="198"/>
      <c r="C87" s="198"/>
      <c r="D87" s="198"/>
      <c r="E87" s="198"/>
      <c r="F87" s="198"/>
      <c r="G87" s="198"/>
      <c r="H87" s="209"/>
      <c r="I87" s="209"/>
    </row>
    <row r="88" spans="1:9" ht="18" customHeight="1">
      <c r="A88" s="223"/>
      <c r="B88" s="400" t="s">
        <v>460</v>
      </c>
      <c r="C88" s="261"/>
      <c r="D88" s="265" t="s">
        <v>60</v>
      </c>
      <c r="E88" s="261"/>
      <c r="F88" s="291" t="s">
        <v>61</v>
      </c>
      <c r="G88" s="401"/>
      <c r="H88" s="265" t="s">
        <v>62</v>
      </c>
      <c r="I88" s="353"/>
    </row>
    <row r="89" spans="1:9" ht="18" customHeight="1">
      <c r="A89" s="223"/>
      <c r="B89" s="402" t="s">
        <v>63</v>
      </c>
      <c r="C89" s="192"/>
      <c r="D89" s="217">
        <v>1</v>
      </c>
      <c r="E89" s="231" t="s">
        <v>64</v>
      </c>
      <c r="F89" s="134">
        <v>1694.46</v>
      </c>
      <c r="G89" s="157" t="s">
        <v>65</v>
      </c>
      <c r="H89" s="158">
        <v>1694.46</v>
      </c>
      <c r="I89" s="198"/>
    </row>
    <row r="90" spans="1:9" ht="18" customHeight="1">
      <c r="A90" s="223"/>
      <c r="B90" s="198" t="s">
        <v>66</v>
      </c>
      <c r="C90" s="257">
        <v>0.5</v>
      </c>
      <c r="D90" s="217">
        <v>4</v>
      </c>
      <c r="E90" s="231" t="s">
        <v>64</v>
      </c>
      <c r="F90" s="133">
        <v>13.763590909090912</v>
      </c>
      <c r="G90" s="160" t="s">
        <v>65</v>
      </c>
      <c r="H90" s="161">
        <v>55.054363636363647</v>
      </c>
      <c r="I90" s="198"/>
    </row>
    <row r="91" spans="1:9" ht="18" customHeight="1">
      <c r="A91" s="223"/>
      <c r="B91" s="198" t="s">
        <v>67</v>
      </c>
      <c r="C91" s="258">
        <v>0.2</v>
      </c>
      <c r="D91" s="217">
        <v>1</v>
      </c>
      <c r="E91" s="231" t="s">
        <v>64</v>
      </c>
      <c r="F91" s="132">
        <v>338.92399999999998</v>
      </c>
      <c r="G91" s="160" t="s">
        <v>65</v>
      </c>
      <c r="H91" s="161">
        <v>338.92399999999998</v>
      </c>
      <c r="I91" s="198"/>
    </row>
    <row r="92" spans="1:9" ht="18" customHeight="1">
      <c r="A92" s="223"/>
      <c r="B92" s="198" t="s">
        <v>68</v>
      </c>
      <c r="C92" s="150">
        <v>1</v>
      </c>
      <c r="D92" s="202">
        <v>0</v>
      </c>
      <c r="E92" s="231" t="s">
        <v>64</v>
      </c>
      <c r="F92" s="133">
        <v>18.351454545454548</v>
      </c>
      <c r="G92" s="160" t="s">
        <v>65</v>
      </c>
      <c r="H92" s="161">
        <v>0</v>
      </c>
      <c r="I92" s="198"/>
    </row>
    <row r="93" spans="1:9" ht="18" customHeight="1">
      <c r="A93" s="223"/>
      <c r="B93" s="198" t="s">
        <v>69</v>
      </c>
      <c r="C93" s="150"/>
      <c r="D93" s="202">
        <v>0</v>
      </c>
      <c r="E93" s="231" t="s">
        <v>64</v>
      </c>
      <c r="F93" s="133">
        <v>338.89200000000005</v>
      </c>
      <c r="G93" s="160" t="s">
        <v>65</v>
      </c>
      <c r="H93" s="161">
        <v>0</v>
      </c>
      <c r="I93" s="198"/>
    </row>
    <row r="94" spans="1:9" ht="18" customHeight="1">
      <c r="A94" s="223"/>
      <c r="B94" s="198" t="s">
        <v>70</v>
      </c>
      <c r="C94" s="259">
        <v>0.7965000000000001</v>
      </c>
      <c r="D94" s="207"/>
      <c r="E94" s="192"/>
      <c r="F94" s="134"/>
      <c r="G94" s="160" t="s">
        <v>65</v>
      </c>
      <c r="H94" s="137">
        <v>1663.4411566363638</v>
      </c>
      <c r="I94" s="198"/>
    </row>
    <row r="95" spans="1:9" ht="18" customHeight="1">
      <c r="A95" s="223"/>
      <c r="B95" s="198" t="s">
        <v>71</v>
      </c>
      <c r="C95" s="192"/>
      <c r="D95" s="217">
        <v>1</v>
      </c>
      <c r="E95" s="231" t="s">
        <v>64</v>
      </c>
      <c r="F95" s="134">
        <v>12</v>
      </c>
      <c r="G95" s="160" t="s">
        <v>65</v>
      </c>
      <c r="H95" s="161">
        <v>12</v>
      </c>
      <c r="I95" s="198"/>
    </row>
    <row r="96" spans="1:9" ht="18" customHeight="1" thickBot="1">
      <c r="A96" s="223"/>
      <c r="B96" s="215" t="s">
        <v>353</v>
      </c>
      <c r="C96" s="198"/>
      <c r="D96" s="217">
        <v>1</v>
      </c>
      <c r="E96" s="159" t="s">
        <v>64</v>
      </c>
      <c r="F96" s="132">
        <v>3763.8795202727274</v>
      </c>
      <c r="G96" s="160"/>
      <c r="H96" s="161"/>
      <c r="I96" s="404">
        <v>3763.8795202727274</v>
      </c>
    </row>
    <row r="97" spans="1:9" ht="18" customHeight="1">
      <c r="A97" s="223"/>
      <c r="B97" s="198"/>
      <c r="C97" s="209"/>
      <c r="D97" s="198"/>
      <c r="E97" s="205"/>
      <c r="F97" s="198"/>
      <c r="G97" s="198"/>
      <c r="H97" s="209"/>
      <c r="I97" s="209"/>
    </row>
    <row r="98" spans="1:9" ht="18" customHeight="1">
      <c r="A98" s="223"/>
      <c r="B98" s="400" t="s">
        <v>644</v>
      </c>
      <c r="C98" s="261"/>
      <c r="D98" s="265" t="s">
        <v>60</v>
      </c>
      <c r="E98" s="261"/>
      <c r="F98" s="291" t="s">
        <v>61</v>
      </c>
      <c r="G98" s="401"/>
      <c r="H98" s="265" t="s">
        <v>62</v>
      </c>
      <c r="I98" s="353"/>
    </row>
    <row r="99" spans="1:9" ht="18" customHeight="1">
      <c r="A99" s="223"/>
      <c r="B99" s="402" t="s">
        <v>63</v>
      </c>
      <c r="C99" s="192"/>
      <c r="D99" s="217">
        <v>1</v>
      </c>
      <c r="E99" s="231" t="s">
        <v>64</v>
      </c>
      <c r="F99" s="134">
        <v>2117.8200000000002</v>
      </c>
      <c r="G99" s="157" t="s">
        <v>65</v>
      </c>
      <c r="H99" s="158">
        <v>2117.8200000000002</v>
      </c>
      <c r="I99" s="198"/>
    </row>
    <row r="100" spans="1:9" ht="18" customHeight="1">
      <c r="A100" s="223"/>
      <c r="B100" s="198" t="s">
        <v>66</v>
      </c>
      <c r="C100" s="257">
        <v>0.5</v>
      </c>
      <c r="D100" s="217">
        <v>4</v>
      </c>
      <c r="E100" s="231" t="s">
        <v>64</v>
      </c>
      <c r="F100" s="133">
        <v>14.439681818181819</v>
      </c>
      <c r="G100" s="160" t="s">
        <v>65</v>
      </c>
      <c r="H100" s="161">
        <v>57.758727272727278</v>
      </c>
      <c r="I100" s="198"/>
    </row>
    <row r="101" spans="1:9" ht="18" customHeight="1">
      <c r="A101" s="223"/>
      <c r="B101" s="198" t="s">
        <v>67</v>
      </c>
      <c r="C101" s="258">
        <v>0</v>
      </c>
      <c r="D101" s="217">
        <v>0</v>
      </c>
      <c r="E101" s="231" t="s">
        <v>64</v>
      </c>
      <c r="F101" s="132">
        <v>0</v>
      </c>
      <c r="G101" s="160" t="s">
        <v>65</v>
      </c>
      <c r="H101" s="161">
        <v>0</v>
      </c>
      <c r="I101" s="198"/>
    </row>
    <row r="102" spans="1:9" ht="18" customHeight="1">
      <c r="A102" s="223"/>
      <c r="B102" s="198" t="s">
        <v>68</v>
      </c>
      <c r="C102" s="150">
        <v>1</v>
      </c>
      <c r="D102" s="202">
        <v>0</v>
      </c>
      <c r="E102" s="231" t="s">
        <v>64</v>
      </c>
      <c r="F102" s="133">
        <v>22.200181818181822</v>
      </c>
      <c r="G102" s="160" t="s">
        <v>65</v>
      </c>
      <c r="H102" s="161">
        <v>0</v>
      </c>
      <c r="I102" s="198"/>
    </row>
    <row r="103" spans="1:9" ht="18" customHeight="1">
      <c r="A103" s="223"/>
      <c r="B103" s="198" t="s">
        <v>69</v>
      </c>
      <c r="C103" s="150"/>
      <c r="D103" s="202">
        <v>0</v>
      </c>
      <c r="E103" s="231" t="s">
        <v>64</v>
      </c>
      <c r="F103" s="133">
        <v>423.56400000000008</v>
      </c>
      <c r="G103" s="160" t="s">
        <v>65</v>
      </c>
      <c r="H103" s="161">
        <v>0</v>
      </c>
      <c r="I103" s="198"/>
    </row>
    <row r="104" spans="1:9" ht="18" customHeight="1">
      <c r="A104" s="223"/>
      <c r="B104" s="198" t="s">
        <v>70</v>
      </c>
      <c r="C104" s="259">
        <v>0.7965000000000001</v>
      </c>
      <c r="D104" s="207"/>
      <c r="E104" s="192"/>
      <c r="F104" s="134"/>
      <c r="G104" s="160" t="s">
        <v>65</v>
      </c>
      <c r="H104" s="137">
        <v>1732.8484562727276</v>
      </c>
      <c r="I104" s="198"/>
    </row>
    <row r="105" spans="1:9" ht="18" customHeight="1">
      <c r="A105" s="223"/>
      <c r="B105" s="198" t="s">
        <v>71</v>
      </c>
      <c r="C105" s="192"/>
      <c r="D105" s="217">
        <v>1</v>
      </c>
      <c r="E105" s="231" t="s">
        <v>64</v>
      </c>
      <c r="F105" s="134">
        <v>12</v>
      </c>
      <c r="G105" s="160" t="s">
        <v>65</v>
      </c>
      <c r="H105" s="161">
        <v>12</v>
      </c>
      <c r="I105" s="198"/>
    </row>
    <row r="106" spans="1:9" ht="18" customHeight="1" thickBot="1">
      <c r="A106" s="223"/>
      <c r="B106" s="215" t="s">
        <v>353</v>
      </c>
      <c r="C106" s="198"/>
      <c r="D106" s="217">
        <v>1</v>
      </c>
      <c r="E106" s="159" t="s">
        <v>64</v>
      </c>
      <c r="F106" s="132">
        <v>3920.4271835454551</v>
      </c>
      <c r="G106" s="160"/>
      <c r="H106" s="161"/>
      <c r="I106" s="404">
        <v>3920.4271835454551</v>
      </c>
    </row>
    <row r="107" spans="1:9" ht="18" customHeight="1">
      <c r="A107" s="223"/>
      <c r="B107" s="215"/>
      <c r="C107" s="198"/>
      <c r="D107" s="217"/>
      <c r="E107" s="159"/>
      <c r="F107" s="132"/>
      <c r="G107" s="160"/>
      <c r="H107" s="161"/>
      <c r="I107" s="122"/>
    </row>
    <row r="108" spans="1:9" ht="18" customHeight="1">
      <c r="A108" s="223"/>
      <c r="B108" s="400" t="s">
        <v>652</v>
      </c>
      <c r="C108" s="261"/>
      <c r="D108" s="265" t="s">
        <v>60</v>
      </c>
      <c r="E108" s="261"/>
      <c r="F108" s="291" t="s">
        <v>61</v>
      </c>
      <c r="G108" s="401"/>
      <c r="H108" s="265" t="s">
        <v>62</v>
      </c>
      <c r="I108" s="353"/>
    </row>
    <row r="109" spans="1:9" ht="18" customHeight="1">
      <c r="A109" s="223"/>
      <c r="B109" s="402" t="s">
        <v>63</v>
      </c>
      <c r="C109" s="192"/>
      <c r="D109" s="217">
        <v>1</v>
      </c>
      <c r="E109" s="231" t="s">
        <v>64</v>
      </c>
      <c r="F109" s="134">
        <v>2517.9499999999998</v>
      </c>
      <c r="G109" s="157" t="s">
        <v>65</v>
      </c>
      <c r="H109" s="158">
        <v>2517.9499999999998</v>
      </c>
      <c r="I109" s="198"/>
    </row>
    <row r="110" spans="1:9" ht="18" customHeight="1">
      <c r="A110" s="223"/>
      <c r="B110" s="198" t="s">
        <v>66</v>
      </c>
      <c r="C110" s="257">
        <v>0.5</v>
      </c>
      <c r="D110" s="217">
        <v>4</v>
      </c>
      <c r="E110" s="231" t="s">
        <v>64</v>
      </c>
      <c r="F110" s="133">
        <v>17.167840909090906</v>
      </c>
      <c r="G110" s="160" t="s">
        <v>65</v>
      </c>
      <c r="H110" s="161">
        <v>68.671363636363623</v>
      </c>
      <c r="I110" s="198"/>
    </row>
    <row r="111" spans="1:9" ht="18" customHeight="1">
      <c r="A111" s="223"/>
      <c r="B111" s="198" t="s">
        <v>67</v>
      </c>
      <c r="C111" s="258">
        <v>0</v>
      </c>
      <c r="D111" s="217">
        <v>0</v>
      </c>
      <c r="E111" s="231" t="s">
        <v>64</v>
      </c>
      <c r="F111" s="132">
        <v>0</v>
      </c>
      <c r="G111" s="160" t="s">
        <v>65</v>
      </c>
      <c r="H111" s="161">
        <v>0</v>
      </c>
      <c r="I111" s="198"/>
    </row>
    <row r="112" spans="1:9" ht="18" customHeight="1">
      <c r="A112" s="223"/>
      <c r="B112" s="198" t="s">
        <v>68</v>
      </c>
      <c r="C112" s="150">
        <v>1</v>
      </c>
      <c r="D112" s="202">
        <v>0</v>
      </c>
      <c r="E112" s="231" t="s">
        <v>64</v>
      </c>
      <c r="F112" s="133">
        <v>25.837727272727271</v>
      </c>
      <c r="G112" s="160" t="s">
        <v>65</v>
      </c>
      <c r="H112" s="161">
        <v>0</v>
      </c>
      <c r="I112" s="198"/>
    </row>
    <row r="113" spans="1:9" ht="18" customHeight="1">
      <c r="A113" s="223"/>
      <c r="B113" s="198" t="s">
        <v>69</v>
      </c>
      <c r="C113" s="150"/>
      <c r="D113" s="202">
        <v>0</v>
      </c>
      <c r="E113" s="231" t="s">
        <v>64</v>
      </c>
      <c r="F113" s="133">
        <v>503.59</v>
      </c>
      <c r="G113" s="160" t="s">
        <v>65</v>
      </c>
      <c r="H113" s="161">
        <v>0</v>
      </c>
      <c r="I113" s="198"/>
    </row>
    <row r="114" spans="1:9" ht="18" customHeight="1">
      <c r="A114" s="223"/>
      <c r="B114" s="198" t="s">
        <v>70</v>
      </c>
      <c r="C114" s="259">
        <v>0.7965000000000001</v>
      </c>
      <c r="D114" s="207"/>
      <c r="E114" s="192"/>
      <c r="F114" s="134"/>
      <c r="G114" s="160" t="s">
        <v>65</v>
      </c>
      <c r="H114" s="137">
        <v>2060.2439161363641</v>
      </c>
      <c r="I114" s="198"/>
    </row>
    <row r="115" spans="1:9" ht="18" customHeight="1">
      <c r="A115" s="223"/>
      <c r="B115" s="198" t="s">
        <v>71</v>
      </c>
      <c r="C115" s="192"/>
      <c r="D115" s="217">
        <v>1</v>
      </c>
      <c r="E115" s="231" t="s">
        <v>64</v>
      </c>
      <c r="F115" s="134">
        <v>12</v>
      </c>
      <c r="G115" s="160" t="s">
        <v>65</v>
      </c>
      <c r="H115" s="161">
        <v>12</v>
      </c>
      <c r="I115" s="198"/>
    </row>
    <row r="116" spans="1:9" ht="18" customHeight="1" thickBot="1">
      <c r="A116" s="223"/>
      <c r="B116" s="215" t="s">
        <v>353</v>
      </c>
      <c r="C116" s="198"/>
      <c r="D116" s="217">
        <v>1</v>
      </c>
      <c r="E116" s="159" t="s">
        <v>64</v>
      </c>
      <c r="F116" s="132">
        <v>4658.8652797727282</v>
      </c>
      <c r="G116" s="160"/>
      <c r="H116" s="161"/>
      <c r="I116" s="404">
        <v>4658.8652797727282</v>
      </c>
    </row>
    <row r="117" spans="1:9" ht="18" customHeight="1">
      <c r="A117" s="223"/>
      <c r="B117" s="215"/>
      <c r="C117" s="198"/>
      <c r="D117" s="217"/>
      <c r="E117" s="159"/>
      <c r="F117" s="132"/>
      <c r="G117" s="160"/>
      <c r="H117" s="161"/>
      <c r="I117" s="122"/>
    </row>
    <row r="118" spans="1:9" ht="18" customHeight="1">
      <c r="A118" s="223"/>
      <c r="B118" s="228" t="s">
        <v>74</v>
      </c>
      <c r="C118" s="261"/>
      <c r="D118" s="265" t="s">
        <v>60</v>
      </c>
      <c r="E118" s="253"/>
      <c r="F118" s="291" t="s">
        <v>61</v>
      </c>
      <c r="G118" s="401"/>
      <c r="H118" s="265" t="s">
        <v>62</v>
      </c>
      <c r="I118" s="353"/>
    </row>
    <row r="119" spans="1:9" ht="18" customHeight="1">
      <c r="A119" s="223"/>
      <c r="B119" s="402" t="s">
        <v>63</v>
      </c>
      <c r="C119" s="192"/>
      <c r="D119" s="217">
        <v>1</v>
      </c>
      <c r="E119" s="231" t="s">
        <v>64</v>
      </c>
      <c r="F119" s="134">
        <v>2532.1</v>
      </c>
      <c r="G119" s="157" t="s">
        <v>65</v>
      </c>
      <c r="H119" s="158">
        <v>2532.1</v>
      </c>
      <c r="I119" s="198"/>
    </row>
    <row r="120" spans="1:9" ht="18" customHeight="1">
      <c r="A120" s="223"/>
      <c r="B120" s="198" t="s">
        <v>66</v>
      </c>
      <c r="C120" s="257">
        <v>0.5</v>
      </c>
      <c r="D120" s="217">
        <v>4</v>
      </c>
      <c r="E120" s="231" t="s">
        <v>64</v>
      </c>
      <c r="F120" s="133">
        <v>17.264318181818183</v>
      </c>
      <c r="G120" s="160" t="s">
        <v>65</v>
      </c>
      <c r="H120" s="161">
        <v>69.057272727272732</v>
      </c>
      <c r="I120" s="198"/>
    </row>
    <row r="121" spans="1:9" ht="18" customHeight="1">
      <c r="A121" s="223"/>
      <c r="B121" s="198" t="s">
        <v>67</v>
      </c>
      <c r="C121" s="258">
        <v>0</v>
      </c>
      <c r="D121" s="217">
        <v>0</v>
      </c>
      <c r="E121" s="231" t="s">
        <v>64</v>
      </c>
      <c r="F121" s="132">
        <v>0</v>
      </c>
      <c r="G121" s="160" t="s">
        <v>65</v>
      </c>
      <c r="H121" s="161">
        <v>0</v>
      </c>
      <c r="I121" s="198"/>
    </row>
    <row r="122" spans="1:9" ht="18" customHeight="1">
      <c r="A122" s="223"/>
      <c r="B122" s="198" t="s">
        <v>68</v>
      </c>
      <c r="C122" s="150">
        <v>1</v>
      </c>
      <c r="D122" s="202">
        <v>0</v>
      </c>
      <c r="E122" s="231" t="s">
        <v>64</v>
      </c>
      <c r="F122" s="133">
        <v>25.966363636363639</v>
      </c>
      <c r="G122" s="160" t="s">
        <v>65</v>
      </c>
      <c r="H122" s="161">
        <v>0</v>
      </c>
      <c r="I122" s="198"/>
    </row>
    <row r="123" spans="1:9" ht="18" customHeight="1">
      <c r="A123" s="223"/>
      <c r="B123" s="198" t="s">
        <v>69</v>
      </c>
      <c r="C123" s="150"/>
      <c r="D123" s="202">
        <v>0</v>
      </c>
      <c r="E123" s="231" t="s">
        <v>64</v>
      </c>
      <c r="F123" s="133">
        <v>506.42</v>
      </c>
      <c r="G123" s="160" t="s">
        <v>65</v>
      </c>
      <c r="H123" s="161">
        <v>0</v>
      </c>
      <c r="I123" s="198"/>
    </row>
    <row r="124" spans="1:9" ht="18" customHeight="1">
      <c r="A124" s="223"/>
      <c r="B124" s="198" t="s">
        <v>70</v>
      </c>
      <c r="C124" s="259">
        <v>0.7965000000000001</v>
      </c>
      <c r="D124" s="207"/>
      <c r="E124" s="192"/>
      <c r="F124" s="134"/>
      <c r="G124" s="160" t="s">
        <v>65</v>
      </c>
      <c r="H124" s="137">
        <v>2071.8217677272733</v>
      </c>
      <c r="I124" s="198"/>
    </row>
    <row r="125" spans="1:9" ht="18" customHeight="1">
      <c r="A125" s="223"/>
      <c r="B125" s="198" t="s">
        <v>71</v>
      </c>
      <c r="C125" s="192"/>
      <c r="D125" s="217">
        <v>1</v>
      </c>
      <c r="E125" s="231" t="s">
        <v>64</v>
      </c>
      <c r="F125" s="134">
        <v>12</v>
      </c>
      <c r="G125" s="160" t="s">
        <v>65</v>
      </c>
      <c r="H125" s="161">
        <v>12</v>
      </c>
      <c r="I125" s="198"/>
    </row>
    <row r="126" spans="1:9" ht="18" customHeight="1" thickBot="1">
      <c r="A126" s="223"/>
      <c r="B126" s="215" t="s">
        <v>645</v>
      </c>
      <c r="C126" s="198"/>
      <c r="D126" s="217">
        <v>1</v>
      </c>
      <c r="E126" s="159" t="s">
        <v>64</v>
      </c>
      <c r="F126" s="132">
        <v>4684.9790404545456</v>
      </c>
      <c r="G126" s="160"/>
      <c r="H126" s="161"/>
      <c r="I126" s="404">
        <v>4684.9790404545456</v>
      </c>
    </row>
    <row r="127" spans="1:9" ht="18" customHeight="1">
      <c r="A127" s="223"/>
      <c r="B127" s="198"/>
      <c r="C127" s="209"/>
      <c r="D127" s="198"/>
      <c r="E127" s="205"/>
      <c r="F127" s="198"/>
      <c r="G127" s="198"/>
      <c r="H127" s="209"/>
      <c r="I127" s="209"/>
    </row>
    <row r="128" spans="1:9" ht="18" customHeight="1">
      <c r="A128" s="223"/>
      <c r="B128" s="197" t="s">
        <v>203</v>
      </c>
      <c r="C128" s="209"/>
      <c r="D128" s="198"/>
      <c r="E128" s="205"/>
      <c r="F128" s="198"/>
      <c r="G128" s="198"/>
      <c r="H128" s="209"/>
      <c r="I128" s="209"/>
    </row>
    <row r="129" spans="1:9" ht="18" customHeight="1">
      <c r="A129" s="223"/>
      <c r="B129" s="198"/>
      <c r="C129" s="209"/>
      <c r="D129" s="194" t="s">
        <v>60</v>
      </c>
      <c r="E129" s="205"/>
      <c r="F129" s="206" t="s">
        <v>61</v>
      </c>
      <c r="G129" s="198"/>
      <c r="H129" s="214" t="s">
        <v>62</v>
      </c>
      <c r="I129" s="209"/>
    </row>
    <row r="130" spans="1:9" ht="18" customHeight="1">
      <c r="A130" s="223"/>
      <c r="B130" s="197" t="s">
        <v>54</v>
      </c>
      <c r="C130" s="209"/>
      <c r="D130" s="226">
        <v>11</v>
      </c>
      <c r="E130" s="205"/>
      <c r="F130" s="405">
        <v>6587.1795476363641</v>
      </c>
      <c r="G130" s="198"/>
      <c r="H130" s="406">
        <v>72458.975023999999</v>
      </c>
      <c r="I130" s="209"/>
    </row>
    <row r="131" spans="1:9" ht="18" customHeight="1">
      <c r="A131" s="223"/>
      <c r="B131" s="197" t="s">
        <v>352</v>
      </c>
      <c r="C131" s="209"/>
      <c r="D131" s="226">
        <v>176</v>
      </c>
      <c r="E131" s="205"/>
      <c r="F131" s="405">
        <v>3763.8795202727274</v>
      </c>
      <c r="G131" s="198"/>
      <c r="H131" s="406">
        <v>662442.79556800006</v>
      </c>
      <c r="I131" s="209"/>
    </row>
    <row r="132" spans="1:9" ht="18" customHeight="1">
      <c r="A132" s="223"/>
      <c r="B132" s="197" t="s">
        <v>644</v>
      </c>
      <c r="C132" s="209"/>
      <c r="D132" s="226">
        <v>44</v>
      </c>
      <c r="E132" s="205"/>
      <c r="F132" s="405">
        <v>3920.4271835454551</v>
      </c>
      <c r="G132" s="198"/>
      <c r="H132" s="406">
        <v>172498.79607600003</v>
      </c>
      <c r="I132" s="209"/>
    </row>
    <row r="133" spans="1:9" ht="18" customHeight="1">
      <c r="A133" s="223"/>
      <c r="B133" s="197" t="s">
        <v>652</v>
      </c>
      <c r="C133" s="209"/>
      <c r="D133" s="226">
        <v>11</v>
      </c>
      <c r="E133" s="205"/>
      <c r="F133" s="405">
        <v>4658.8652797727282</v>
      </c>
      <c r="G133" s="198"/>
      <c r="H133" s="406">
        <v>51247.518077500012</v>
      </c>
      <c r="I133" s="209"/>
    </row>
    <row r="134" spans="1:9" ht="18" customHeight="1">
      <c r="A134" s="223"/>
      <c r="B134" s="197" t="s">
        <v>74</v>
      </c>
      <c r="C134" s="209"/>
      <c r="D134" s="226">
        <v>2</v>
      </c>
      <c r="E134" s="205"/>
      <c r="F134" s="405">
        <v>4684.9790404545456</v>
      </c>
      <c r="G134" s="198"/>
      <c r="H134" s="406">
        <v>9369.9580809090912</v>
      </c>
      <c r="I134" s="209"/>
    </row>
    <row r="135" spans="1:9" ht="18" customHeight="1" thickBot="1">
      <c r="A135" s="223"/>
      <c r="B135" s="198"/>
      <c r="C135" s="209"/>
      <c r="D135" s="198"/>
      <c r="E135" s="205"/>
      <c r="F135" s="198"/>
      <c r="G135" s="198"/>
      <c r="H135" s="209"/>
      <c r="I135" s="266">
        <v>968018.04282640922</v>
      </c>
    </row>
    <row r="136" spans="1:9" ht="18" customHeight="1" thickTop="1">
      <c r="A136" s="223"/>
      <c r="B136" s="198"/>
      <c r="C136" s="209"/>
      <c r="D136" s="198"/>
      <c r="E136" s="198"/>
      <c r="F136" s="205"/>
      <c r="G136" s="198"/>
      <c r="H136" s="198"/>
      <c r="I136" s="209"/>
    </row>
    <row r="137" spans="1:9" ht="18" customHeight="1">
      <c r="A137" s="194" t="s">
        <v>78</v>
      </c>
      <c r="B137" s="206" t="s">
        <v>79</v>
      </c>
      <c r="C137" s="209"/>
      <c r="D137" s="198"/>
      <c r="E137" s="198"/>
      <c r="F137" s="205"/>
      <c r="G137" s="198"/>
      <c r="H137" s="198"/>
      <c r="I137" s="209"/>
    </row>
    <row r="138" spans="1:9" ht="18" customHeight="1">
      <c r="A138" s="223"/>
      <c r="B138" s="198"/>
      <c r="C138" s="209"/>
      <c r="D138" s="198"/>
      <c r="E138" s="198"/>
      <c r="F138" s="205"/>
      <c r="G138" s="198"/>
      <c r="H138" s="198"/>
      <c r="I138" s="209"/>
    </row>
    <row r="139" spans="1:9" ht="18" customHeight="1">
      <c r="A139" s="223"/>
      <c r="B139" s="228" t="s">
        <v>80</v>
      </c>
      <c r="C139" s="275"/>
      <c r="D139" s="265" t="s">
        <v>60</v>
      </c>
      <c r="E139" s="261"/>
      <c r="F139" s="408" t="s">
        <v>61</v>
      </c>
      <c r="G139" s="408"/>
      <c r="H139" s="265" t="s">
        <v>62</v>
      </c>
      <c r="I139" s="209"/>
    </row>
    <row r="140" spans="1:9" ht="18" customHeight="1">
      <c r="A140" s="223"/>
      <c r="B140" s="250"/>
      <c r="C140" s="269" t="s">
        <v>621</v>
      </c>
      <c r="D140" s="268">
        <v>6</v>
      </c>
      <c r="E140" s="270" t="s">
        <v>459</v>
      </c>
      <c r="F140" s="136">
        <v>160.99</v>
      </c>
      <c r="G140" s="271" t="s">
        <v>457</v>
      </c>
      <c r="H140" s="208">
        <v>80.495000000000005</v>
      </c>
      <c r="I140" s="209"/>
    </row>
    <row r="141" spans="1:9" ht="18" customHeight="1">
      <c r="A141" s="223"/>
      <c r="B141" s="250"/>
      <c r="C141" s="215" t="s">
        <v>82</v>
      </c>
      <c r="D141" s="210">
        <v>6</v>
      </c>
      <c r="E141" s="205" t="s">
        <v>459</v>
      </c>
      <c r="F141" s="137">
        <v>28.13</v>
      </c>
      <c r="G141" s="209" t="s">
        <v>457</v>
      </c>
      <c r="H141" s="208">
        <v>14.065</v>
      </c>
      <c r="I141" s="209"/>
    </row>
    <row r="142" spans="1:9" ht="18" customHeight="1">
      <c r="A142" s="223"/>
      <c r="B142" s="250"/>
      <c r="C142" s="215" t="s">
        <v>622</v>
      </c>
      <c r="D142" s="210">
        <v>1</v>
      </c>
      <c r="E142" s="205" t="s">
        <v>459</v>
      </c>
      <c r="F142" s="137">
        <v>340.72</v>
      </c>
      <c r="G142" s="209" t="s">
        <v>457</v>
      </c>
      <c r="H142" s="208">
        <v>28.393333333333334</v>
      </c>
      <c r="I142" s="209"/>
    </row>
    <row r="143" spans="1:9" ht="18" customHeight="1">
      <c r="A143" s="223"/>
      <c r="B143" s="409"/>
      <c r="C143" s="273" t="s">
        <v>358</v>
      </c>
      <c r="D143" s="272">
        <v>4</v>
      </c>
      <c r="E143" s="274" t="s">
        <v>459</v>
      </c>
      <c r="F143" s="138">
        <v>76.83</v>
      </c>
      <c r="G143" s="209" t="s">
        <v>457</v>
      </c>
      <c r="H143" s="276">
        <v>25.61</v>
      </c>
      <c r="I143" s="209"/>
    </row>
    <row r="144" spans="1:9" ht="18" customHeight="1" thickBot="1">
      <c r="A144" s="223"/>
      <c r="B144" s="198" t="s">
        <v>656</v>
      </c>
      <c r="C144" s="209"/>
      <c r="D144" s="412">
        <v>1</v>
      </c>
      <c r="E144" s="209" t="s">
        <v>354</v>
      </c>
      <c r="F144" s="410"/>
      <c r="G144" s="308" t="s">
        <v>64</v>
      </c>
      <c r="H144" s="168">
        <v>148.56333333333333</v>
      </c>
      <c r="I144" s="550">
        <v>148.56333333333333</v>
      </c>
    </row>
    <row r="145" spans="1:9" ht="18" customHeight="1">
      <c r="A145" s="223"/>
      <c r="B145" s="198"/>
      <c r="C145" s="209"/>
      <c r="D145" s="198"/>
      <c r="E145" s="205"/>
      <c r="F145" s="198"/>
      <c r="G145" s="198"/>
      <c r="H145" s="209"/>
      <c r="I145" s="209"/>
    </row>
    <row r="146" spans="1:9" ht="18" customHeight="1">
      <c r="A146" s="223"/>
      <c r="B146" s="403" t="s">
        <v>646</v>
      </c>
      <c r="C146" s="275"/>
      <c r="D146" s="265" t="s">
        <v>60</v>
      </c>
      <c r="E146" s="261"/>
      <c r="F146" s="408" t="s">
        <v>61</v>
      </c>
      <c r="G146" s="401"/>
      <c r="H146" s="265" t="s">
        <v>62</v>
      </c>
      <c r="I146" s="209"/>
    </row>
    <row r="147" spans="1:9" ht="18" customHeight="1">
      <c r="A147" s="223"/>
      <c r="B147" s="250"/>
      <c r="C147" s="269" t="s">
        <v>621</v>
      </c>
      <c r="D147" s="278">
        <v>8</v>
      </c>
      <c r="E147" s="270" t="s">
        <v>459</v>
      </c>
      <c r="F147" s="136">
        <v>160.99</v>
      </c>
      <c r="G147" s="271" t="s">
        <v>457</v>
      </c>
      <c r="H147" s="208">
        <v>107.32666666666667</v>
      </c>
      <c r="I147" s="209"/>
    </row>
    <row r="148" spans="1:9" ht="18" customHeight="1">
      <c r="A148" s="223"/>
      <c r="B148" s="250"/>
      <c r="C148" s="209" t="s">
        <v>82</v>
      </c>
      <c r="D148" s="198">
        <v>6</v>
      </c>
      <c r="E148" s="205" t="s">
        <v>459</v>
      </c>
      <c r="F148" s="137">
        <v>28.13</v>
      </c>
      <c r="G148" s="209" t="s">
        <v>457</v>
      </c>
      <c r="H148" s="208">
        <v>14.065</v>
      </c>
      <c r="I148" s="209"/>
    </row>
    <row r="149" spans="1:9" ht="18" customHeight="1">
      <c r="A149" s="223"/>
      <c r="B149" s="250"/>
      <c r="C149" s="209" t="s">
        <v>358</v>
      </c>
      <c r="D149" s="198">
        <v>6</v>
      </c>
      <c r="E149" s="205" t="s">
        <v>459</v>
      </c>
      <c r="F149" s="137">
        <v>76.83</v>
      </c>
      <c r="G149" s="209" t="s">
        <v>457</v>
      </c>
      <c r="H149" s="208">
        <v>38.414999999999999</v>
      </c>
      <c r="I149" s="209"/>
    </row>
    <row r="150" spans="1:9" ht="18" customHeight="1">
      <c r="A150" s="223"/>
      <c r="B150" s="250"/>
      <c r="C150" s="209" t="s">
        <v>377</v>
      </c>
      <c r="D150" s="198">
        <v>12</v>
      </c>
      <c r="E150" s="205" t="s">
        <v>459</v>
      </c>
      <c r="F150" s="137">
        <v>2.33</v>
      </c>
      <c r="G150" s="209" t="s">
        <v>457</v>
      </c>
      <c r="H150" s="208">
        <v>2.33</v>
      </c>
      <c r="I150" s="209"/>
    </row>
    <row r="151" spans="1:9" ht="18" customHeight="1">
      <c r="A151" s="223"/>
      <c r="B151" s="198"/>
      <c r="C151" s="209" t="s">
        <v>83</v>
      </c>
      <c r="D151" s="198">
        <v>3</v>
      </c>
      <c r="E151" s="205" t="s">
        <v>459</v>
      </c>
      <c r="F151" s="137">
        <v>28.23</v>
      </c>
      <c r="G151" s="209" t="s">
        <v>457</v>
      </c>
      <c r="H151" s="208">
        <v>7.0575000000000001</v>
      </c>
      <c r="I151" s="209"/>
    </row>
    <row r="152" spans="1:9" ht="18" customHeight="1">
      <c r="A152" s="223"/>
      <c r="B152" s="198"/>
      <c r="C152" s="209" t="s">
        <v>84</v>
      </c>
      <c r="D152" s="198">
        <v>3</v>
      </c>
      <c r="E152" s="205" t="s">
        <v>459</v>
      </c>
      <c r="F152" s="137">
        <v>32.799999999999997</v>
      </c>
      <c r="G152" s="209" t="s">
        <v>457</v>
      </c>
      <c r="H152" s="208">
        <v>8.1999999999999993</v>
      </c>
      <c r="I152" s="209"/>
    </row>
    <row r="153" spans="1:9" ht="18" customHeight="1">
      <c r="A153" s="223"/>
      <c r="B153" s="198"/>
      <c r="C153" s="215" t="s">
        <v>622</v>
      </c>
      <c r="D153" s="198">
        <v>1</v>
      </c>
      <c r="E153" s="205" t="s">
        <v>459</v>
      </c>
      <c r="F153" s="137">
        <v>340.72</v>
      </c>
      <c r="G153" s="209" t="s">
        <v>457</v>
      </c>
      <c r="H153" s="208">
        <v>28.393333333333334</v>
      </c>
      <c r="I153" s="209"/>
    </row>
    <row r="154" spans="1:9" ht="18" customHeight="1">
      <c r="A154" s="223"/>
      <c r="B154" s="198"/>
      <c r="C154" s="215" t="s">
        <v>376</v>
      </c>
      <c r="D154" s="198">
        <v>6</v>
      </c>
      <c r="E154" s="205" t="s">
        <v>459</v>
      </c>
      <c r="F154" s="137">
        <v>49.54</v>
      </c>
      <c r="G154" s="209" t="s">
        <v>587</v>
      </c>
      <c r="H154" s="208">
        <v>24.77</v>
      </c>
      <c r="I154" s="209"/>
    </row>
    <row r="155" spans="1:9" ht="18" customHeight="1">
      <c r="A155" s="223"/>
      <c r="B155" s="198"/>
      <c r="C155" s="215" t="s">
        <v>379</v>
      </c>
      <c r="D155" s="198">
        <v>12</v>
      </c>
      <c r="E155" s="205" t="s">
        <v>459</v>
      </c>
      <c r="F155" s="137">
        <v>7.53</v>
      </c>
      <c r="G155" s="209" t="s">
        <v>588</v>
      </c>
      <c r="H155" s="208">
        <v>7.53</v>
      </c>
      <c r="I155" s="209"/>
    </row>
    <row r="156" spans="1:9" ht="18" customHeight="1">
      <c r="A156" s="223"/>
      <c r="B156" s="198"/>
      <c r="C156" s="215" t="s">
        <v>378</v>
      </c>
      <c r="D156" s="198">
        <v>12</v>
      </c>
      <c r="E156" s="205" t="s">
        <v>459</v>
      </c>
      <c r="F156" s="137">
        <v>47.13</v>
      </c>
      <c r="G156" s="209" t="s">
        <v>589</v>
      </c>
      <c r="H156" s="208">
        <v>47.13</v>
      </c>
      <c r="I156" s="209"/>
    </row>
    <row r="157" spans="1:9" ht="18" customHeight="1">
      <c r="A157" s="223"/>
      <c r="B157" s="198"/>
      <c r="C157" s="215" t="s">
        <v>657</v>
      </c>
      <c r="D157" s="198">
        <v>6</v>
      </c>
      <c r="E157" s="205" t="s">
        <v>459</v>
      </c>
      <c r="F157" s="137">
        <v>69</v>
      </c>
      <c r="G157" s="209" t="s">
        <v>590</v>
      </c>
      <c r="H157" s="208">
        <v>34.5</v>
      </c>
      <c r="I157" s="209"/>
    </row>
    <row r="158" spans="1:9" ht="18" customHeight="1">
      <c r="A158" s="223"/>
      <c r="B158" s="229"/>
      <c r="C158" s="275" t="s">
        <v>374</v>
      </c>
      <c r="D158" s="229">
        <v>6</v>
      </c>
      <c r="E158" s="274" t="s">
        <v>459</v>
      </c>
      <c r="F158" s="137">
        <v>6.56</v>
      </c>
      <c r="G158" s="275" t="s">
        <v>458</v>
      </c>
      <c r="H158" s="276">
        <v>3.28</v>
      </c>
      <c r="I158" s="209"/>
    </row>
    <row r="159" spans="1:9" ht="18" customHeight="1" thickBot="1">
      <c r="A159" s="223"/>
      <c r="B159" s="198" t="s">
        <v>466</v>
      </c>
      <c r="C159" s="209"/>
      <c r="D159" s="412">
        <v>1</v>
      </c>
      <c r="E159" s="209" t="s">
        <v>467</v>
      </c>
      <c r="F159" s="318" t="s">
        <v>64</v>
      </c>
      <c r="G159" s="318"/>
      <c r="H159" s="168">
        <v>322.9975</v>
      </c>
      <c r="I159" s="550">
        <v>322.9975</v>
      </c>
    </row>
    <row r="160" spans="1:9" ht="18" customHeight="1">
      <c r="A160" s="223"/>
      <c r="B160" s="198"/>
      <c r="C160" s="209"/>
      <c r="D160" s="198"/>
      <c r="E160" s="198"/>
      <c r="F160" s="205"/>
      <c r="G160" s="198"/>
      <c r="H160" s="198"/>
      <c r="I160" s="209"/>
    </row>
    <row r="161" spans="1:9" ht="18" customHeight="1">
      <c r="A161" s="223"/>
      <c r="B161" s="197" t="s">
        <v>85</v>
      </c>
      <c r="C161" s="209"/>
      <c r="D161" s="198"/>
      <c r="E161" s="198"/>
      <c r="F161" s="205"/>
      <c r="G161" s="198"/>
      <c r="H161" s="198"/>
      <c r="I161" s="209"/>
    </row>
    <row r="162" spans="1:9" ht="18" customHeight="1">
      <c r="A162" s="223"/>
      <c r="B162" s="198"/>
      <c r="C162" s="209"/>
      <c r="D162" s="194" t="s">
        <v>60</v>
      </c>
      <c r="E162" s="205"/>
      <c r="F162" s="206" t="s">
        <v>61</v>
      </c>
      <c r="G162" s="198"/>
      <c r="H162" s="214" t="s">
        <v>62</v>
      </c>
      <c r="I162" s="209"/>
    </row>
    <row r="163" spans="1:9" ht="18" customHeight="1">
      <c r="A163" s="223"/>
      <c r="B163" s="197" t="s">
        <v>54</v>
      </c>
      <c r="C163" s="209"/>
      <c r="D163" s="231">
        <v>11</v>
      </c>
      <c r="E163" s="205"/>
      <c r="F163" s="405">
        <v>148.56333333333333</v>
      </c>
      <c r="G163" s="198"/>
      <c r="H163" s="406">
        <v>1634.1966666666667</v>
      </c>
      <c r="I163" s="209"/>
    </row>
    <row r="164" spans="1:9" ht="18" customHeight="1">
      <c r="A164" s="223"/>
      <c r="B164" s="197" t="s">
        <v>352</v>
      </c>
      <c r="C164" s="209"/>
      <c r="D164" s="231">
        <v>176</v>
      </c>
      <c r="E164" s="205"/>
      <c r="F164" s="405">
        <v>322.9975</v>
      </c>
      <c r="G164" s="198"/>
      <c r="H164" s="406">
        <v>56847.56</v>
      </c>
      <c r="I164" s="209"/>
    </row>
    <row r="165" spans="1:9" ht="18" customHeight="1">
      <c r="A165" s="223"/>
      <c r="B165" s="197" t="s">
        <v>644</v>
      </c>
      <c r="C165" s="209"/>
      <c r="D165" s="231">
        <v>44</v>
      </c>
      <c r="E165" s="205"/>
      <c r="F165" s="405">
        <v>322.9975</v>
      </c>
      <c r="G165" s="198"/>
      <c r="H165" s="406">
        <v>14211.89</v>
      </c>
      <c r="I165" s="209"/>
    </row>
    <row r="166" spans="1:9" ht="18" customHeight="1">
      <c r="A166" s="223"/>
      <c r="B166" s="197" t="s">
        <v>652</v>
      </c>
      <c r="C166" s="209"/>
      <c r="D166" s="231">
        <v>11</v>
      </c>
      <c r="E166" s="205"/>
      <c r="F166" s="405">
        <v>148.56333333333333</v>
      </c>
      <c r="G166" s="198"/>
      <c r="H166" s="406">
        <v>1634.1966666666667</v>
      </c>
      <c r="I166" s="209"/>
    </row>
    <row r="167" spans="1:9" ht="18" customHeight="1">
      <c r="A167" s="223"/>
      <c r="B167" s="197" t="s">
        <v>74</v>
      </c>
      <c r="C167" s="209"/>
      <c r="D167" s="231">
        <v>2</v>
      </c>
      <c r="E167" s="205"/>
      <c r="F167" s="405">
        <v>148.56333333333333</v>
      </c>
      <c r="G167" s="198"/>
      <c r="H167" s="406">
        <v>297.12666666666667</v>
      </c>
      <c r="I167" s="209"/>
    </row>
    <row r="168" spans="1:9" ht="18" customHeight="1" thickBot="1">
      <c r="A168" s="223"/>
      <c r="B168" s="198"/>
      <c r="C168" s="209"/>
      <c r="D168" s="198"/>
      <c r="E168" s="205"/>
      <c r="F168" s="198"/>
      <c r="G168" s="198"/>
      <c r="H168" s="209"/>
      <c r="I168" s="266">
        <v>74624.97</v>
      </c>
    </row>
    <row r="169" spans="1:9" ht="18" customHeight="1" thickTop="1">
      <c r="A169" s="223"/>
      <c r="B169" s="198"/>
      <c r="C169" s="209"/>
      <c r="D169" s="198"/>
      <c r="E169" s="205"/>
      <c r="F169" s="198"/>
      <c r="G169" s="198"/>
      <c r="H169" s="209"/>
      <c r="I169" s="122"/>
    </row>
    <row r="170" spans="1:9" ht="18" customHeight="1">
      <c r="A170" s="194" t="s">
        <v>86</v>
      </c>
      <c r="B170" s="197" t="s">
        <v>87</v>
      </c>
      <c r="C170" s="209"/>
      <c r="D170" s="198"/>
      <c r="E170" s="198"/>
      <c r="F170" s="205"/>
      <c r="G170" s="198"/>
      <c r="H170" s="198"/>
      <c r="I170" s="209"/>
    </row>
    <row r="171" spans="1:9" ht="18" customHeight="1">
      <c r="A171" s="223"/>
      <c r="B171" s="198"/>
      <c r="C171" s="209"/>
      <c r="D171" s="198"/>
      <c r="E171" s="198"/>
      <c r="F171" s="205"/>
      <c r="G171" s="198"/>
      <c r="H171" s="198"/>
      <c r="I171" s="209"/>
    </row>
    <row r="172" spans="1:9" ht="18" customHeight="1">
      <c r="A172" s="223"/>
      <c r="B172" s="229" t="s">
        <v>88</v>
      </c>
      <c r="C172" s="275"/>
      <c r="D172" s="229"/>
      <c r="E172" s="198"/>
      <c r="F172" s="205"/>
      <c r="G172" s="198"/>
      <c r="H172" s="198"/>
      <c r="I172" s="209"/>
    </row>
    <row r="173" spans="1:9" ht="18" customHeight="1">
      <c r="A173" s="223"/>
      <c r="B173" s="198" t="s">
        <v>676</v>
      </c>
      <c r="C173" s="202">
        <v>28</v>
      </c>
      <c r="D173" s="198" t="s">
        <v>476</v>
      </c>
      <c r="E173" s="198"/>
      <c r="F173" s="205"/>
      <c r="G173" s="198"/>
      <c r="H173" s="198"/>
      <c r="I173" s="209"/>
    </row>
    <row r="174" spans="1:9" ht="18" customHeight="1">
      <c r="A174" s="223"/>
      <c r="B174" s="198" t="s">
        <v>677</v>
      </c>
      <c r="C174" s="202">
        <v>28</v>
      </c>
      <c r="D174" s="198" t="s">
        <v>678</v>
      </c>
      <c r="E174" s="198"/>
      <c r="F174" s="205"/>
      <c r="G174" s="198"/>
      <c r="H174" s="198"/>
      <c r="I174" s="209"/>
    </row>
    <row r="175" spans="1:9" ht="18" customHeight="1">
      <c r="A175" s="223"/>
      <c r="B175" s="198" t="s">
        <v>89</v>
      </c>
      <c r="C175" s="199">
        <v>5</v>
      </c>
      <c r="D175" s="209" t="s">
        <v>90</v>
      </c>
      <c r="E175" s="198"/>
      <c r="F175" s="205"/>
      <c r="G175" s="198"/>
      <c r="H175" s="198"/>
      <c r="I175" s="209"/>
    </row>
    <row r="176" spans="1:9" ht="18" customHeight="1">
      <c r="A176" s="223"/>
      <c r="B176" s="198" t="s">
        <v>91</v>
      </c>
      <c r="C176" s="211">
        <v>2</v>
      </c>
      <c r="D176" s="209" t="s">
        <v>92</v>
      </c>
      <c r="E176" s="198"/>
      <c r="F176" s="205"/>
      <c r="G176" s="198"/>
      <c r="H176" s="198"/>
      <c r="I176" s="209"/>
    </row>
    <row r="177" spans="1:9" ht="18" customHeight="1">
      <c r="A177" s="223"/>
      <c r="B177" s="198" t="s">
        <v>204</v>
      </c>
      <c r="C177" s="211">
        <v>25.071428571428569</v>
      </c>
      <c r="D177" s="209" t="s">
        <v>18</v>
      </c>
      <c r="E177" s="198"/>
      <c r="F177" s="205"/>
      <c r="G177" s="198"/>
      <c r="H177" s="198"/>
      <c r="I177" s="209"/>
    </row>
    <row r="178" spans="1:9" ht="18" customHeight="1">
      <c r="A178" s="223"/>
      <c r="B178" s="198" t="s">
        <v>205</v>
      </c>
      <c r="C178" s="211">
        <v>250.71428571428569</v>
      </c>
      <c r="D178" s="209" t="s">
        <v>95</v>
      </c>
      <c r="E178" s="198"/>
      <c r="F178" s="205"/>
      <c r="G178" s="198"/>
      <c r="H178" s="198"/>
      <c r="I178" s="209"/>
    </row>
    <row r="179" spans="1:9" ht="18" customHeight="1">
      <c r="A179" s="223"/>
      <c r="B179" s="198"/>
      <c r="C179" s="209"/>
      <c r="D179" s="198"/>
      <c r="E179" s="198"/>
      <c r="F179" s="205"/>
      <c r="G179" s="198"/>
      <c r="H179" s="198"/>
      <c r="I179" s="209"/>
    </row>
    <row r="180" spans="1:9" ht="18" customHeight="1">
      <c r="A180" s="223"/>
      <c r="B180" s="206" t="s">
        <v>54</v>
      </c>
      <c r="C180" s="209"/>
      <c r="D180" s="194" t="s">
        <v>60</v>
      </c>
      <c r="E180" s="205"/>
      <c r="F180" s="194" t="s">
        <v>61</v>
      </c>
      <c r="G180" s="198"/>
      <c r="H180" s="291" t="s">
        <v>62</v>
      </c>
      <c r="I180" s="209"/>
    </row>
    <row r="181" spans="1:9" ht="18" customHeight="1">
      <c r="A181" s="223"/>
      <c r="B181" s="198" t="s">
        <v>96</v>
      </c>
      <c r="C181" s="209"/>
      <c r="D181" s="332">
        <v>1</v>
      </c>
      <c r="E181" s="231" t="s">
        <v>64</v>
      </c>
      <c r="F181" s="163">
        <v>1404</v>
      </c>
      <c r="G181" s="198"/>
      <c r="H181" s="413">
        <v>1404</v>
      </c>
      <c r="I181" s="209"/>
    </row>
    <row r="182" spans="1:9" ht="18" customHeight="1">
      <c r="A182" s="223"/>
      <c r="B182" s="198" t="s">
        <v>98</v>
      </c>
      <c r="C182" s="209"/>
      <c r="D182" s="332">
        <v>1</v>
      </c>
      <c r="E182" s="231" t="s">
        <v>64</v>
      </c>
      <c r="F182" s="163">
        <v>0</v>
      </c>
      <c r="G182" s="198"/>
      <c r="H182" s="413">
        <v>0</v>
      </c>
      <c r="I182" s="209"/>
    </row>
    <row r="183" spans="1:9" ht="18" customHeight="1">
      <c r="A183" s="223"/>
      <c r="B183" s="229" t="s">
        <v>99</v>
      </c>
      <c r="C183" s="275"/>
      <c r="D183" s="334">
        <v>1</v>
      </c>
      <c r="E183" s="242" t="s">
        <v>64</v>
      </c>
      <c r="F183" s="140">
        <v>77.568685714285692</v>
      </c>
      <c r="G183" s="229"/>
      <c r="H183" s="414">
        <v>77.568685714285692</v>
      </c>
      <c r="I183" s="209"/>
    </row>
    <row r="184" spans="1:9" ht="18" customHeight="1">
      <c r="A184" s="223"/>
      <c r="B184" s="198" t="s">
        <v>3</v>
      </c>
      <c r="C184" s="209"/>
      <c r="D184" s="332">
        <v>1</v>
      </c>
      <c r="E184" s="205" t="s">
        <v>64</v>
      </c>
      <c r="F184" s="352">
        <v>1481.5686857142857</v>
      </c>
      <c r="G184" s="198"/>
      <c r="H184" s="209"/>
      <c r="I184" s="415">
        <v>1481.5686857142857</v>
      </c>
    </row>
    <row r="185" spans="1:9" ht="18" customHeight="1">
      <c r="A185" s="223"/>
      <c r="B185" s="198"/>
      <c r="C185" s="209"/>
      <c r="D185" s="198"/>
      <c r="E185" s="205"/>
      <c r="F185" s="198"/>
      <c r="G185" s="198"/>
      <c r="H185" s="209"/>
      <c r="I185" s="209"/>
    </row>
    <row r="186" spans="1:9" ht="18" customHeight="1">
      <c r="A186" s="223"/>
      <c r="B186" s="206" t="s">
        <v>352</v>
      </c>
      <c r="C186" s="209"/>
      <c r="D186" s="194" t="s">
        <v>60</v>
      </c>
      <c r="E186" s="205"/>
      <c r="F186" s="194" t="s">
        <v>61</v>
      </c>
      <c r="G186" s="198"/>
      <c r="H186" s="291" t="s">
        <v>62</v>
      </c>
      <c r="I186" s="209"/>
    </row>
    <row r="187" spans="1:9" ht="18" customHeight="1">
      <c r="A187" s="223"/>
      <c r="B187" s="198" t="s">
        <v>96</v>
      </c>
      <c r="C187" s="209"/>
      <c r="D187" s="332">
        <v>1</v>
      </c>
      <c r="E187" s="231" t="s">
        <v>64</v>
      </c>
      <c r="F187" s="163">
        <v>1404</v>
      </c>
      <c r="G187" s="198"/>
      <c r="H187" s="413">
        <v>1404</v>
      </c>
      <c r="I187" s="209"/>
    </row>
    <row r="188" spans="1:9" ht="18" customHeight="1">
      <c r="A188" s="223"/>
      <c r="B188" s="198" t="s">
        <v>98</v>
      </c>
      <c r="C188" s="209"/>
      <c r="D188" s="332">
        <v>1</v>
      </c>
      <c r="E188" s="231" t="s">
        <v>64</v>
      </c>
      <c r="F188" s="163">
        <v>0</v>
      </c>
      <c r="G188" s="198"/>
      <c r="H188" s="413">
        <v>0</v>
      </c>
      <c r="I188" s="209"/>
    </row>
    <row r="189" spans="1:9" ht="18" customHeight="1">
      <c r="A189" s="223"/>
      <c r="B189" s="229" t="s">
        <v>99</v>
      </c>
      <c r="C189" s="275"/>
      <c r="D189" s="334">
        <v>1</v>
      </c>
      <c r="E189" s="242" t="s">
        <v>64</v>
      </c>
      <c r="F189" s="140">
        <v>149.0466857142857</v>
      </c>
      <c r="G189" s="229"/>
      <c r="H189" s="414">
        <v>149.0466857142857</v>
      </c>
      <c r="I189" s="209"/>
    </row>
    <row r="190" spans="1:9" ht="18" customHeight="1">
      <c r="A190" s="223"/>
      <c r="B190" s="198" t="s">
        <v>3</v>
      </c>
      <c r="C190" s="209"/>
      <c r="D190" s="332">
        <v>1</v>
      </c>
      <c r="E190" s="205" t="s">
        <v>64</v>
      </c>
      <c r="F190" s="352">
        <v>1553.0466857142858</v>
      </c>
      <c r="G190" s="198"/>
      <c r="H190" s="209"/>
      <c r="I190" s="415">
        <v>1553.0466857142858</v>
      </c>
    </row>
    <row r="191" spans="1:9" ht="18" customHeight="1">
      <c r="A191" s="223"/>
      <c r="B191" s="198"/>
      <c r="C191" s="209"/>
      <c r="D191" s="198"/>
      <c r="E191" s="205"/>
      <c r="F191" s="198"/>
      <c r="G191" s="198"/>
      <c r="H191" s="209"/>
      <c r="I191" s="209"/>
    </row>
    <row r="192" spans="1:9" ht="18" customHeight="1">
      <c r="A192" s="223"/>
      <c r="B192" s="196" t="s">
        <v>644</v>
      </c>
      <c r="C192" s="209"/>
      <c r="D192" s="194" t="s">
        <v>60</v>
      </c>
      <c r="E192" s="205"/>
      <c r="F192" s="194" t="s">
        <v>61</v>
      </c>
      <c r="G192" s="198"/>
      <c r="H192" s="291" t="s">
        <v>62</v>
      </c>
      <c r="I192" s="209"/>
    </row>
    <row r="193" spans="1:9" ht="18" customHeight="1">
      <c r="A193" s="223"/>
      <c r="B193" s="215" t="s">
        <v>96</v>
      </c>
      <c r="C193" s="209"/>
      <c r="D193" s="332">
        <v>1</v>
      </c>
      <c r="E193" s="231" t="s">
        <v>64</v>
      </c>
      <c r="F193" s="163">
        <v>1404</v>
      </c>
      <c r="G193" s="198"/>
      <c r="H193" s="413">
        <v>1404</v>
      </c>
      <c r="I193" s="209"/>
    </row>
    <row r="194" spans="1:9" ht="18" customHeight="1">
      <c r="A194" s="223"/>
      <c r="B194" s="215" t="s">
        <v>98</v>
      </c>
      <c r="C194" s="209"/>
      <c r="D194" s="332">
        <v>1</v>
      </c>
      <c r="E194" s="231" t="s">
        <v>64</v>
      </c>
      <c r="F194" s="163">
        <v>0</v>
      </c>
      <c r="G194" s="198"/>
      <c r="H194" s="413">
        <v>0</v>
      </c>
      <c r="I194" s="209"/>
    </row>
    <row r="195" spans="1:9" ht="18" customHeight="1">
      <c r="A195" s="223"/>
      <c r="B195" s="273" t="s">
        <v>99</v>
      </c>
      <c r="C195" s="275"/>
      <c r="D195" s="334">
        <v>1</v>
      </c>
      <c r="E195" s="242" t="s">
        <v>64</v>
      </c>
      <c r="F195" s="140">
        <v>123.64508571428568</v>
      </c>
      <c r="G195" s="229"/>
      <c r="H195" s="414">
        <v>123.64508571428568</v>
      </c>
      <c r="I195" s="209"/>
    </row>
    <row r="196" spans="1:9" ht="18" customHeight="1">
      <c r="A196" s="223"/>
      <c r="B196" s="198" t="s">
        <v>3</v>
      </c>
      <c r="C196" s="209"/>
      <c r="D196" s="332">
        <v>1</v>
      </c>
      <c r="E196" s="205" t="s">
        <v>64</v>
      </c>
      <c r="F196" s="352">
        <v>1527.6450857142856</v>
      </c>
      <c r="G196" s="198"/>
      <c r="H196" s="209"/>
      <c r="I196" s="415">
        <v>1527.6450857142856</v>
      </c>
    </row>
    <row r="197" spans="1:9" ht="18" customHeight="1">
      <c r="A197" s="223"/>
      <c r="B197" s="215"/>
      <c r="C197" s="209"/>
      <c r="D197" s="332"/>
      <c r="E197" s="205"/>
      <c r="F197" s="352"/>
      <c r="G197" s="198"/>
      <c r="H197" s="209"/>
      <c r="I197" s="416"/>
    </row>
    <row r="198" spans="1:9" ht="18" customHeight="1">
      <c r="A198" s="223"/>
      <c r="B198" s="196" t="s">
        <v>652</v>
      </c>
      <c r="C198" s="209"/>
      <c r="D198" s="194" t="s">
        <v>60</v>
      </c>
      <c r="E198" s="205"/>
      <c r="F198" s="194" t="s">
        <v>61</v>
      </c>
      <c r="G198" s="198"/>
      <c r="H198" s="291" t="s">
        <v>62</v>
      </c>
      <c r="I198" s="209"/>
    </row>
    <row r="199" spans="1:9" ht="18" customHeight="1">
      <c r="A199" s="223"/>
      <c r="B199" s="215" t="s">
        <v>96</v>
      </c>
      <c r="C199" s="209"/>
      <c r="D199" s="332">
        <v>1</v>
      </c>
      <c r="E199" s="231" t="s">
        <v>64</v>
      </c>
      <c r="F199" s="163">
        <v>1404</v>
      </c>
      <c r="G199" s="198"/>
      <c r="H199" s="413">
        <v>1404</v>
      </c>
      <c r="I199" s="209"/>
    </row>
    <row r="200" spans="1:9" ht="18" customHeight="1">
      <c r="A200" s="223"/>
      <c r="B200" s="215" t="s">
        <v>98</v>
      </c>
      <c r="C200" s="209"/>
      <c r="D200" s="332">
        <v>1</v>
      </c>
      <c r="E200" s="231" t="s">
        <v>64</v>
      </c>
      <c r="F200" s="163">
        <v>0</v>
      </c>
      <c r="G200" s="198"/>
      <c r="H200" s="413">
        <v>0</v>
      </c>
      <c r="I200" s="209"/>
    </row>
    <row r="201" spans="1:9" ht="18" customHeight="1">
      <c r="A201" s="223"/>
      <c r="B201" s="273" t="s">
        <v>99</v>
      </c>
      <c r="C201" s="275"/>
      <c r="D201" s="334">
        <v>1</v>
      </c>
      <c r="E201" s="242" t="s">
        <v>64</v>
      </c>
      <c r="F201" s="140">
        <v>99.637285714285724</v>
      </c>
      <c r="G201" s="229"/>
      <c r="H201" s="414">
        <v>99.637285714285724</v>
      </c>
      <c r="I201" s="209"/>
    </row>
    <row r="202" spans="1:9" ht="18" customHeight="1">
      <c r="A202" s="223"/>
      <c r="B202" s="198" t="s">
        <v>3</v>
      </c>
      <c r="C202" s="209"/>
      <c r="D202" s="332">
        <v>1</v>
      </c>
      <c r="E202" s="205" t="s">
        <v>64</v>
      </c>
      <c r="F202" s="352">
        <v>1503.6372857142858</v>
      </c>
      <c r="G202" s="198"/>
      <c r="H202" s="209"/>
      <c r="I202" s="415">
        <v>1503.6372857142858</v>
      </c>
    </row>
    <row r="203" spans="1:9" ht="18" customHeight="1">
      <c r="A203" s="223"/>
      <c r="B203" s="198"/>
      <c r="C203" s="209"/>
      <c r="D203" s="198"/>
      <c r="E203" s="205"/>
      <c r="F203" s="198"/>
      <c r="G203" s="198"/>
      <c r="H203" s="209"/>
      <c r="I203" s="209"/>
    </row>
    <row r="204" spans="1:9" ht="18" customHeight="1">
      <c r="A204" s="223"/>
      <c r="B204" s="206" t="s">
        <v>74</v>
      </c>
      <c r="C204" s="209"/>
      <c r="D204" s="194" t="s">
        <v>60</v>
      </c>
      <c r="E204" s="205"/>
      <c r="F204" s="194" t="s">
        <v>61</v>
      </c>
      <c r="G204" s="198"/>
      <c r="H204" s="291" t="s">
        <v>62</v>
      </c>
      <c r="I204" s="209"/>
    </row>
    <row r="205" spans="1:9" ht="18" customHeight="1">
      <c r="A205" s="223"/>
      <c r="B205" s="198" t="s">
        <v>96</v>
      </c>
      <c r="C205" s="209"/>
      <c r="D205" s="332">
        <v>1</v>
      </c>
      <c r="E205" s="231" t="s">
        <v>64</v>
      </c>
      <c r="F205" s="163">
        <v>1404</v>
      </c>
      <c r="G205" s="198"/>
      <c r="H205" s="413">
        <v>1404</v>
      </c>
      <c r="I205" s="209"/>
    </row>
    <row r="206" spans="1:9" ht="18" customHeight="1">
      <c r="A206" s="223"/>
      <c r="B206" s="198" t="s">
        <v>98</v>
      </c>
      <c r="C206" s="209"/>
      <c r="D206" s="332">
        <v>1</v>
      </c>
      <c r="E206" s="231" t="s">
        <v>64</v>
      </c>
      <c r="F206" s="163">
        <v>0</v>
      </c>
      <c r="G206" s="198"/>
      <c r="H206" s="413">
        <v>0</v>
      </c>
      <c r="I206" s="209"/>
    </row>
    <row r="207" spans="1:9" ht="18" customHeight="1">
      <c r="A207" s="223"/>
      <c r="B207" s="229" t="s">
        <v>99</v>
      </c>
      <c r="C207" s="275"/>
      <c r="D207" s="334">
        <v>1</v>
      </c>
      <c r="E207" s="242" t="s">
        <v>64</v>
      </c>
      <c r="F207" s="140">
        <v>98.788285714285706</v>
      </c>
      <c r="G207" s="229"/>
      <c r="H207" s="414">
        <v>98.788285714285706</v>
      </c>
      <c r="I207" s="209"/>
    </row>
    <row r="208" spans="1:9" ht="18" customHeight="1">
      <c r="A208" s="223"/>
      <c r="B208" s="198" t="s">
        <v>3</v>
      </c>
      <c r="C208" s="209"/>
      <c r="D208" s="332">
        <v>1</v>
      </c>
      <c r="E208" s="205" t="s">
        <v>64</v>
      </c>
      <c r="F208" s="352">
        <v>1502.7882857142856</v>
      </c>
      <c r="G208" s="198"/>
      <c r="H208" s="209"/>
      <c r="I208" s="415">
        <v>1502.7882857142856</v>
      </c>
    </row>
    <row r="209" spans="1:9" ht="18" customHeight="1">
      <c r="A209" s="223"/>
      <c r="B209" s="198"/>
      <c r="C209" s="209"/>
      <c r="D209" s="198"/>
      <c r="E209" s="205"/>
      <c r="F209" s="198"/>
      <c r="G209" s="198"/>
      <c r="H209" s="209"/>
      <c r="I209" s="209"/>
    </row>
    <row r="210" spans="1:9" ht="18" customHeight="1">
      <c r="A210" s="223"/>
      <c r="B210" s="198"/>
      <c r="C210" s="209"/>
      <c r="D210" s="198"/>
      <c r="E210" s="198"/>
      <c r="F210" s="205"/>
      <c r="G210" s="198"/>
      <c r="H210" s="198"/>
      <c r="I210" s="209"/>
    </row>
    <row r="211" spans="1:9" ht="18" customHeight="1">
      <c r="A211" s="223"/>
      <c r="B211" s="197" t="s">
        <v>206</v>
      </c>
      <c r="C211" s="209"/>
      <c r="D211" s="198"/>
      <c r="E211" s="198"/>
      <c r="F211" s="205"/>
      <c r="G211" s="198"/>
      <c r="H211" s="198"/>
      <c r="I211" s="209"/>
    </row>
    <row r="212" spans="1:9" ht="18" customHeight="1">
      <c r="A212" s="223"/>
      <c r="B212" s="198"/>
      <c r="C212" s="209"/>
      <c r="D212" s="194" t="s">
        <v>60</v>
      </c>
      <c r="E212" s="205"/>
      <c r="F212" s="194" t="s">
        <v>77</v>
      </c>
      <c r="G212" s="198"/>
      <c r="H212" s="214" t="s">
        <v>62</v>
      </c>
      <c r="I212" s="209"/>
    </row>
    <row r="213" spans="1:9" ht="18" customHeight="1">
      <c r="A213" s="223"/>
      <c r="B213" s="197" t="s">
        <v>54</v>
      </c>
      <c r="C213" s="209"/>
      <c r="D213" s="231">
        <v>11</v>
      </c>
      <c r="E213" s="205"/>
      <c r="F213" s="417">
        <v>1481.5686857142857</v>
      </c>
      <c r="G213" s="198"/>
      <c r="H213" s="418">
        <v>16297.255542857143</v>
      </c>
      <c r="I213" s="209"/>
    </row>
    <row r="214" spans="1:9" ht="18" customHeight="1">
      <c r="A214" s="223"/>
      <c r="B214" s="197" t="s">
        <v>352</v>
      </c>
      <c r="C214" s="209"/>
      <c r="D214" s="231">
        <v>176</v>
      </c>
      <c r="E214" s="205"/>
      <c r="F214" s="417">
        <v>1553.0466857142858</v>
      </c>
      <c r="G214" s="198"/>
      <c r="H214" s="418">
        <v>273336.21668571432</v>
      </c>
      <c r="I214" s="209"/>
    </row>
    <row r="215" spans="1:9" ht="18" customHeight="1">
      <c r="A215" s="223"/>
      <c r="B215" s="197" t="s">
        <v>644</v>
      </c>
      <c r="C215" s="209"/>
      <c r="D215" s="231">
        <v>44</v>
      </c>
      <c r="E215" s="205"/>
      <c r="F215" s="417">
        <v>1527.6450857142856</v>
      </c>
      <c r="G215" s="198"/>
      <c r="H215" s="418">
        <v>67216.383771428562</v>
      </c>
      <c r="I215" s="209"/>
    </row>
    <row r="216" spans="1:9" ht="18" customHeight="1">
      <c r="A216" s="223"/>
      <c r="B216" s="197" t="s">
        <v>652</v>
      </c>
      <c r="C216" s="209"/>
      <c r="D216" s="231">
        <v>11</v>
      </c>
      <c r="E216" s="205"/>
      <c r="F216" s="417">
        <v>1503.6372857142858</v>
      </c>
      <c r="G216" s="198"/>
      <c r="H216" s="418">
        <v>16540.010142857143</v>
      </c>
      <c r="I216" s="209"/>
    </row>
    <row r="217" spans="1:9" ht="18" customHeight="1">
      <c r="A217" s="223"/>
      <c r="B217" s="197" t="s">
        <v>74</v>
      </c>
      <c r="C217" s="209"/>
      <c r="D217" s="231">
        <v>2</v>
      </c>
      <c r="E217" s="205"/>
      <c r="F217" s="417">
        <v>1502.7882857142856</v>
      </c>
      <c r="G217" s="198"/>
      <c r="H217" s="418">
        <v>3005.5765714285712</v>
      </c>
      <c r="I217" s="209"/>
    </row>
    <row r="218" spans="1:9" ht="18" customHeight="1" thickBot="1">
      <c r="A218" s="223"/>
      <c r="B218" s="198"/>
      <c r="C218" s="209"/>
      <c r="D218" s="198"/>
      <c r="E218" s="205"/>
      <c r="F218" s="198"/>
      <c r="G218" s="198"/>
      <c r="H218" s="209"/>
      <c r="I218" s="266">
        <v>376395.44271428575</v>
      </c>
    </row>
    <row r="219" spans="1:9" ht="18" customHeight="1" thickTop="1">
      <c r="A219" s="223"/>
      <c r="B219" s="198"/>
      <c r="C219" s="209"/>
      <c r="D219" s="198"/>
      <c r="E219" s="205"/>
      <c r="F219" s="198"/>
      <c r="G219" s="198"/>
      <c r="H219" s="209"/>
      <c r="I219" s="122"/>
    </row>
    <row r="220" spans="1:9" ht="18" customHeight="1">
      <c r="A220" s="194" t="s">
        <v>100</v>
      </c>
      <c r="B220" s="195" t="s">
        <v>207</v>
      </c>
      <c r="C220" s="192"/>
      <c r="D220" s="192"/>
      <c r="E220" s="192"/>
      <c r="F220" s="192"/>
      <c r="G220" s="192"/>
      <c r="H220" s="192"/>
      <c r="I220" s="192"/>
    </row>
    <row r="221" spans="1:9" ht="18" customHeight="1">
      <c r="A221" s="192"/>
      <c r="B221" s="192"/>
      <c r="C221" s="192"/>
      <c r="D221" s="192"/>
      <c r="E221" s="192"/>
      <c r="F221" s="192"/>
      <c r="G221" s="192"/>
      <c r="H221" s="192"/>
      <c r="I221" s="192"/>
    </row>
    <row r="222" spans="1:9" ht="18" customHeight="1">
      <c r="A222" s="192"/>
      <c r="B222" s="252" t="s">
        <v>102</v>
      </c>
      <c r="C222" s="264" t="s">
        <v>324</v>
      </c>
      <c r="D222" s="291" t="s">
        <v>60</v>
      </c>
      <c r="E222" s="274"/>
      <c r="F222" s="291" t="s">
        <v>77</v>
      </c>
      <c r="G222" s="229"/>
      <c r="H222" s="265" t="s">
        <v>62</v>
      </c>
      <c r="I222" s="192"/>
    </row>
    <row r="223" spans="1:9" ht="18" customHeight="1">
      <c r="A223" s="192"/>
      <c r="B223" s="192" t="s">
        <v>104</v>
      </c>
      <c r="C223" s="454">
        <v>3</v>
      </c>
      <c r="D223" s="420">
        <v>40</v>
      </c>
      <c r="E223" s="192" t="s">
        <v>105</v>
      </c>
      <c r="F223" s="132">
        <v>44</v>
      </c>
      <c r="G223" s="192" t="s">
        <v>208</v>
      </c>
      <c r="H223" s="456">
        <v>586.66666666666663</v>
      </c>
      <c r="I223" s="192"/>
    </row>
    <row r="224" spans="1:9" ht="18" customHeight="1">
      <c r="A224" s="192"/>
      <c r="B224" s="192" t="s">
        <v>209</v>
      </c>
      <c r="C224" s="458">
        <v>3</v>
      </c>
      <c r="D224" s="420">
        <v>40</v>
      </c>
      <c r="E224" s="215" t="s">
        <v>105</v>
      </c>
      <c r="F224" s="132">
        <v>77.52</v>
      </c>
      <c r="G224" s="209" t="s">
        <v>208</v>
      </c>
      <c r="H224" s="459">
        <v>1033.5999999999999</v>
      </c>
      <c r="I224" s="192"/>
    </row>
    <row r="225" spans="1:9" ht="18" customHeight="1">
      <c r="A225" s="192"/>
      <c r="B225" s="192" t="s">
        <v>211</v>
      </c>
      <c r="C225" s="458">
        <v>3</v>
      </c>
      <c r="D225" s="420">
        <v>20</v>
      </c>
      <c r="E225" s="215" t="s">
        <v>105</v>
      </c>
      <c r="F225" s="132">
        <v>230.5</v>
      </c>
      <c r="G225" s="209" t="s">
        <v>208</v>
      </c>
      <c r="H225" s="459">
        <v>1536.6666666666665</v>
      </c>
      <c r="I225" s="192"/>
    </row>
    <row r="226" spans="1:9" ht="18" customHeight="1">
      <c r="A226" s="192"/>
      <c r="B226" s="192" t="s">
        <v>245</v>
      </c>
      <c r="C226" s="458">
        <v>3</v>
      </c>
      <c r="D226" s="420">
        <v>40</v>
      </c>
      <c r="E226" s="215" t="s">
        <v>105</v>
      </c>
      <c r="F226" s="132">
        <v>55.01</v>
      </c>
      <c r="G226" s="209" t="s">
        <v>208</v>
      </c>
      <c r="H226" s="459">
        <v>733.4666666666667</v>
      </c>
      <c r="I226" s="192"/>
    </row>
    <row r="227" spans="1:9" ht="18" customHeight="1">
      <c r="A227" s="192"/>
      <c r="B227" s="192" t="s">
        <v>247</v>
      </c>
      <c r="C227" s="458">
        <v>1</v>
      </c>
      <c r="D227" s="420">
        <v>60</v>
      </c>
      <c r="E227" s="215" t="s">
        <v>105</v>
      </c>
      <c r="F227" s="132">
        <v>63.29</v>
      </c>
      <c r="G227" s="209" t="s">
        <v>208</v>
      </c>
      <c r="H227" s="459">
        <v>3797.4</v>
      </c>
      <c r="I227" s="192"/>
    </row>
    <row r="228" spans="1:9" ht="18" customHeight="1">
      <c r="A228" s="192"/>
      <c r="B228" s="192" t="s">
        <v>461</v>
      </c>
      <c r="C228" s="458">
        <v>1</v>
      </c>
      <c r="D228" s="420">
        <v>11000</v>
      </c>
      <c r="E228" s="215" t="s">
        <v>663</v>
      </c>
      <c r="F228" s="132">
        <v>1.9937499999999999</v>
      </c>
      <c r="G228" s="209" t="s">
        <v>208</v>
      </c>
      <c r="H228" s="459">
        <v>21931.25</v>
      </c>
      <c r="I228" s="192"/>
    </row>
    <row r="229" spans="1:9" ht="18" customHeight="1">
      <c r="A229" s="192"/>
      <c r="B229" s="192" t="s">
        <v>504</v>
      </c>
      <c r="C229" s="458">
        <v>1</v>
      </c>
      <c r="D229" s="420">
        <v>60</v>
      </c>
      <c r="E229" s="215" t="s">
        <v>105</v>
      </c>
      <c r="F229" s="132">
        <v>8.6199999999999992</v>
      </c>
      <c r="G229" s="209" t="s">
        <v>208</v>
      </c>
      <c r="H229" s="459">
        <v>517.19999999999993</v>
      </c>
      <c r="I229" s="192"/>
    </row>
    <row r="230" spans="1:9" ht="18" customHeight="1">
      <c r="A230" s="192"/>
      <c r="B230" s="192" t="s">
        <v>462</v>
      </c>
      <c r="C230" s="458">
        <v>1</v>
      </c>
      <c r="D230" s="420">
        <v>60</v>
      </c>
      <c r="E230" s="215" t="s">
        <v>105</v>
      </c>
      <c r="F230" s="132">
        <v>11.28</v>
      </c>
      <c r="G230" s="209" t="s">
        <v>208</v>
      </c>
      <c r="H230" s="459">
        <v>676.8</v>
      </c>
      <c r="I230" s="192"/>
    </row>
    <row r="231" spans="1:9" ht="18" customHeight="1">
      <c r="A231" s="192"/>
      <c r="B231" s="192" t="s">
        <v>106</v>
      </c>
      <c r="C231" s="458">
        <v>1</v>
      </c>
      <c r="D231" s="420">
        <v>60</v>
      </c>
      <c r="E231" s="215" t="s">
        <v>105</v>
      </c>
      <c r="F231" s="132">
        <v>41.6</v>
      </c>
      <c r="G231" s="209" t="s">
        <v>208</v>
      </c>
      <c r="H231" s="459">
        <v>2496</v>
      </c>
      <c r="I231" s="192"/>
    </row>
    <row r="232" spans="1:9" ht="18" customHeight="1">
      <c r="A232" s="192"/>
      <c r="B232" s="192" t="s">
        <v>600</v>
      </c>
      <c r="C232" s="458">
        <v>1</v>
      </c>
      <c r="D232" s="420">
        <v>60</v>
      </c>
      <c r="E232" s="215" t="s">
        <v>105</v>
      </c>
      <c r="F232" s="132">
        <v>54.95</v>
      </c>
      <c r="G232" s="209" t="s">
        <v>208</v>
      </c>
      <c r="H232" s="459">
        <v>3297</v>
      </c>
      <c r="I232" s="192"/>
    </row>
    <row r="233" spans="1:9" ht="18" customHeight="1">
      <c r="A233" s="192"/>
      <c r="B233" s="192" t="s">
        <v>659</v>
      </c>
      <c r="C233" s="458">
        <v>4</v>
      </c>
      <c r="D233" s="420">
        <v>200</v>
      </c>
      <c r="E233" s="215" t="s">
        <v>664</v>
      </c>
      <c r="F233" s="132">
        <v>6.22</v>
      </c>
      <c r="G233" s="209" t="s">
        <v>208</v>
      </c>
      <c r="H233" s="459">
        <v>311</v>
      </c>
      <c r="I233" s="192"/>
    </row>
    <row r="234" spans="1:9" ht="18" customHeight="1">
      <c r="A234" s="192"/>
      <c r="B234" s="192" t="s">
        <v>661</v>
      </c>
      <c r="C234" s="458">
        <v>4</v>
      </c>
      <c r="D234" s="420">
        <v>100</v>
      </c>
      <c r="E234" s="215" t="s">
        <v>105</v>
      </c>
      <c r="F234" s="132">
        <v>66.430000000000007</v>
      </c>
      <c r="G234" s="209" t="s">
        <v>208</v>
      </c>
      <c r="H234" s="459">
        <v>1660.7500000000002</v>
      </c>
      <c r="I234" s="192"/>
    </row>
    <row r="235" spans="1:9" ht="18" customHeight="1">
      <c r="A235" s="192"/>
      <c r="B235" s="192" t="s">
        <v>662</v>
      </c>
      <c r="C235" s="458">
        <v>1</v>
      </c>
      <c r="D235" s="420">
        <v>40</v>
      </c>
      <c r="E235" s="215" t="s">
        <v>665</v>
      </c>
      <c r="F235" s="132">
        <v>144.02000000000001</v>
      </c>
      <c r="G235" s="209" t="s">
        <v>208</v>
      </c>
      <c r="H235" s="459">
        <v>5760.8</v>
      </c>
      <c r="I235" s="192"/>
    </row>
    <row r="236" spans="1:9" ht="18" customHeight="1">
      <c r="A236" s="192"/>
      <c r="B236" s="254" t="s">
        <v>210</v>
      </c>
      <c r="C236" s="460">
        <v>4</v>
      </c>
      <c r="D236" s="421">
        <v>20</v>
      </c>
      <c r="E236" s="273" t="s">
        <v>105</v>
      </c>
      <c r="F236" s="140">
        <v>52</v>
      </c>
      <c r="G236" s="275" t="s">
        <v>208</v>
      </c>
      <c r="H236" s="462">
        <v>260</v>
      </c>
      <c r="I236" s="192"/>
    </row>
    <row r="237" spans="1:9" ht="18" customHeight="1">
      <c r="A237" s="192"/>
      <c r="B237" s="192" t="s">
        <v>107</v>
      </c>
      <c r="C237" s="192"/>
      <c r="D237" s="192"/>
      <c r="E237" s="192"/>
      <c r="F237" s="192"/>
      <c r="G237" s="192"/>
      <c r="H237" s="192"/>
      <c r="I237" s="422">
        <v>44598.600000000006</v>
      </c>
    </row>
    <row r="238" spans="1:9" ht="18" customHeight="1">
      <c r="A238" s="192"/>
      <c r="B238" s="192"/>
      <c r="C238" s="192"/>
      <c r="D238" s="192"/>
      <c r="E238" s="174"/>
      <c r="F238" s="174"/>
      <c r="G238" s="192"/>
      <c r="H238" s="192"/>
      <c r="I238" s="192"/>
    </row>
    <row r="239" spans="1:9" ht="18" customHeight="1" thickBot="1">
      <c r="A239" s="192"/>
      <c r="B239" s="195" t="s">
        <v>212</v>
      </c>
      <c r="C239" s="192"/>
      <c r="D239" s="192"/>
      <c r="E239" s="174"/>
      <c r="F239" s="463"/>
      <c r="G239" s="192"/>
      <c r="H239" s="192"/>
      <c r="I239" s="266">
        <v>44598.600000000006</v>
      </c>
    </row>
    <row r="240" spans="1:9" ht="18" customHeight="1" thickTop="1">
      <c r="A240" s="192"/>
      <c r="B240" s="195"/>
      <c r="C240" s="192"/>
      <c r="D240" s="192"/>
      <c r="E240" s="174"/>
      <c r="F240" s="463"/>
      <c r="G240" s="192"/>
      <c r="H240" s="192"/>
      <c r="I240" s="122"/>
    </row>
    <row r="241" spans="1:9" ht="18" customHeight="1">
      <c r="A241" s="192"/>
      <c r="B241" s="192"/>
      <c r="C241" s="192"/>
      <c r="D241" s="192"/>
      <c r="E241" s="192"/>
      <c r="F241" s="192"/>
      <c r="G241" s="192"/>
      <c r="H241" s="192"/>
      <c r="I241" s="192"/>
    </row>
    <row r="242" spans="1:9" ht="18" customHeight="1">
      <c r="A242" s="194" t="s">
        <v>109</v>
      </c>
      <c r="B242" s="195" t="s">
        <v>213</v>
      </c>
      <c r="C242" s="192"/>
      <c r="D242" s="192"/>
      <c r="E242" s="192"/>
      <c r="F242" s="192"/>
      <c r="G242" s="192"/>
      <c r="H242" s="192"/>
      <c r="I242" s="192"/>
    </row>
    <row r="243" spans="1:9" ht="18" customHeight="1">
      <c r="A243" s="192"/>
      <c r="B243" s="192"/>
      <c r="C243" s="192"/>
      <c r="D243" s="192"/>
      <c r="E243" s="192"/>
      <c r="F243" s="192"/>
      <c r="G243" s="192"/>
      <c r="H243" s="192"/>
      <c r="I243" s="192"/>
    </row>
    <row r="244" spans="1:9" ht="18" customHeight="1">
      <c r="A244" s="192"/>
      <c r="B244" s="195" t="s">
        <v>613</v>
      </c>
      <c r="C244" s="192"/>
      <c r="D244" s="192"/>
      <c r="E244" s="192"/>
      <c r="F244" s="192"/>
      <c r="G244" s="192"/>
      <c r="H244" s="192"/>
      <c r="I244" s="192"/>
    </row>
    <row r="245" spans="1:9" ht="18" customHeight="1">
      <c r="A245" s="192"/>
      <c r="B245" s="252" t="s">
        <v>214</v>
      </c>
      <c r="C245" s="254"/>
      <c r="D245" s="291" t="s">
        <v>60</v>
      </c>
      <c r="E245" s="274"/>
      <c r="F245" s="291" t="s">
        <v>77</v>
      </c>
      <c r="G245" s="229"/>
      <c r="H245" s="265" t="s">
        <v>62</v>
      </c>
      <c r="I245" s="223"/>
    </row>
    <row r="246" spans="1:9" ht="18" customHeight="1">
      <c r="A246" s="192"/>
      <c r="B246" s="192" t="s">
        <v>571</v>
      </c>
      <c r="C246" s="192"/>
      <c r="D246" s="231">
        <v>10</v>
      </c>
      <c r="E246" s="231" t="s">
        <v>64</v>
      </c>
      <c r="F246" s="132">
        <v>1954.83</v>
      </c>
      <c r="G246" s="231" t="s">
        <v>65</v>
      </c>
      <c r="H246" s="305">
        <v>19548.3</v>
      </c>
      <c r="I246" s="223"/>
    </row>
    <row r="247" spans="1:9" ht="18" customHeight="1">
      <c r="A247" s="192"/>
      <c r="B247" s="192" t="s">
        <v>623</v>
      </c>
      <c r="C247" s="192"/>
      <c r="D247" s="231">
        <v>10</v>
      </c>
      <c r="E247" s="231" t="s">
        <v>64</v>
      </c>
      <c r="F247" s="132">
        <v>159.27000000000001</v>
      </c>
      <c r="G247" s="231" t="s">
        <v>65</v>
      </c>
      <c r="H247" s="305">
        <v>1592.7</v>
      </c>
      <c r="I247" s="223"/>
    </row>
    <row r="248" spans="1:9" ht="18" customHeight="1">
      <c r="A248" s="192"/>
      <c r="B248" s="192" t="s">
        <v>113</v>
      </c>
      <c r="C248" s="192"/>
      <c r="D248" s="231">
        <v>10</v>
      </c>
      <c r="E248" s="231" t="s">
        <v>64</v>
      </c>
      <c r="F248" s="132">
        <v>46.74</v>
      </c>
      <c r="G248" s="231" t="s">
        <v>65</v>
      </c>
      <c r="H248" s="305">
        <v>467.40000000000003</v>
      </c>
      <c r="I248" s="223"/>
    </row>
    <row r="249" spans="1:9" ht="18" customHeight="1">
      <c r="A249" s="192"/>
      <c r="B249" s="254" t="s">
        <v>569</v>
      </c>
      <c r="C249" s="254"/>
      <c r="D249" s="242">
        <v>20</v>
      </c>
      <c r="E249" s="242" t="s">
        <v>64</v>
      </c>
      <c r="F249" s="140">
        <v>820.6</v>
      </c>
      <c r="G249" s="242" t="s">
        <v>65</v>
      </c>
      <c r="H249" s="306">
        <v>16412</v>
      </c>
      <c r="I249" s="223"/>
    </row>
    <row r="250" spans="1:9" ht="18" customHeight="1">
      <c r="A250" s="192"/>
      <c r="B250" s="192" t="s">
        <v>114</v>
      </c>
      <c r="C250" s="164">
        <v>8774.9999999999982</v>
      </c>
      <c r="D250" s="640" t="s">
        <v>215</v>
      </c>
      <c r="E250" s="640"/>
      <c r="F250" s="309">
        <v>80000</v>
      </c>
      <c r="G250" s="192"/>
      <c r="H250" s="305">
        <v>38020.400000000001</v>
      </c>
      <c r="I250" s="299">
        <v>4170.3626249999998</v>
      </c>
    </row>
    <row r="251" spans="1:9" ht="18" customHeight="1">
      <c r="A251" s="192"/>
      <c r="B251" s="192"/>
      <c r="C251" s="192"/>
      <c r="D251" s="192"/>
      <c r="E251" s="192"/>
      <c r="F251" s="192"/>
      <c r="G251" s="192"/>
      <c r="H251" s="192"/>
      <c r="I251" s="192"/>
    </row>
    <row r="252" spans="1:9" ht="18" customHeight="1">
      <c r="A252" s="192"/>
      <c r="B252" s="252" t="s">
        <v>116</v>
      </c>
      <c r="C252" s="291" t="s">
        <v>216</v>
      </c>
      <c r="D252" s="254"/>
      <c r="E252" s="291" t="s">
        <v>501</v>
      </c>
      <c r="F252" s="254"/>
      <c r="G252" s="291" t="s">
        <v>81</v>
      </c>
      <c r="H252" s="265" t="s">
        <v>62</v>
      </c>
      <c r="I252" s="192"/>
    </row>
    <row r="253" spans="1:9" ht="18" customHeight="1">
      <c r="A253" s="192"/>
      <c r="B253" s="310" t="s">
        <v>119</v>
      </c>
      <c r="C253" s="302">
        <v>8774.9999999999982</v>
      </c>
      <c r="D253" s="300" t="s">
        <v>115</v>
      </c>
      <c r="E253" s="311">
        <v>1.5</v>
      </c>
      <c r="F253" s="300" t="s">
        <v>64</v>
      </c>
      <c r="G253" s="287">
        <v>6.47</v>
      </c>
      <c r="H253" s="312">
        <v>37849.499999999993</v>
      </c>
      <c r="I253" s="192"/>
    </row>
    <row r="254" spans="1:9" ht="18" customHeight="1">
      <c r="A254" s="192"/>
      <c r="B254" s="192" t="s">
        <v>120</v>
      </c>
      <c r="C254" s="192"/>
      <c r="D254" s="192"/>
      <c r="E254" s="192"/>
      <c r="F254" s="192"/>
      <c r="G254" s="192"/>
      <c r="H254" s="192"/>
      <c r="I254" s="303">
        <v>37849.499999999993</v>
      </c>
    </row>
    <row r="255" spans="1:9" ht="18" customHeight="1">
      <c r="A255" s="192"/>
      <c r="B255" s="192"/>
      <c r="C255" s="192"/>
      <c r="D255" s="192"/>
      <c r="E255" s="192"/>
      <c r="F255" s="192"/>
      <c r="G255" s="192"/>
      <c r="H255" s="192"/>
      <c r="I255" s="192"/>
    </row>
    <row r="256" spans="1:9" ht="18" customHeight="1">
      <c r="A256" s="192"/>
      <c r="B256" s="252" t="s">
        <v>121</v>
      </c>
      <c r="C256" s="291" t="s">
        <v>103</v>
      </c>
      <c r="D256" s="242"/>
      <c r="E256" s="291" t="s">
        <v>81</v>
      </c>
      <c r="F256" s="291" t="s">
        <v>218</v>
      </c>
      <c r="G256" s="291" t="s">
        <v>216</v>
      </c>
      <c r="H256" s="291" t="s">
        <v>62</v>
      </c>
      <c r="I256" s="192"/>
    </row>
    <row r="257" spans="1:9" ht="18" customHeight="1">
      <c r="A257" s="192"/>
      <c r="B257" s="310" t="s">
        <v>124</v>
      </c>
      <c r="C257" s="311">
        <v>30</v>
      </c>
      <c r="D257" s="300" t="s">
        <v>220</v>
      </c>
      <c r="E257" s="142">
        <v>29.08</v>
      </c>
      <c r="F257" s="302">
        <v>10000</v>
      </c>
      <c r="G257" s="302">
        <v>8774.9999999999982</v>
      </c>
      <c r="H257" s="146">
        <v>765.53099999999984</v>
      </c>
      <c r="I257" s="192"/>
    </row>
    <row r="258" spans="1:9" ht="18" customHeight="1">
      <c r="A258" s="192"/>
      <c r="B258" s="192" t="s">
        <v>127</v>
      </c>
      <c r="C258" s="192"/>
      <c r="D258" s="192"/>
      <c r="E258" s="192"/>
      <c r="F258" s="192"/>
      <c r="G258" s="192"/>
      <c r="H258" s="192"/>
      <c r="I258" s="303">
        <v>765.53099999999984</v>
      </c>
    </row>
    <row r="259" spans="1:9" ht="18" customHeight="1">
      <c r="A259" s="192"/>
      <c r="B259" s="192"/>
      <c r="C259" s="192"/>
      <c r="D259" s="192"/>
      <c r="E259" s="192"/>
      <c r="F259" s="192"/>
      <c r="G259" s="192"/>
      <c r="H259" s="192"/>
      <c r="I259" s="192"/>
    </row>
    <row r="260" spans="1:9" ht="18" customHeight="1">
      <c r="A260" s="192"/>
      <c r="B260" s="252" t="s">
        <v>128</v>
      </c>
      <c r="C260" s="291" t="s">
        <v>103</v>
      </c>
      <c r="D260" s="242"/>
      <c r="E260" s="291" t="s">
        <v>81</v>
      </c>
      <c r="F260" s="291" t="s">
        <v>218</v>
      </c>
      <c r="G260" s="291" t="s">
        <v>216</v>
      </c>
      <c r="H260" s="291" t="s">
        <v>62</v>
      </c>
      <c r="I260" s="192"/>
    </row>
    <row r="261" spans="1:9" ht="18" customHeight="1">
      <c r="A261" s="192"/>
      <c r="B261" s="192" t="s">
        <v>129</v>
      </c>
      <c r="C261" s="211">
        <v>20</v>
      </c>
      <c r="D261" s="231" t="s">
        <v>220</v>
      </c>
      <c r="E261" s="279">
        <v>41.98</v>
      </c>
      <c r="F261" s="292">
        <v>28000</v>
      </c>
      <c r="G261" s="292">
        <v>8774.9999999999982</v>
      </c>
      <c r="H261" s="143">
        <v>263.12464285714282</v>
      </c>
      <c r="I261" s="192"/>
    </row>
    <row r="262" spans="1:9" ht="18" customHeight="1">
      <c r="A262" s="192"/>
      <c r="B262" s="192" t="s">
        <v>132</v>
      </c>
      <c r="C262" s="211">
        <v>40</v>
      </c>
      <c r="D262" s="231" t="s">
        <v>220</v>
      </c>
      <c r="E262" s="208">
        <v>42.75</v>
      </c>
      <c r="F262" s="292">
        <v>40000</v>
      </c>
      <c r="G262" s="292">
        <v>8774.9999999999982</v>
      </c>
      <c r="H262" s="144">
        <v>375.13124999999991</v>
      </c>
      <c r="I262" s="192"/>
    </row>
    <row r="263" spans="1:9" ht="18" customHeight="1">
      <c r="A263" s="192"/>
      <c r="B263" s="192" t="s">
        <v>221</v>
      </c>
      <c r="C263" s="211">
        <v>0.1</v>
      </c>
      <c r="D263" s="231" t="s">
        <v>64</v>
      </c>
      <c r="E263" s="293">
        <v>638.25589285714273</v>
      </c>
      <c r="F263" s="292"/>
      <c r="G263" s="294"/>
      <c r="H263" s="295">
        <v>63.825589285714273</v>
      </c>
      <c r="I263" s="192"/>
    </row>
    <row r="264" spans="1:9" ht="18" customHeight="1">
      <c r="A264" s="192"/>
      <c r="B264" s="254" t="s">
        <v>626</v>
      </c>
      <c r="C264" s="234">
        <v>20</v>
      </c>
      <c r="D264" s="242" t="s">
        <v>64</v>
      </c>
      <c r="E264" s="276">
        <v>248.75</v>
      </c>
      <c r="F264" s="296"/>
      <c r="G264" s="297"/>
      <c r="H264" s="298">
        <v>4975</v>
      </c>
      <c r="I264" s="192"/>
    </row>
    <row r="265" spans="1:9" ht="18" customHeight="1">
      <c r="A265" s="192"/>
      <c r="B265" s="192" t="s">
        <v>134</v>
      </c>
      <c r="C265" s="192"/>
      <c r="D265" s="192"/>
      <c r="E265" s="192"/>
      <c r="F265" s="192"/>
      <c r="G265" s="192"/>
      <c r="H265" s="192"/>
      <c r="I265" s="299">
        <v>5677.0814821428567</v>
      </c>
    </row>
    <row r="266" spans="1:9" ht="18" customHeight="1">
      <c r="A266" s="192"/>
      <c r="B266" s="192"/>
      <c r="C266" s="192"/>
      <c r="D266" s="192"/>
      <c r="E266" s="192"/>
      <c r="F266" s="192"/>
      <c r="G266" s="192"/>
      <c r="H266" s="192"/>
      <c r="I266" s="192"/>
    </row>
    <row r="267" spans="1:9" ht="18" customHeight="1">
      <c r="A267" s="192"/>
      <c r="B267" s="252" t="s">
        <v>135</v>
      </c>
      <c r="C267" s="291" t="s">
        <v>103</v>
      </c>
      <c r="D267" s="242"/>
      <c r="E267" s="291" t="s">
        <v>81</v>
      </c>
      <c r="F267" s="291" t="s">
        <v>218</v>
      </c>
      <c r="G267" s="291" t="s">
        <v>216</v>
      </c>
      <c r="H267" s="291" t="s">
        <v>62</v>
      </c>
      <c r="I267" s="192"/>
    </row>
    <row r="268" spans="1:9" ht="18" customHeight="1">
      <c r="A268" s="192"/>
      <c r="B268" s="310" t="s">
        <v>136</v>
      </c>
      <c r="C268" s="300">
        <v>0.7</v>
      </c>
      <c r="D268" s="300" t="s">
        <v>222</v>
      </c>
      <c r="E268" s="301">
        <v>39.844999999999999</v>
      </c>
      <c r="F268" s="302">
        <v>4000</v>
      </c>
      <c r="G268" s="302">
        <v>8774.9999999999982</v>
      </c>
      <c r="H268" s="146">
        <v>61.186978124999982</v>
      </c>
      <c r="I268" s="192"/>
    </row>
    <row r="269" spans="1:9" ht="18" customHeight="1">
      <c r="A269" s="192"/>
      <c r="B269" s="192" t="s">
        <v>127</v>
      </c>
      <c r="C269" s="192"/>
      <c r="D269" s="192"/>
      <c r="E269" s="192"/>
      <c r="F269" s="192"/>
      <c r="G269" s="192"/>
      <c r="H269" s="192"/>
      <c r="I269" s="303">
        <v>61.186978124999982</v>
      </c>
    </row>
    <row r="270" spans="1:9" ht="18" customHeight="1">
      <c r="A270" s="192"/>
      <c r="B270" s="192"/>
      <c r="C270" s="192"/>
      <c r="D270" s="192"/>
      <c r="E270" s="192"/>
      <c r="F270" s="192"/>
      <c r="G270" s="192"/>
      <c r="H270" s="192"/>
      <c r="I270" s="192"/>
    </row>
    <row r="271" spans="1:9" ht="18" customHeight="1" thickBot="1">
      <c r="A271" s="192"/>
      <c r="B271" s="192" t="s">
        <v>614</v>
      </c>
      <c r="C271" s="192"/>
      <c r="D271" s="192"/>
      <c r="E271" s="192"/>
      <c r="F271" s="192"/>
      <c r="G271" s="192"/>
      <c r="H271" s="192"/>
      <c r="I271" s="304">
        <v>48523.662085267853</v>
      </c>
    </row>
    <row r="272" spans="1:9" ht="18" customHeight="1">
      <c r="A272" s="192"/>
      <c r="B272" s="192"/>
      <c r="C272" s="192"/>
      <c r="D272" s="192"/>
      <c r="E272" s="192"/>
      <c r="F272" s="192"/>
      <c r="G272" s="446"/>
      <c r="H272" s="192"/>
      <c r="I272" s="340"/>
    </row>
    <row r="273" spans="1:9" ht="18" customHeight="1">
      <c r="A273" s="192"/>
      <c r="B273" s="195" t="s">
        <v>433</v>
      </c>
      <c r="C273" s="192"/>
      <c r="D273" s="192"/>
      <c r="E273" s="192"/>
      <c r="F273" s="192"/>
      <c r="G273" s="192"/>
      <c r="H273" s="192"/>
      <c r="I273" s="192"/>
    </row>
    <row r="274" spans="1:9" ht="18" customHeight="1">
      <c r="A274" s="192"/>
      <c r="B274" s="252" t="s">
        <v>214</v>
      </c>
      <c r="C274" s="254"/>
      <c r="D274" s="291" t="s">
        <v>60</v>
      </c>
      <c r="E274" s="274"/>
      <c r="F274" s="291" t="s">
        <v>77</v>
      </c>
      <c r="G274" s="229"/>
      <c r="H274" s="265" t="s">
        <v>62</v>
      </c>
      <c r="I274" s="192"/>
    </row>
    <row r="275" spans="1:9" ht="18" customHeight="1">
      <c r="A275" s="192"/>
      <c r="B275" s="198" t="s">
        <v>571</v>
      </c>
      <c r="C275" s="192"/>
      <c r="D275" s="231">
        <v>6</v>
      </c>
      <c r="E275" s="231" t="s">
        <v>64</v>
      </c>
      <c r="F275" s="132">
        <v>1954.83</v>
      </c>
      <c r="G275" s="231" t="s">
        <v>65</v>
      </c>
      <c r="H275" s="305">
        <v>11728.98</v>
      </c>
      <c r="I275" s="192"/>
    </row>
    <row r="276" spans="1:9" ht="18" customHeight="1">
      <c r="A276" s="192"/>
      <c r="B276" s="198" t="s">
        <v>623</v>
      </c>
      <c r="C276" s="192"/>
      <c r="D276" s="231">
        <v>6</v>
      </c>
      <c r="E276" s="231" t="s">
        <v>64</v>
      </c>
      <c r="F276" s="132">
        <v>159.27000000000001</v>
      </c>
      <c r="G276" s="231" t="s">
        <v>65</v>
      </c>
      <c r="H276" s="305">
        <v>955.62000000000012</v>
      </c>
      <c r="I276" s="192"/>
    </row>
    <row r="277" spans="1:9" ht="18" customHeight="1">
      <c r="A277" s="192"/>
      <c r="B277" s="198" t="s">
        <v>113</v>
      </c>
      <c r="C277" s="192"/>
      <c r="D277" s="231">
        <v>6</v>
      </c>
      <c r="E277" s="231" t="s">
        <v>64</v>
      </c>
      <c r="F277" s="132">
        <v>46.74</v>
      </c>
      <c r="G277" s="231" t="s">
        <v>65</v>
      </c>
      <c r="H277" s="305">
        <v>280.44</v>
      </c>
      <c r="I277" s="192"/>
    </row>
    <row r="278" spans="1:9" ht="18" customHeight="1">
      <c r="A278" s="192"/>
      <c r="B278" s="229" t="s">
        <v>569</v>
      </c>
      <c r="C278" s="254"/>
      <c r="D278" s="242">
        <v>12</v>
      </c>
      <c r="E278" s="242" t="s">
        <v>64</v>
      </c>
      <c r="F278" s="140">
        <v>820.6</v>
      </c>
      <c r="G278" s="242" t="s">
        <v>65</v>
      </c>
      <c r="H278" s="306">
        <v>9847.2000000000007</v>
      </c>
      <c r="I278" s="192"/>
    </row>
    <row r="279" spans="1:9" ht="18" customHeight="1">
      <c r="A279" s="192"/>
      <c r="B279" s="192" t="s">
        <v>114</v>
      </c>
      <c r="C279" s="307">
        <v>10028.571428571428</v>
      </c>
      <c r="D279" s="640" t="s">
        <v>215</v>
      </c>
      <c r="E279" s="640"/>
      <c r="F279" s="309">
        <v>80000</v>
      </c>
      <c r="G279" s="192"/>
      <c r="H279" s="305">
        <v>22812.240000000002</v>
      </c>
      <c r="I279" s="299">
        <v>2859.6772285714283</v>
      </c>
    </row>
    <row r="280" spans="1:9" ht="18" customHeight="1">
      <c r="A280" s="192"/>
      <c r="B280" s="192"/>
      <c r="C280" s="192"/>
      <c r="D280" s="192"/>
      <c r="E280" s="192"/>
      <c r="F280" s="192"/>
      <c r="G280" s="192"/>
      <c r="H280" s="192"/>
      <c r="I280" s="192"/>
    </row>
    <row r="281" spans="1:9" ht="18" customHeight="1">
      <c r="A281" s="192"/>
      <c r="B281" s="252" t="s">
        <v>116</v>
      </c>
      <c r="C281" s="291" t="s">
        <v>216</v>
      </c>
      <c r="D281" s="254"/>
      <c r="E281" s="291" t="s">
        <v>217</v>
      </c>
      <c r="F281" s="254"/>
      <c r="G281" s="291" t="s">
        <v>81</v>
      </c>
      <c r="H281" s="265" t="s">
        <v>62</v>
      </c>
      <c r="I281" s="192"/>
    </row>
    <row r="282" spans="1:9" ht="18" customHeight="1">
      <c r="A282" s="192"/>
      <c r="B282" s="310" t="s">
        <v>119</v>
      </c>
      <c r="C282" s="302">
        <v>10028.571428571428</v>
      </c>
      <c r="D282" s="300" t="s">
        <v>115</v>
      </c>
      <c r="E282" s="311">
        <v>2</v>
      </c>
      <c r="F282" s="300" t="s">
        <v>64</v>
      </c>
      <c r="G282" s="287">
        <v>6.47</v>
      </c>
      <c r="H282" s="312">
        <v>32442.428571428565</v>
      </c>
      <c r="I282" s="192"/>
    </row>
    <row r="283" spans="1:9" ht="18" customHeight="1">
      <c r="A283" s="192"/>
      <c r="B283" s="192" t="s">
        <v>120</v>
      </c>
      <c r="C283" s="192"/>
      <c r="D283" s="192"/>
      <c r="E283" s="192"/>
      <c r="F283" s="192"/>
      <c r="G283" s="192"/>
      <c r="H283" s="192"/>
      <c r="I283" s="303">
        <v>32442.428571428565</v>
      </c>
    </row>
    <row r="284" spans="1:9" ht="18" customHeight="1">
      <c r="A284" s="192"/>
      <c r="B284" s="192"/>
      <c r="C284" s="192"/>
      <c r="D284" s="192"/>
      <c r="E284" s="192"/>
      <c r="F284" s="192"/>
      <c r="G284" s="192"/>
      <c r="H284" s="192"/>
      <c r="I284" s="192"/>
    </row>
    <row r="285" spans="1:9" ht="18" customHeight="1">
      <c r="A285" s="192"/>
      <c r="B285" s="252" t="s">
        <v>121</v>
      </c>
      <c r="C285" s="291" t="s">
        <v>103</v>
      </c>
      <c r="D285" s="242"/>
      <c r="E285" s="291" t="s">
        <v>81</v>
      </c>
      <c r="F285" s="291" t="s">
        <v>218</v>
      </c>
      <c r="G285" s="291" t="s">
        <v>216</v>
      </c>
      <c r="H285" s="291" t="s">
        <v>62</v>
      </c>
      <c r="I285" s="192"/>
    </row>
    <row r="286" spans="1:9" ht="18" customHeight="1">
      <c r="A286" s="192"/>
      <c r="B286" s="310" t="s">
        <v>124</v>
      </c>
      <c r="C286" s="311">
        <v>30</v>
      </c>
      <c r="D286" s="300" t="s">
        <v>220</v>
      </c>
      <c r="E286" s="142">
        <v>29.08</v>
      </c>
      <c r="F286" s="302">
        <v>10000</v>
      </c>
      <c r="G286" s="302">
        <v>10028.571428571428</v>
      </c>
      <c r="H286" s="146">
        <v>874.89257142857127</v>
      </c>
      <c r="I286" s="192"/>
    </row>
    <row r="287" spans="1:9" ht="18" customHeight="1">
      <c r="A287" s="192"/>
      <c r="B287" s="192" t="s">
        <v>127</v>
      </c>
      <c r="C287" s="192"/>
      <c r="D287" s="192"/>
      <c r="E287" s="192"/>
      <c r="F287" s="192"/>
      <c r="G287" s="192"/>
      <c r="H287" s="192"/>
      <c r="I287" s="303">
        <v>874.89257142857127</v>
      </c>
    </row>
    <row r="288" spans="1:9" ht="18" customHeight="1">
      <c r="A288" s="192"/>
      <c r="B288" s="192"/>
      <c r="C288" s="192"/>
      <c r="D288" s="192"/>
      <c r="E288" s="192"/>
      <c r="F288" s="192"/>
      <c r="G288" s="192"/>
      <c r="H288" s="192"/>
      <c r="I288" s="192"/>
    </row>
    <row r="289" spans="1:9" ht="18" customHeight="1">
      <c r="A289" s="192"/>
      <c r="B289" s="252" t="s">
        <v>128</v>
      </c>
      <c r="C289" s="291" t="s">
        <v>103</v>
      </c>
      <c r="D289" s="242"/>
      <c r="E289" s="291" t="s">
        <v>81</v>
      </c>
      <c r="F289" s="291" t="s">
        <v>218</v>
      </c>
      <c r="G289" s="291" t="s">
        <v>216</v>
      </c>
      <c r="H289" s="291" t="s">
        <v>62</v>
      </c>
      <c r="I289" s="192"/>
    </row>
    <row r="290" spans="1:9" ht="18" customHeight="1">
      <c r="A290" s="192"/>
      <c r="B290" s="192" t="s">
        <v>129</v>
      </c>
      <c r="C290" s="211">
        <v>20</v>
      </c>
      <c r="D290" s="231" t="s">
        <v>220</v>
      </c>
      <c r="E290" s="279">
        <v>41.98</v>
      </c>
      <c r="F290" s="292">
        <v>28000</v>
      </c>
      <c r="G290" s="292">
        <v>10028.571428571428</v>
      </c>
      <c r="H290" s="143">
        <v>300.71387755102035</v>
      </c>
      <c r="I290" s="192"/>
    </row>
    <row r="291" spans="1:9" ht="18" customHeight="1">
      <c r="A291" s="192"/>
      <c r="B291" s="192" t="s">
        <v>132</v>
      </c>
      <c r="C291" s="211">
        <v>40</v>
      </c>
      <c r="D291" s="231" t="s">
        <v>220</v>
      </c>
      <c r="E291" s="208">
        <v>42.75</v>
      </c>
      <c r="F291" s="292">
        <v>40000</v>
      </c>
      <c r="G291" s="292">
        <v>10028.571428571428</v>
      </c>
      <c r="H291" s="144">
        <v>428.72142857142853</v>
      </c>
      <c r="I291" s="192"/>
    </row>
    <row r="292" spans="1:9" ht="18" customHeight="1">
      <c r="A292" s="192"/>
      <c r="B292" s="192" t="s">
        <v>221</v>
      </c>
      <c r="C292" s="211">
        <v>0.1</v>
      </c>
      <c r="D292" s="231" t="s">
        <v>64</v>
      </c>
      <c r="E292" s="293">
        <v>729.43530612244888</v>
      </c>
      <c r="F292" s="292"/>
      <c r="G292" s="294"/>
      <c r="H292" s="295">
        <v>72.943530612244885</v>
      </c>
      <c r="I292" s="192"/>
    </row>
    <row r="293" spans="1:9" ht="18" customHeight="1">
      <c r="A293" s="192"/>
      <c r="B293" s="254" t="s">
        <v>626</v>
      </c>
      <c r="C293" s="234">
        <v>16</v>
      </c>
      <c r="D293" s="242" t="s">
        <v>64</v>
      </c>
      <c r="E293" s="276">
        <v>248.75</v>
      </c>
      <c r="F293" s="296"/>
      <c r="G293" s="297"/>
      <c r="H293" s="298">
        <v>3980</v>
      </c>
      <c r="I293" s="192"/>
    </row>
    <row r="294" spans="1:9" ht="18" customHeight="1">
      <c r="A294" s="192"/>
      <c r="B294" s="192" t="s">
        <v>134</v>
      </c>
      <c r="C294" s="192"/>
      <c r="D294" s="192"/>
      <c r="E294" s="192"/>
      <c r="F294" s="192"/>
      <c r="G294" s="192"/>
      <c r="H294" s="192"/>
      <c r="I294" s="299">
        <v>4782.3788367346933</v>
      </c>
    </row>
    <row r="295" spans="1:9" ht="18" customHeight="1">
      <c r="A295" s="192"/>
      <c r="B295" s="192"/>
      <c r="C295" s="192"/>
      <c r="D295" s="192"/>
      <c r="E295" s="192"/>
      <c r="F295" s="192"/>
      <c r="G295" s="192"/>
      <c r="H295" s="192"/>
      <c r="I295" s="192"/>
    </row>
    <row r="296" spans="1:9" ht="18" customHeight="1">
      <c r="A296" s="192"/>
      <c r="B296" s="252" t="s">
        <v>135</v>
      </c>
      <c r="C296" s="291" t="s">
        <v>103</v>
      </c>
      <c r="D296" s="242"/>
      <c r="E296" s="291" t="s">
        <v>81</v>
      </c>
      <c r="F296" s="291" t="s">
        <v>218</v>
      </c>
      <c r="G296" s="291" t="s">
        <v>216</v>
      </c>
      <c r="H296" s="291" t="s">
        <v>62</v>
      </c>
      <c r="I296" s="192"/>
    </row>
    <row r="297" spans="1:9" ht="18" customHeight="1">
      <c r="A297" s="192"/>
      <c r="B297" s="310" t="s">
        <v>136</v>
      </c>
      <c r="C297" s="300">
        <v>0.7</v>
      </c>
      <c r="D297" s="300" t="s">
        <v>222</v>
      </c>
      <c r="E297" s="301">
        <v>39.844999999999999</v>
      </c>
      <c r="F297" s="302">
        <v>4000</v>
      </c>
      <c r="G297" s="302">
        <v>10028.571428571428</v>
      </c>
      <c r="H297" s="146">
        <v>69.927974999999989</v>
      </c>
      <c r="I297" s="192"/>
    </row>
    <row r="298" spans="1:9" ht="18" customHeight="1">
      <c r="A298" s="192"/>
      <c r="B298" s="192" t="s">
        <v>127</v>
      </c>
      <c r="C298" s="192"/>
      <c r="D298" s="192"/>
      <c r="E298" s="192"/>
      <c r="F298" s="192"/>
      <c r="G298" s="192"/>
      <c r="H298" s="192"/>
      <c r="I298" s="303">
        <v>69.927974999999989</v>
      </c>
    </row>
    <row r="299" spans="1:9" ht="18" customHeight="1">
      <c r="A299" s="192"/>
      <c r="B299" s="192"/>
      <c r="C299" s="192"/>
      <c r="D299" s="192"/>
      <c r="E299" s="192"/>
      <c r="F299" s="192"/>
      <c r="G299" s="192"/>
      <c r="H299" s="192"/>
      <c r="I299" s="192"/>
    </row>
    <row r="300" spans="1:9" ht="18" customHeight="1" thickBot="1">
      <c r="A300" s="192"/>
      <c r="B300" s="192" t="s">
        <v>435</v>
      </c>
      <c r="C300" s="192"/>
      <c r="D300" s="192"/>
      <c r="E300" s="192"/>
      <c r="F300" s="192"/>
      <c r="G300" s="192"/>
      <c r="H300" s="192"/>
      <c r="I300" s="304">
        <v>41029.305183163255</v>
      </c>
    </row>
    <row r="301" spans="1:9" ht="18" customHeight="1">
      <c r="A301" s="192"/>
      <c r="B301" s="192"/>
      <c r="C301" s="192"/>
      <c r="D301" s="192"/>
      <c r="E301" s="192"/>
      <c r="F301" s="192"/>
      <c r="G301" s="192"/>
      <c r="H301" s="192"/>
      <c r="I301" s="340"/>
    </row>
    <row r="302" spans="1:9" ht="18" customHeight="1">
      <c r="A302" s="192"/>
      <c r="B302" s="195" t="s">
        <v>688</v>
      </c>
      <c r="C302" s="192"/>
      <c r="D302" s="192"/>
      <c r="E302" s="192"/>
      <c r="F302" s="192"/>
      <c r="G302" s="192"/>
      <c r="H302" s="192"/>
      <c r="I302" s="192"/>
    </row>
    <row r="303" spans="1:9" ht="18" customHeight="1">
      <c r="A303" s="192"/>
      <c r="B303" s="252" t="s">
        <v>214</v>
      </c>
      <c r="C303" s="254"/>
      <c r="D303" s="291" t="s">
        <v>60</v>
      </c>
      <c r="E303" s="274"/>
      <c r="F303" s="291" t="s">
        <v>77</v>
      </c>
      <c r="G303" s="229"/>
      <c r="H303" s="265" t="s">
        <v>62</v>
      </c>
      <c r="I303" s="192"/>
    </row>
    <row r="304" spans="1:9" ht="18" customHeight="1">
      <c r="A304" s="192"/>
      <c r="B304" s="198" t="s">
        <v>571</v>
      </c>
      <c r="C304" s="192"/>
      <c r="D304" s="231">
        <v>6</v>
      </c>
      <c r="E304" s="231" t="s">
        <v>64</v>
      </c>
      <c r="F304" s="132">
        <v>1954.83</v>
      </c>
      <c r="G304" s="231" t="s">
        <v>65</v>
      </c>
      <c r="H304" s="305">
        <v>11728.98</v>
      </c>
      <c r="I304" s="192"/>
    </row>
    <row r="305" spans="1:9" ht="18" customHeight="1">
      <c r="A305" s="192"/>
      <c r="B305" s="198" t="s">
        <v>623</v>
      </c>
      <c r="C305" s="192"/>
      <c r="D305" s="231">
        <v>6</v>
      </c>
      <c r="E305" s="231" t="s">
        <v>64</v>
      </c>
      <c r="F305" s="132">
        <v>159.27000000000001</v>
      </c>
      <c r="G305" s="231" t="s">
        <v>65</v>
      </c>
      <c r="H305" s="305">
        <v>955.62000000000012</v>
      </c>
      <c r="I305" s="192"/>
    </row>
    <row r="306" spans="1:9" ht="18" customHeight="1">
      <c r="A306" s="192"/>
      <c r="B306" s="198" t="s">
        <v>113</v>
      </c>
      <c r="C306" s="192"/>
      <c r="D306" s="231">
        <v>6</v>
      </c>
      <c r="E306" s="231" t="s">
        <v>64</v>
      </c>
      <c r="F306" s="132">
        <v>46.74</v>
      </c>
      <c r="G306" s="231" t="s">
        <v>65</v>
      </c>
      <c r="H306" s="305">
        <v>280.44</v>
      </c>
      <c r="I306" s="192"/>
    </row>
    <row r="307" spans="1:9" ht="18" customHeight="1">
      <c r="A307" s="192"/>
      <c r="B307" s="229" t="s">
        <v>569</v>
      </c>
      <c r="C307" s="254"/>
      <c r="D307" s="242">
        <v>12</v>
      </c>
      <c r="E307" s="242" t="s">
        <v>64</v>
      </c>
      <c r="F307" s="140">
        <v>820.6</v>
      </c>
      <c r="G307" s="242" t="s">
        <v>65</v>
      </c>
      <c r="H307" s="306">
        <v>9847.2000000000007</v>
      </c>
      <c r="I307" s="192"/>
    </row>
    <row r="308" spans="1:9" ht="18" customHeight="1">
      <c r="A308" s="192"/>
      <c r="B308" s="192" t="s">
        <v>114</v>
      </c>
      <c r="C308" s="307">
        <v>2800</v>
      </c>
      <c r="D308" s="640" t="s">
        <v>215</v>
      </c>
      <c r="E308" s="640"/>
      <c r="F308" s="309">
        <v>80000</v>
      </c>
      <c r="G308" s="192"/>
      <c r="H308" s="305">
        <v>22812.240000000002</v>
      </c>
      <c r="I308" s="299">
        <v>798.42840000000012</v>
      </c>
    </row>
    <row r="309" spans="1:9" ht="18" customHeight="1">
      <c r="A309" s="192"/>
      <c r="B309" s="192"/>
      <c r="C309" s="192"/>
      <c r="D309" s="192"/>
      <c r="E309" s="192"/>
      <c r="F309" s="192"/>
      <c r="G309" s="192"/>
      <c r="H309" s="192"/>
      <c r="I309" s="192"/>
    </row>
    <row r="310" spans="1:9" ht="18" customHeight="1">
      <c r="A310" s="192"/>
      <c r="B310" s="252" t="s">
        <v>116</v>
      </c>
      <c r="C310" s="291" t="s">
        <v>216</v>
      </c>
      <c r="D310" s="254"/>
      <c r="E310" s="291" t="s">
        <v>217</v>
      </c>
      <c r="F310" s="254"/>
      <c r="G310" s="291" t="s">
        <v>81</v>
      </c>
      <c r="H310" s="265" t="s">
        <v>62</v>
      </c>
      <c r="I310" s="192"/>
    </row>
    <row r="311" spans="1:9" ht="18" customHeight="1">
      <c r="A311" s="192"/>
      <c r="B311" s="310" t="s">
        <v>119</v>
      </c>
      <c r="C311" s="302">
        <v>2800</v>
      </c>
      <c r="D311" s="300" t="s">
        <v>115</v>
      </c>
      <c r="E311" s="311">
        <v>4</v>
      </c>
      <c r="F311" s="300" t="s">
        <v>64</v>
      </c>
      <c r="G311" s="287">
        <v>6.47</v>
      </c>
      <c r="H311" s="312">
        <v>4529</v>
      </c>
      <c r="I311" s="192"/>
    </row>
    <row r="312" spans="1:9" ht="18" customHeight="1">
      <c r="A312" s="192"/>
      <c r="B312" s="192" t="s">
        <v>120</v>
      </c>
      <c r="C312" s="192"/>
      <c r="D312" s="192"/>
      <c r="E312" s="192"/>
      <c r="F312" s="192"/>
      <c r="G312" s="192"/>
      <c r="H312" s="192"/>
      <c r="I312" s="303">
        <v>4529</v>
      </c>
    </row>
    <row r="313" spans="1:9" ht="18" customHeight="1">
      <c r="A313" s="192"/>
      <c r="B313" s="192"/>
      <c r="C313" s="192"/>
      <c r="D313" s="192"/>
      <c r="E313" s="192"/>
      <c r="F313" s="192"/>
      <c r="G313" s="192"/>
      <c r="H313" s="192"/>
      <c r="I313" s="192"/>
    </row>
    <row r="314" spans="1:9" ht="18" customHeight="1">
      <c r="A314" s="192"/>
      <c r="B314" s="252" t="s">
        <v>121</v>
      </c>
      <c r="C314" s="291" t="s">
        <v>103</v>
      </c>
      <c r="D314" s="242"/>
      <c r="E314" s="291" t="s">
        <v>81</v>
      </c>
      <c r="F314" s="291" t="s">
        <v>218</v>
      </c>
      <c r="G314" s="291" t="s">
        <v>216</v>
      </c>
      <c r="H314" s="291" t="s">
        <v>62</v>
      </c>
      <c r="I314" s="192"/>
    </row>
    <row r="315" spans="1:9" ht="18" customHeight="1">
      <c r="A315" s="192"/>
      <c r="B315" s="310" t="s">
        <v>124</v>
      </c>
      <c r="C315" s="311">
        <v>30</v>
      </c>
      <c r="D315" s="300" t="s">
        <v>220</v>
      </c>
      <c r="E315" s="142">
        <v>29.08</v>
      </c>
      <c r="F315" s="302">
        <v>10000</v>
      </c>
      <c r="G315" s="302">
        <v>2800</v>
      </c>
      <c r="H315" s="146">
        <v>244.27199999999999</v>
      </c>
      <c r="I315" s="192"/>
    </row>
    <row r="316" spans="1:9" ht="18" customHeight="1">
      <c r="A316" s="192"/>
      <c r="B316" s="192" t="s">
        <v>127</v>
      </c>
      <c r="C316" s="192"/>
      <c r="D316" s="192"/>
      <c r="E316" s="192"/>
      <c r="F316" s="192"/>
      <c r="G316" s="192"/>
      <c r="H316" s="192"/>
      <c r="I316" s="303">
        <v>244.27199999999999</v>
      </c>
    </row>
    <row r="317" spans="1:9" ht="18" customHeight="1">
      <c r="A317" s="192"/>
      <c r="B317" s="192"/>
      <c r="C317" s="192"/>
      <c r="D317" s="192"/>
      <c r="E317" s="192"/>
      <c r="F317" s="192"/>
      <c r="G317" s="192"/>
      <c r="H317" s="192"/>
      <c r="I317" s="192"/>
    </row>
    <row r="318" spans="1:9" ht="18" customHeight="1">
      <c r="A318" s="192"/>
      <c r="B318" s="252" t="s">
        <v>128</v>
      </c>
      <c r="C318" s="291" t="s">
        <v>103</v>
      </c>
      <c r="D318" s="242"/>
      <c r="E318" s="291" t="s">
        <v>81</v>
      </c>
      <c r="F318" s="291" t="s">
        <v>218</v>
      </c>
      <c r="G318" s="291" t="s">
        <v>216</v>
      </c>
      <c r="H318" s="291" t="s">
        <v>62</v>
      </c>
      <c r="I318" s="192"/>
    </row>
    <row r="319" spans="1:9" ht="18" customHeight="1">
      <c r="A319" s="192"/>
      <c r="B319" s="192" t="s">
        <v>129</v>
      </c>
      <c r="C319" s="211">
        <v>20</v>
      </c>
      <c r="D319" s="231" t="s">
        <v>220</v>
      </c>
      <c r="E319" s="279">
        <v>41.98</v>
      </c>
      <c r="F319" s="292">
        <v>28000</v>
      </c>
      <c r="G319" s="292">
        <v>2800</v>
      </c>
      <c r="H319" s="143">
        <v>83.95999999999998</v>
      </c>
      <c r="I319" s="192"/>
    </row>
    <row r="320" spans="1:9" ht="18" customHeight="1">
      <c r="A320" s="192"/>
      <c r="B320" s="192" t="s">
        <v>132</v>
      </c>
      <c r="C320" s="211">
        <v>40</v>
      </c>
      <c r="D320" s="231" t="s">
        <v>220</v>
      </c>
      <c r="E320" s="208">
        <v>42.75</v>
      </c>
      <c r="F320" s="292">
        <v>40000</v>
      </c>
      <c r="G320" s="292">
        <v>2800</v>
      </c>
      <c r="H320" s="144">
        <v>119.7</v>
      </c>
      <c r="I320" s="192"/>
    </row>
    <row r="321" spans="1:9" ht="18" customHeight="1">
      <c r="A321" s="192"/>
      <c r="B321" s="192" t="s">
        <v>221</v>
      </c>
      <c r="C321" s="211">
        <v>0.1</v>
      </c>
      <c r="D321" s="231" t="s">
        <v>64</v>
      </c>
      <c r="E321" s="293">
        <v>203.65999999999997</v>
      </c>
      <c r="F321" s="292"/>
      <c r="G321" s="294"/>
      <c r="H321" s="295">
        <v>20.366</v>
      </c>
      <c r="I321" s="192"/>
    </row>
    <row r="322" spans="1:9" ht="18" customHeight="1">
      <c r="A322" s="192"/>
      <c r="B322" s="254" t="s">
        <v>626</v>
      </c>
      <c r="C322" s="234">
        <v>4</v>
      </c>
      <c r="D322" s="242" t="s">
        <v>64</v>
      </c>
      <c r="E322" s="276">
        <v>248.75</v>
      </c>
      <c r="F322" s="296"/>
      <c r="G322" s="297"/>
      <c r="H322" s="298">
        <v>995</v>
      </c>
      <c r="I322" s="192"/>
    </row>
    <row r="323" spans="1:9" ht="18" customHeight="1">
      <c r="A323" s="192"/>
      <c r="B323" s="192" t="s">
        <v>134</v>
      </c>
      <c r="C323" s="192"/>
      <c r="D323" s="192"/>
      <c r="E323" s="192"/>
      <c r="F323" s="192"/>
      <c r="G323" s="192"/>
      <c r="H323" s="192"/>
      <c r="I323" s="299">
        <v>1219.0259999999998</v>
      </c>
    </row>
    <row r="324" spans="1:9" ht="18" customHeight="1">
      <c r="A324" s="192"/>
      <c r="B324" s="192"/>
      <c r="C324" s="192"/>
      <c r="D324" s="192"/>
      <c r="E324" s="192"/>
      <c r="F324" s="192"/>
      <c r="G324" s="192"/>
      <c r="H324" s="192"/>
      <c r="I324" s="192"/>
    </row>
    <row r="325" spans="1:9" ht="18" customHeight="1">
      <c r="A325" s="192"/>
      <c r="B325" s="252" t="s">
        <v>135</v>
      </c>
      <c r="C325" s="291" t="s">
        <v>103</v>
      </c>
      <c r="D325" s="242"/>
      <c r="E325" s="291" t="s">
        <v>81</v>
      </c>
      <c r="F325" s="291" t="s">
        <v>218</v>
      </c>
      <c r="G325" s="291" t="s">
        <v>216</v>
      </c>
      <c r="H325" s="291" t="s">
        <v>62</v>
      </c>
      <c r="I325" s="192"/>
    </row>
    <row r="326" spans="1:9" ht="18" customHeight="1">
      <c r="A326" s="192"/>
      <c r="B326" s="310" t="s">
        <v>136</v>
      </c>
      <c r="C326" s="300">
        <v>0.7</v>
      </c>
      <c r="D326" s="300" t="s">
        <v>222</v>
      </c>
      <c r="E326" s="301">
        <v>39.844999999999999</v>
      </c>
      <c r="F326" s="302">
        <v>4000</v>
      </c>
      <c r="G326" s="302">
        <v>2800</v>
      </c>
      <c r="H326" s="146">
        <v>19.524049999999999</v>
      </c>
      <c r="I326" s="192"/>
    </row>
    <row r="327" spans="1:9" ht="18" customHeight="1">
      <c r="A327" s="192"/>
      <c r="B327" s="192" t="s">
        <v>127</v>
      </c>
      <c r="C327" s="192"/>
      <c r="D327" s="192"/>
      <c r="E327" s="192"/>
      <c r="F327" s="192"/>
      <c r="G327" s="192"/>
      <c r="H327" s="192"/>
      <c r="I327" s="303">
        <v>19.524049999999999</v>
      </c>
    </row>
    <row r="328" spans="1:9" ht="18" customHeight="1">
      <c r="A328" s="192"/>
      <c r="B328" s="192"/>
      <c r="C328" s="192"/>
      <c r="D328" s="192"/>
      <c r="E328" s="192"/>
      <c r="F328" s="192"/>
      <c r="G328" s="192"/>
      <c r="H328" s="192"/>
      <c r="I328" s="192"/>
    </row>
    <row r="329" spans="1:9" ht="18" customHeight="1" thickBot="1">
      <c r="A329" s="192"/>
      <c r="B329" s="192" t="s">
        <v>689</v>
      </c>
      <c r="C329" s="192"/>
      <c r="D329" s="192"/>
      <c r="E329" s="192"/>
      <c r="F329" s="192"/>
      <c r="G329" s="192"/>
      <c r="H329" s="192"/>
      <c r="I329" s="304">
        <v>6810.2504499999995</v>
      </c>
    </row>
    <row r="330" spans="1:9" ht="18" customHeight="1">
      <c r="A330" s="192"/>
      <c r="B330" s="192"/>
      <c r="C330" s="192"/>
      <c r="D330" s="192"/>
      <c r="E330" s="192"/>
      <c r="F330" s="192"/>
      <c r="G330" s="192"/>
      <c r="H330" s="192"/>
      <c r="I330" s="340"/>
    </row>
    <row r="331" spans="1:9" ht="18" customHeight="1">
      <c r="A331" s="192"/>
      <c r="B331" s="195" t="s">
        <v>522</v>
      </c>
      <c r="C331" s="192"/>
      <c r="D331" s="192"/>
      <c r="E331" s="192"/>
      <c r="F331" s="192"/>
      <c r="G331" s="192"/>
      <c r="H331" s="192"/>
      <c r="I331" s="192"/>
    </row>
    <row r="332" spans="1:9" ht="18" customHeight="1">
      <c r="A332" s="192"/>
      <c r="B332" s="252" t="s">
        <v>214</v>
      </c>
      <c r="C332" s="254"/>
      <c r="D332" s="291" t="s">
        <v>60</v>
      </c>
      <c r="E332" s="274"/>
      <c r="F332" s="291" t="s">
        <v>77</v>
      </c>
      <c r="G332" s="229"/>
      <c r="H332" s="265" t="s">
        <v>62</v>
      </c>
      <c r="I332" s="192"/>
    </row>
    <row r="333" spans="1:9" ht="18" customHeight="1">
      <c r="A333" s="192"/>
      <c r="B333" s="198" t="s">
        <v>572</v>
      </c>
      <c r="C333" s="192"/>
      <c r="D333" s="231">
        <v>6</v>
      </c>
      <c r="E333" s="231" t="s">
        <v>64</v>
      </c>
      <c r="F333" s="132">
        <v>929.1</v>
      </c>
      <c r="G333" s="231" t="s">
        <v>65</v>
      </c>
      <c r="H333" s="305">
        <v>5574.6</v>
      </c>
      <c r="I333" s="192"/>
    </row>
    <row r="334" spans="1:9" ht="18" customHeight="1">
      <c r="A334" s="192"/>
      <c r="B334" s="198" t="s">
        <v>624</v>
      </c>
      <c r="C334" s="192"/>
      <c r="D334" s="231">
        <v>6</v>
      </c>
      <c r="E334" s="231" t="s">
        <v>64</v>
      </c>
      <c r="F334" s="132">
        <v>76.72</v>
      </c>
      <c r="G334" s="231" t="s">
        <v>65</v>
      </c>
      <c r="H334" s="305">
        <v>460.32</v>
      </c>
      <c r="I334" s="192"/>
    </row>
    <row r="335" spans="1:9" ht="18" customHeight="1">
      <c r="A335" s="192"/>
      <c r="B335" s="198" t="s">
        <v>113</v>
      </c>
      <c r="C335" s="192"/>
      <c r="D335" s="231">
        <v>6</v>
      </c>
      <c r="E335" s="231" t="s">
        <v>64</v>
      </c>
      <c r="F335" s="132">
        <v>46.74</v>
      </c>
      <c r="G335" s="231" t="s">
        <v>65</v>
      </c>
      <c r="H335" s="305">
        <v>280.44</v>
      </c>
      <c r="I335" s="192"/>
    </row>
    <row r="336" spans="1:9" ht="18" customHeight="1">
      <c r="A336" s="192"/>
      <c r="B336" s="229" t="s">
        <v>573</v>
      </c>
      <c r="C336" s="254"/>
      <c r="D336" s="242">
        <v>12</v>
      </c>
      <c r="E336" s="242" t="s">
        <v>64</v>
      </c>
      <c r="F336" s="140">
        <v>389.97</v>
      </c>
      <c r="G336" s="242" t="s">
        <v>65</v>
      </c>
      <c r="H336" s="306">
        <v>4679.6400000000003</v>
      </c>
      <c r="I336" s="192"/>
    </row>
    <row r="337" spans="1:9" ht="18" customHeight="1">
      <c r="A337" s="192"/>
      <c r="B337" s="192" t="s">
        <v>114</v>
      </c>
      <c r="C337" s="307">
        <v>3509.9999999999995</v>
      </c>
      <c r="D337" s="640" t="s">
        <v>215</v>
      </c>
      <c r="E337" s="640"/>
      <c r="F337" s="309">
        <v>80000</v>
      </c>
      <c r="G337" s="192"/>
      <c r="H337" s="305">
        <v>10995</v>
      </c>
      <c r="I337" s="299">
        <v>482.40562499999999</v>
      </c>
    </row>
    <row r="338" spans="1:9" ht="18" customHeight="1">
      <c r="A338" s="192"/>
      <c r="B338" s="192"/>
      <c r="C338" s="192"/>
      <c r="D338" s="192"/>
      <c r="E338" s="192"/>
      <c r="F338" s="192"/>
      <c r="G338" s="192"/>
      <c r="H338" s="192"/>
      <c r="I338" s="192"/>
    </row>
    <row r="339" spans="1:9" ht="18" customHeight="1">
      <c r="A339" s="192"/>
      <c r="B339" s="252" t="s">
        <v>116</v>
      </c>
      <c r="C339" s="291" t="s">
        <v>216</v>
      </c>
      <c r="D339" s="254"/>
      <c r="E339" s="291" t="s">
        <v>217</v>
      </c>
      <c r="F339" s="254"/>
      <c r="G339" s="291" t="s">
        <v>81</v>
      </c>
      <c r="H339" s="265" t="s">
        <v>62</v>
      </c>
      <c r="I339" s="192"/>
    </row>
    <row r="340" spans="1:9" ht="18" customHeight="1">
      <c r="A340" s="192"/>
      <c r="B340" s="310" t="s">
        <v>119</v>
      </c>
      <c r="C340" s="302">
        <v>3509.9999999999995</v>
      </c>
      <c r="D340" s="300" t="s">
        <v>115</v>
      </c>
      <c r="E340" s="311">
        <v>2</v>
      </c>
      <c r="F340" s="300" t="s">
        <v>64</v>
      </c>
      <c r="G340" s="287">
        <v>6.47</v>
      </c>
      <c r="H340" s="312">
        <v>11354.849999999999</v>
      </c>
      <c r="I340" s="192"/>
    </row>
    <row r="341" spans="1:9" ht="18" customHeight="1">
      <c r="A341" s="192"/>
      <c r="B341" s="192" t="s">
        <v>120</v>
      </c>
      <c r="C341" s="192"/>
      <c r="D341" s="192"/>
      <c r="E341" s="192"/>
      <c r="F341" s="192"/>
      <c r="G341" s="192"/>
      <c r="H341" s="192"/>
      <c r="I341" s="303">
        <v>11354.849999999999</v>
      </c>
    </row>
    <row r="342" spans="1:9" ht="18" customHeight="1">
      <c r="A342" s="192"/>
      <c r="B342" s="192"/>
      <c r="C342" s="192"/>
      <c r="D342" s="192"/>
      <c r="E342" s="192"/>
      <c r="F342" s="192"/>
      <c r="G342" s="192"/>
      <c r="H342" s="192"/>
      <c r="I342" s="192"/>
    </row>
    <row r="343" spans="1:9" ht="18" customHeight="1">
      <c r="A343" s="192"/>
      <c r="B343" s="252" t="s">
        <v>121</v>
      </c>
      <c r="C343" s="291" t="s">
        <v>103</v>
      </c>
      <c r="D343" s="242"/>
      <c r="E343" s="291" t="s">
        <v>81</v>
      </c>
      <c r="F343" s="291" t="s">
        <v>218</v>
      </c>
      <c r="G343" s="291" t="s">
        <v>216</v>
      </c>
      <c r="H343" s="291" t="s">
        <v>62</v>
      </c>
      <c r="I343" s="192"/>
    </row>
    <row r="344" spans="1:9" ht="18" customHeight="1">
      <c r="A344" s="192"/>
      <c r="B344" s="310" t="s">
        <v>124</v>
      </c>
      <c r="C344" s="311">
        <v>30</v>
      </c>
      <c r="D344" s="300" t="s">
        <v>220</v>
      </c>
      <c r="E344" s="142">
        <v>29.08</v>
      </c>
      <c r="F344" s="302">
        <v>10000</v>
      </c>
      <c r="G344" s="302">
        <v>3509.9999999999995</v>
      </c>
      <c r="H344" s="146">
        <v>306.21239999999995</v>
      </c>
      <c r="I344" s="192"/>
    </row>
    <row r="345" spans="1:9" ht="18" customHeight="1">
      <c r="A345" s="192"/>
      <c r="B345" s="192" t="s">
        <v>127</v>
      </c>
      <c r="C345" s="192"/>
      <c r="D345" s="192"/>
      <c r="E345" s="192"/>
      <c r="F345" s="192"/>
      <c r="G345" s="192"/>
      <c r="H345" s="192"/>
      <c r="I345" s="303">
        <v>306.21239999999995</v>
      </c>
    </row>
    <row r="346" spans="1:9" ht="18" customHeight="1">
      <c r="A346" s="192"/>
      <c r="B346" s="192"/>
      <c r="C346" s="192"/>
      <c r="D346" s="192"/>
      <c r="E346" s="192"/>
      <c r="F346" s="192"/>
      <c r="G346" s="192"/>
      <c r="H346" s="192"/>
      <c r="I346" s="192"/>
    </row>
    <row r="347" spans="1:9" ht="18" customHeight="1">
      <c r="A347" s="192"/>
      <c r="B347" s="252" t="s">
        <v>128</v>
      </c>
      <c r="C347" s="291" t="s">
        <v>103</v>
      </c>
      <c r="D347" s="242"/>
      <c r="E347" s="291" t="s">
        <v>81</v>
      </c>
      <c r="F347" s="291" t="s">
        <v>218</v>
      </c>
      <c r="G347" s="291" t="s">
        <v>216</v>
      </c>
      <c r="H347" s="291" t="s">
        <v>62</v>
      </c>
      <c r="I347" s="192"/>
    </row>
    <row r="348" spans="1:9" ht="18" customHeight="1">
      <c r="A348" s="192"/>
      <c r="B348" s="192" t="s">
        <v>129</v>
      </c>
      <c r="C348" s="211">
        <v>20</v>
      </c>
      <c r="D348" s="231" t="s">
        <v>220</v>
      </c>
      <c r="E348" s="279">
        <v>41.98</v>
      </c>
      <c r="F348" s="292">
        <v>28000</v>
      </c>
      <c r="G348" s="292">
        <v>3509.9999999999995</v>
      </c>
      <c r="H348" s="143">
        <v>105.24985714285711</v>
      </c>
      <c r="I348" s="192"/>
    </row>
    <row r="349" spans="1:9" ht="18" customHeight="1">
      <c r="A349" s="192"/>
      <c r="B349" s="192" t="s">
        <v>132</v>
      </c>
      <c r="C349" s="211">
        <v>40</v>
      </c>
      <c r="D349" s="231" t="s">
        <v>220</v>
      </c>
      <c r="E349" s="208">
        <v>42.75</v>
      </c>
      <c r="F349" s="292">
        <v>40000</v>
      </c>
      <c r="G349" s="292">
        <v>3509.9999999999995</v>
      </c>
      <c r="H349" s="144">
        <v>150.05249999999998</v>
      </c>
      <c r="I349" s="192"/>
    </row>
    <row r="350" spans="1:9" ht="18" customHeight="1">
      <c r="A350" s="192"/>
      <c r="B350" s="192" t="s">
        <v>221</v>
      </c>
      <c r="C350" s="211">
        <v>0.1</v>
      </c>
      <c r="D350" s="231" t="s">
        <v>64</v>
      </c>
      <c r="E350" s="293">
        <v>255.30235714285709</v>
      </c>
      <c r="F350" s="292"/>
      <c r="G350" s="294"/>
      <c r="H350" s="295">
        <v>25.530235714285709</v>
      </c>
      <c r="I350" s="192"/>
    </row>
    <row r="351" spans="1:9" ht="18" customHeight="1">
      <c r="A351" s="192"/>
      <c r="B351" s="254" t="s">
        <v>627</v>
      </c>
      <c r="C351" s="234">
        <v>8</v>
      </c>
      <c r="D351" s="242" t="s">
        <v>64</v>
      </c>
      <c r="E351" s="276">
        <v>88.71</v>
      </c>
      <c r="F351" s="296"/>
      <c r="G351" s="297"/>
      <c r="H351" s="295">
        <v>709.68</v>
      </c>
      <c r="I351" s="192"/>
    </row>
    <row r="352" spans="1:9" ht="18" customHeight="1">
      <c r="A352" s="192"/>
      <c r="B352" s="192" t="s">
        <v>134</v>
      </c>
      <c r="C352" s="192"/>
      <c r="D352" s="192"/>
      <c r="E352" s="192"/>
      <c r="F352" s="192"/>
      <c r="G352" s="192"/>
      <c r="H352" s="284"/>
      <c r="I352" s="299">
        <v>990.51259285714275</v>
      </c>
    </row>
    <row r="353" spans="1:9" ht="18" customHeight="1">
      <c r="A353" s="192"/>
      <c r="B353" s="192"/>
      <c r="C353" s="192"/>
      <c r="D353" s="192"/>
      <c r="E353" s="192"/>
      <c r="F353" s="192"/>
      <c r="G353" s="192"/>
      <c r="H353" s="192"/>
      <c r="I353" s="192"/>
    </row>
    <row r="354" spans="1:9" ht="18" customHeight="1">
      <c r="A354" s="192"/>
      <c r="B354" s="252" t="s">
        <v>135</v>
      </c>
      <c r="C354" s="291" t="s">
        <v>103</v>
      </c>
      <c r="D354" s="242"/>
      <c r="E354" s="291" t="s">
        <v>81</v>
      </c>
      <c r="F354" s="291" t="s">
        <v>218</v>
      </c>
      <c r="G354" s="291" t="s">
        <v>216</v>
      </c>
      <c r="H354" s="291" t="s">
        <v>62</v>
      </c>
      <c r="I354" s="192"/>
    </row>
    <row r="355" spans="1:9" ht="18" customHeight="1">
      <c r="A355" s="192"/>
      <c r="B355" s="310" t="s">
        <v>136</v>
      </c>
      <c r="C355" s="300">
        <v>0.7</v>
      </c>
      <c r="D355" s="300" t="s">
        <v>222</v>
      </c>
      <c r="E355" s="301">
        <v>39.844999999999999</v>
      </c>
      <c r="F355" s="302">
        <v>4000</v>
      </c>
      <c r="G355" s="302">
        <v>3509.9999999999995</v>
      </c>
      <c r="H355" s="146">
        <v>24.474791249999996</v>
      </c>
      <c r="I355" s="192"/>
    </row>
    <row r="356" spans="1:9" ht="18" customHeight="1">
      <c r="A356" s="192"/>
      <c r="B356" s="192" t="s">
        <v>127</v>
      </c>
      <c r="C356" s="192"/>
      <c r="D356" s="192"/>
      <c r="E356" s="192"/>
      <c r="F356" s="192"/>
      <c r="G356" s="192"/>
      <c r="H356" s="192"/>
      <c r="I356" s="303">
        <v>24.474791249999996</v>
      </c>
    </row>
    <row r="357" spans="1:9" ht="18" customHeight="1">
      <c r="A357" s="192"/>
      <c r="B357" s="192"/>
      <c r="C357" s="192"/>
      <c r="D357" s="192"/>
      <c r="E357" s="192"/>
      <c r="F357" s="192"/>
      <c r="G357" s="192"/>
      <c r="H357" s="192"/>
      <c r="I357" s="192"/>
    </row>
    <row r="358" spans="1:9" ht="18" customHeight="1" thickBot="1">
      <c r="A358" s="192"/>
      <c r="B358" s="192" t="s">
        <v>523</v>
      </c>
      <c r="C358" s="192"/>
      <c r="D358" s="192"/>
      <c r="E358" s="192"/>
      <c r="F358" s="192"/>
      <c r="G358" s="192"/>
      <c r="H358" s="192"/>
      <c r="I358" s="304">
        <v>13158.455409107142</v>
      </c>
    </row>
    <row r="359" spans="1:9" ht="18" customHeight="1">
      <c r="A359" s="192"/>
      <c r="B359" s="192"/>
      <c r="C359" s="192"/>
      <c r="D359" s="192"/>
      <c r="E359" s="192"/>
      <c r="F359" s="192"/>
      <c r="G359" s="192"/>
      <c r="H359" s="192"/>
      <c r="I359" s="340"/>
    </row>
    <row r="360" spans="1:9" ht="18" customHeight="1">
      <c r="A360" s="192"/>
      <c r="B360" s="195" t="s">
        <v>138</v>
      </c>
      <c r="C360" s="192"/>
      <c r="D360" s="192"/>
      <c r="E360" s="192"/>
      <c r="F360" s="192"/>
      <c r="G360" s="192"/>
      <c r="H360" s="192"/>
      <c r="I360" s="192"/>
    </row>
    <row r="361" spans="1:9" ht="18" customHeight="1">
      <c r="A361" s="192"/>
      <c r="B361" s="195"/>
      <c r="C361" s="192"/>
      <c r="D361" s="192"/>
      <c r="E361" s="192" t="s">
        <v>629</v>
      </c>
      <c r="F361" s="192"/>
      <c r="G361" s="305">
        <v>48523.662085267853</v>
      </c>
      <c r="H361" s="192"/>
      <c r="I361" s="192"/>
    </row>
    <row r="362" spans="1:9" ht="18" customHeight="1">
      <c r="A362" s="192"/>
      <c r="B362" s="192"/>
      <c r="C362" s="192"/>
      <c r="D362" s="192"/>
      <c r="E362" s="192" t="s">
        <v>433</v>
      </c>
      <c r="F362" s="192"/>
      <c r="G362" s="305">
        <v>41029.305183163255</v>
      </c>
      <c r="H362" s="192"/>
      <c r="I362" s="192"/>
    </row>
    <row r="363" spans="1:9" ht="18" customHeight="1">
      <c r="A363" s="192"/>
      <c r="B363" s="192"/>
      <c r="C363" s="192"/>
      <c r="D363" s="192"/>
      <c r="E363" s="192" t="s">
        <v>688</v>
      </c>
      <c r="F363" s="192"/>
      <c r="G363" s="305">
        <v>6810.2504499999995</v>
      </c>
      <c r="H363" s="192"/>
      <c r="I363" s="192"/>
    </row>
    <row r="364" spans="1:9" ht="18" customHeight="1">
      <c r="A364" s="192"/>
      <c r="B364" s="192"/>
      <c r="C364" s="192"/>
      <c r="D364" s="192"/>
      <c r="E364" s="192" t="s">
        <v>524</v>
      </c>
      <c r="F364" s="192"/>
      <c r="G364" s="446">
        <v>13158.455409107142</v>
      </c>
      <c r="H364" s="192"/>
      <c r="I364" s="122"/>
    </row>
    <row r="365" spans="1:9" ht="18" customHeight="1" thickBot="1">
      <c r="A365" s="192"/>
      <c r="B365" s="192"/>
      <c r="C365" s="192"/>
      <c r="D365" s="192"/>
      <c r="E365" s="192"/>
      <c r="F365" s="192"/>
      <c r="G365" s="446"/>
      <c r="H365" s="192"/>
      <c r="I365" s="266">
        <v>109521.67312753826</v>
      </c>
    </row>
    <row r="366" spans="1:9" ht="18" customHeight="1" thickTop="1">
      <c r="A366" s="192"/>
      <c r="B366" s="192"/>
      <c r="C366" s="192"/>
      <c r="D366" s="192"/>
      <c r="E366" s="192"/>
      <c r="F366" s="192"/>
      <c r="G366" s="446"/>
      <c r="H366" s="192"/>
      <c r="I366" s="122"/>
    </row>
    <row r="367" spans="1:9" ht="18" customHeight="1">
      <c r="A367" s="194" t="s">
        <v>139</v>
      </c>
      <c r="B367" s="195" t="s">
        <v>140</v>
      </c>
      <c r="C367" s="192"/>
      <c r="D367" s="192"/>
      <c r="E367" s="192"/>
      <c r="F367" s="192"/>
      <c r="G367" s="192"/>
      <c r="H367" s="192"/>
      <c r="I367" s="192"/>
    </row>
    <row r="368" spans="1:9" ht="18" customHeight="1">
      <c r="A368" s="192"/>
      <c r="B368" s="192"/>
      <c r="C368" s="192"/>
      <c r="D368" s="192"/>
      <c r="E368" s="192"/>
      <c r="F368" s="192"/>
      <c r="G368" s="192"/>
      <c r="H368" s="192"/>
      <c r="I368" s="192"/>
    </row>
    <row r="369" spans="1:9" ht="18" customHeight="1">
      <c r="A369" s="192"/>
      <c r="B369" s="252" t="s">
        <v>595</v>
      </c>
      <c r="C369" s="254"/>
      <c r="D369" s="254"/>
      <c r="E369" s="291" t="s">
        <v>142</v>
      </c>
      <c r="F369" s="291" t="s">
        <v>143</v>
      </c>
      <c r="G369" s="291" t="s">
        <v>144</v>
      </c>
      <c r="H369" s="192"/>
      <c r="I369" s="192"/>
    </row>
    <row r="370" spans="1:9" ht="18" customHeight="1">
      <c r="A370" s="192"/>
      <c r="B370" s="192" t="s">
        <v>516</v>
      </c>
      <c r="C370" s="192"/>
      <c r="D370" s="192"/>
      <c r="E370" s="314">
        <v>747665.9</v>
      </c>
      <c r="F370" s="423">
        <v>0.4</v>
      </c>
      <c r="G370" s="175">
        <v>0.9</v>
      </c>
      <c r="H370" s="192"/>
      <c r="I370" s="192"/>
    </row>
    <row r="371" spans="1:9" ht="18" customHeight="1">
      <c r="A371" s="192"/>
      <c r="B371" s="254" t="s">
        <v>596</v>
      </c>
      <c r="C371" s="254"/>
      <c r="D371" s="254"/>
      <c r="E371" s="316">
        <v>179748.17</v>
      </c>
      <c r="F371" s="341">
        <v>0.2</v>
      </c>
      <c r="G371" s="176">
        <v>0.9</v>
      </c>
      <c r="H371" s="192"/>
      <c r="I371" s="192"/>
    </row>
    <row r="372" spans="1:9" ht="18" customHeight="1">
      <c r="A372" s="192"/>
      <c r="B372" s="192" t="s">
        <v>517</v>
      </c>
      <c r="C372" s="210">
        <v>84</v>
      </c>
      <c r="D372" s="198" t="s">
        <v>484</v>
      </c>
      <c r="E372" s="192"/>
      <c r="F372" s="192"/>
      <c r="G372" s="206"/>
      <c r="H372" s="192"/>
      <c r="I372" s="192"/>
    </row>
    <row r="373" spans="1:9" ht="18" customHeight="1">
      <c r="A373" s="192"/>
      <c r="B373" s="192" t="s">
        <v>518</v>
      </c>
      <c r="C373" s="210">
        <v>64</v>
      </c>
      <c r="D373" s="198" t="s">
        <v>484</v>
      </c>
      <c r="E373" s="192"/>
      <c r="F373" s="192"/>
      <c r="G373" s="206"/>
      <c r="H373" s="192"/>
      <c r="I373" s="192"/>
    </row>
    <row r="374" spans="1:9" ht="18" customHeight="1">
      <c r="A374" s="192"/>
      <c r="B374" s="192"/>
      <c r="C374" s="192"/>
      <c r="D374" s="192"/>
      <c r="E374" s="192"/>
      <c r="F374" s="192"/>
      <c r="G374" s="206"/>
      <c r="H374" s="192"/>
      <c r="I374" s="192"/>
    </row>
    <row r="375" spans="1:9" ht="18" customHeight="1">
      <c r="A375" s="192"/>
      <c r="B375" s="252" t="s">
        <v>147</v>
      </c>
      <c r="C375" s="291" t="s">
        <v>103</v>
      </c>
      <c r="D375" s="242"/>
      <c r="E375" s="291" t="s">
        <v>81</v>
      </c>
      <c r="F375" s="242"/>
      <c r="G375" s="267" t="s">
        <v>148</v>
      </c>
      <c r="H375" s="330"/>
      <c r="I375" s="330"/>
    </row>
    <row r="376" spans="1:9" ht="18" customHeight="1">
      <c r="A376" s="192"/>
      <c r="B376" s="192" t="s">
        <v>516</v>
      </c>
      <c r="C376" s="332">
        <v>5</v>
      </c>
      <c r="D376" s="231" t="s">
        <v>225</v>
      </c>
      <c r="E376" s="295">
        <v>747665.9</v>
      </c>
      <c r="F376" s="231" t="s">
        <v>64</v>
      </c>
      <c r="G376" s="319">
        <v>7.1428571428571426E-3</v>
      </c>
      <c r="H376" s="305">
        <v>26702.353571428572</v>
      </c>
      <c r="I376" s="192"/>
    </row>
    <row r="377" spans="1:9" ht="18" customHeight="1">
      <c r="A377" s="192"/>
      <c r="B377" s="254" t="s">
        <v>596</v>
      </c>
      <c r="C377" s="334">
        <v>5</v>
      </c>
      <c r="D377" s="242" t="s">
        <v>225</v>
      </c>
      <c r="E377" s="298">
        <v>179748.17</v>
      </c>
      <c r="F377" s="242" t="s">
        <v>64</v>
      </c>
      <c r="G377" s="320">
        <v>1.2500000000000001E-2</v>
      </c>
      <c r="H377" s="306">
        <v>11234.260625000003</v>
      </c>
      <c r="I377" s="192"/>
    </row>
    <row r="378" spans="1:9" ht="18" customHeight="1">
      <c r="A378" s="192"/>
      <c r="B378" s="192" t="s">
        <v>150</v>
      </c>
      <c r="C378" s="192"/>
      <c r="D378" s="192"/>
      <c r="E378" s="192"/>
      <c r="F378" s="192"/>
      <c r="G378" s="192"/>
      <c r="H378" s="192"/>
      <c r="I378" s="303">
        <v>37936.614196428578</v>
      </c>
    </row>
    <row r="379" spans="1:9" ht="18" customHeight="1">
      <c r="A379" s="192"/>
      <c r="B379" s="192"/>
      <c r="C379" s="210" t="s">
        <v>485</v>
      </c>
      <c r="D379" s="198"/>
      <c r="E379" s="192"/>
      <c r="F379" s="274" t="s">
        <v>519</v>
      </c>
      <c r="G379" s="255" t="s">
        <v>520</v>
      </c>
      <c r="H379" s="192"/>
      <c r="I379" s="340"/>
    </row>
    <row r="380" spans="1:9" ht="18" customHeight="1">
      <c r="A380" s="192"/>
      <c r="B380" s="192"/>
      <c r="C380" s="198"/>
      <c r="D380" s="639" t="s">
        <v>152</v>
      </c>
      <c r="E380" s="639"/>
      <c r="F380" s="147">
        <v>0.4</v>
      </c>
      <c r="G380" s="322">
        <v>0.2</v>
      </c>
      <c r="H380" s="192"/>
      <c r="I380" s="340"/>
    </row>
    <row r="381" spans="1:9" ht="18" customHeight="1">
      <c r="A381" s="192"/>
      <c r="B381" s="192"/>
      <c r="C381" s="198"/>
      <c r="D381" s="639" t="s">
        <v>486</v>
      </c>
      <c r="E381" s="639"/>
      <c r="F381" s="205">
        <v>84</v>
      </c>
      <c r="G381" s="290">
        <v>64</v>
      </c>
      <c r="H381" s="192"/>
      <c r="I381" s="340"/>
    </row>
    <row r="382" spans="1:9" ht="18" customHeight="1">
      <c r="A382" s="192"/>
      <c r="B382" s="192"/>
      <c r="C382" s="198"/>
      <c r="D382" s="641" t="s">
        <v>487</v>
      </c>
      <c r="E382" s="641"/>
      <c r="F382" s="148">
        <v>7.1428571428571426E-3</v>
      </c>
      <c r="G382" s="148">
        <v>1.2500000000000001E-2</v>
      </c>
      <c r="H382" s="192"/>
      <c r="I382" s="340"/>
    </row>
    <row r="383" spans="1:9" ht="18" customHeight="1">
      <c r="A383" s="192"/>
      <c r="B383" s="192"/>
      <c r="C383" s="192"/>
      <c r="D383" s="192"/>
      <c r="E383" s="192"/>
      <c r="F383" s="192"/>
      <c r="G383" s="192"/>
      <c r="H383" s="192"/>
      <c r="I383" s="192"/>
    </row>
    <row r="384" spans="1:9" ht="18" customHeight="1">
      <c r="A384" s="192"/>
      <c r="B384" s="252" t="s">
        <v>151</v>
      </c>
      <c r="C384" s="291" t="s">
        <v>103</v>
      </c>
      <c r="D384" s="242"/>
      <c r="E384" s="291" t="s">
        <v>81</v>
      </c>
      <c r="F384" s="242"/>
      <c r="G384" s="291" t="s">
        <v>148</v>
      </c>
      <c r="H384" s="330"/>
      <c r="I384" s="192"/>
    </row>
    <row r="385" spans="1:9" ht="18" customHeight="1">
      <c r="A385" s="192"/>
      <c r="B385" s="192" t="s">
        <v>516</v>
      </c>
      <c r="C385" s="332">
        <v>5</v>
      </c>
      <c r="D385" s="231" t="s">
        <v>225</v>
      </c>
      <c r="E385" s="295">
        <v>747665.9</v>
      </c>
      <c r="F385" s="231" t="s">
        <v>64</v>
      </c>
      <c r="G385" s="333">
        <v>9.285714285714286E-3</v>
      </c>
      <c r="H385" s="305">
        <v>34713.059642857144</v>
      </c>
      <c r="I385" s="192"/>
    </row>
    <row r="386" spans="1:9" ht="18" customHeight="1">
      <c r="A386" s="192"/>
      <c r="B386" s="254" t="s">
        <v>596</v>
      </c>
      <c r="C386" s="334">
        <v>5</v>
      </c>
      <c r="D386" s="242" t="s">
        <v>225</v>
      </c>
      <c r="E386" s="298">
        <v>179748.17</v>
      </c>
      <c r="F386" s="242" t="s">
        <v>64</v>
      </c>
      <c r="G386" s="335">
        <v>8.4375000000000006E-3</v>
      </c>
      <c r="H386" s="306">
        <v>7583.125921875001</v>
      </c>
      <c r="I386" s="192"/>
    </row>
    <row r="387" spans="1:9" ht="18" customHeight="1">
      <c r="A387" s="192"/>
      <c r="B387" s="192" t="s">
        <v>150</v>
      </c>
      <c r="C387" s="192"/>
      <c r="D387" s="192"/>
      <c r="E387" s="192"/>
      <c r="F387" s="192"/>
      <c r="G387" s="192"/>
      <c r="H387" s="192"/>
      <c r="I387" s="303">
        <v>42296.185564732143</v>
      </c>
    </row>
    <row r="388" spans="1:9" ht="18" customHeight="1">
      <c r="A388" s="192"/>
      <c r="B388" s="192"/>
      <c r="C388" s="198" t="s">
        <v>488</v>
      </c>
      <c r="D388" s="198"/>
      <c r="E388" s="192"/>
      <c r="F388" s="274" t="s">
        <v>519</v>
      </c>
      <c r="G388" s="255" t="s">
        <v>520</v>
      </c>
      <c r="H388" s="192"/>
      <c r="I388" s="192"/>
    </row>
    <row r="389" spans="1:9" ht="18" customHeight="1">
      <c r="A389" s="192"/>
      <c r="B389" s="192"/>
      <c r="C389" s="198"/>
      <c r="D389" s="639" t="s">
        <v>152</v>
      </c>
      <c r="E389" s="639"/>
      <c r="F389" s="147">
        <v>0.4</v>
      </c>
      <c r="G389" s="324">
        <v>0.2</v>
      </c>
      <c r="H389" s="325"/>
      <c r="I389" s="192"/>
    </row>
    <row r="390" spans="1:9" ht="18" customHeight="1">
      <c r="A390" s="192"/>
      <c r="B390" s="192"/>
      <c r="C390" s="198"/>
      <c r="D390" s="639" t="s">
        <v>489</v>
      </c>
      <c r="E390" s="639"/>
      <c r="F390" s="205">
        <v>7</v>
      </c>
      <c r="G390" s="202">
        <v>5.333333333333333</v>
      </c>
      <c r="H390" s="327"/>
      <c r="I390" s="192"/>
    </row>
    <row r="391" spans="1:9" ht="18" customHeight="1">
      <c r="A391" s="192"/>
      <c r="B391" s="192"/>
      <c r="C391" s="198"/>
      <c r="D391" s="639" t="s">
        <v>153</v>
      </c>
      <c r="E391" s="639"/>
      <c r="F391" s="317">
        <v>0.15</v>
      </c>
      <c r="G391" s="317">
        <v>0.15</v>
      </c>
      <c r="H391" s="328" t="s">
        <v>668</v>
      </c>
      <c r="I391" s="327"/>
    </row>
    <row r="392" spans="1:9" ht="18" customHeight="1">
      <c r="A392" s="192"/>
      <c r="B392" s="192"/>
      <c r="C392" s="198"/>
      <c r="D392" s="639" t="s">
        <v>154</v>
      </c>
      <c r="E392" s="639"/>
      <c r="F392" s="149">
        <v>9.285714285714286E-3</v>
      </c>
      <c r="G392" s="149">
        <v>8.4375000000000006E-3</v>
      </c>
      <c r="H392" s="327"/>
      <c r="I392" s="192"/>
    </row>
    <row r="393" spans="1:9" ht="18" customHeight="1">
      <c r="A393" s="192"/>
      <c r="B393" s="192"/>
      <c r="C393" s="198"/>
      <c r="D393" s="290"/>
      <c r="E393" s="290"/>
      <c r="F393" s="149"/>
      <c r="G393" s="149"/>
      <c r="H393" s="327"/>
      <c r="I393" s="192"/>
    </row>
    <row r="394" spans="1:9" ht="18" customHeight="1">
      <c r="A394" s="192"/>
      <c r="B394" s="252" t="s">
        <v>226</v>
      </c>
      <c r="C394" s="291" t="s">
        <v>103</v>
      </c>
      <c r="D394" s="242"/>
      <c r="E394" s="291" t="s">
        <v>81</v>
      </c>
      <c r="F394" s="242"/>
      <c r="G394" s="329" t="s">
        <v>148</v>
      </c>
      <c r="H394" s="330"/>
      <c r="I394" s="330"/>
    </row>
    <row r="395" spans="1:9" ht="18" customHeight="1">
      <c r="A395" s="192"/>
      <c r="B395" s="192" t="s">
        <v>516</v>
      </c>
      <c r="C395" s="332">
        <v>5</v>
      </c>
      <c r="D395" s="231" t="s">
        <v>225</v>
      </c>
      <c r="E395" s="295">
        <v>747665.9</v>
      </c>
      <c r="F395" s="231" t="s">
        <v>64</v>
      </c>
      <c r="G395" s="333">
        <v>1.0714285714285714E-2</v>
      </c>
      <c r="H395" s="305">
        <v>40053.530357142859</v>
      </c>
      <c r="I395" s="192"/>
    </row>
    <row r="396" spans="1:9" ht="18" customHeight="1">
      <c r="A396" s="192"/>
      <c r="B396" s="254" t="s">
        <v>596</v>
      </c>
      <c r="C396" s="334">
        <v>5</v>
      </c>
      <c r="D396" s="242" t="s">
        <v>225</v>
      </c>
      <c r="E396" s="298">
        <v>179748.17</v>
      </c>
      <c r="F396" s="242" t="s">
        <v>64</v>
      </c>
      <c r="G396" s="335">
        <v>1.40625E-2</v>
      </c>
      <c r="H396" s="306">
        <v>12638.543203125002</v>
      </c>
      <c r="I396" s="192"/>
    </row>
    <row r="397" spans="1:9" ht="18" customHeight="1">
      <c r="A397" s="192"/>
      <c r="B397" s="192" t="s">
        <v>150</v>
      </c>
      <c r="C397" s="192"/>
      <c r="D397" s="192"/>
      <c r="E397" s="192"/>
      <c r="F397" s="192"/>
      <c r="G397" s="192"/>
      <c r="H397" s="192"/>
      <c r="I397" s="303">
        <v>52692.073560267861</v>
      </c>
    </row>
    <row r="398" spans="1:9" ht="18" customHeight="1">
      <c r="A398" s="192"/>
      <c r="B398" s="192"/>
      <c r="C398" s="192"/>
      <c r="D398" s="192"/>
      <c r="E398" s="192"/>
      <c r="F398" s="192"/>
      <c r="G398" s="192"/>
      <c r="H398" s="192"/>
      <c r="I398" s="192"/>
    </row>
    <row r="399" spans="1:9" ht="18" customHeight="1">
      <c r="A399" s="192"/>
      <c r="B399" s="252" t="s">
        <v>227</v>
      </c>
      <c r="C399" s="291" t="s">
        <v>103</v>
      </c>
      <c r="D399" s="254"/>
      <c r="E399" s="291" t="s">
        <v>81</v>
      </c>
      <c r="F399" s="291" t="s">
        <v>507</v>
      </c>
      <c r="G399" s="291" t="s">
        <v>148</v>
      </c>
      <c r="H399" s="254"/>
      <c r="I399" s="254"/>
    </row>
    <row r="400" spans="1:9" ht="18" customHeight="1">
      <c r="A400" s="192"/>
      <c r="B400" s="192" t="s">
        <v>228</v>
      </c>
      <c r="C400" s="332">
        <v>5</v>
      </c>
      <c r="D400" s="231" t="s">
        <v>225</v>
      </c>
      <c r="E400" s="336">
        <v>747665.9</v>
      </c>
      <c r="F400" s="150">
        <v>0.02</v>
      </c>
      <c r="G400" s="333">
        <v>8.3333333333333329E-2</v>
      </c>
      <c r="H400" s="305">
        <v>6230.5491666666667</v>
      </c>
      <c r="I400" s="192"/>
    </row>
    <row r="401" spans="1:9" ht="18" customHeight="1">
      <c r="A401" s="192"/>
      <c r="B401" s="254" t="s">
        <v>155</v>
      </c>
      <c r="C401" s="334">
        <v>5</v>
      </c>
      <c r="D401" s="242" t="s">
        <v>225</v>
      </c>
      <c r="E401" s="337">
        <v>927414.07000000007</v>
      </c>
      <c r="F401" s="151">
        <v>0.05</v>
      </c>
      <c r="G401" s="335">
        <v>8.3333333333333329E-2</v>
      </c>
      <c r="H401" s="306">
        <v>19321.126458333336</v>
      </c>
      <c r="I401" s="192"/>
    </row>
    <row r="402" spans="1:9" ht="18" customHeight="1">
      <c r="A402" s="192"/>
      <c r="B402" s="192" t="s">
        <v>229</v>
      </c>
      <c r="C402" s="192"/>
      <c r="D402" s="192"/>
      <c r="E402" s="192"/>
      <c r="F402" s="192"/>
      <c r="G402" s="192"/>
      <c r="H402" s="192"/>
      <c r="I402" s="303">
        <v>25551.675625000003</v>
      </c>
    </row>
    <row r="403" spans="1:9" ht="18" customHeight="1">
      <c r="A403" s="192"/>
      <c r="B403" s="192"/>
      <c r="C403" s="192"/>
      <c r="D403" s="192"/>
      <c r="E403" s="192"/>
      <c r="F403" s="192"/>
      <c r="G403" s="192"/>
      <c r="H403" s="192"/>
      <c r="I403" s="192"/>
    </row>
    <row r="404" spans="1:9" ht="18" customHeight="1">
      <c r="A404" s="192"/>
      <c r="B404" s="252" t="s">
        <v>156</v>
      </c>
      <c r="C404" s="291" t="s">
        <v>103</v>
      </c>
      <c r="D404" s="254"/>
      <c r="E404" s="291" t="s">
        <v>81</v>
      </c>
      <c r="F404" s="254"/>
      <c r="G404" s="291" t="s">
        <v>148</v>
      </c>
      <c r="H404" s="254"/>
      <c r="I404" s="192"/>
    </row>
    <row r="405" spans="1:9" ht="18" customHeight="1">
      <c r="A405" s="192"/>
      <c r="B405" s="310" t="s">
        <v>503</v>
      </c>
      <c r="C405" s="311">
        <v>0</v>
      </c>
      <c r="D405" s="300" t="s">
        <v>225</v>
      </c>
      <c r="E405" s="343">
        <v>1573.67</v>
      </c>
      <c r="F405" s="300" t="s">
        <v>64</v>
      </c>
      <c r="G405" s="344">
        <v>8.3333333333333329E-2</v>
      </c>
      <c r="H405" s="312">
        <v>0</v>
      </c>
      <c r="I405" s="192"/>
    </row>
    <row r="406" spans="1:9" ht="18" customHeight="1">
      <c r="A406" s="192"/>
      <c r="B406" s="192" t="s">
        <v>150</v>
      </c>
      <c r="C406" s="192"/>
      <c r="D406" s="192"/>
      <c r="E406" s="192"/>
      <c r="F406" s="192"/>
      <c r="G406" s="192"/>
      <c r="H406" s="192"/>
      <c r="I406" s="303">
        <v>0</v>
      </c>
    </row>
    <row r="407" spans="1:9" ht="18" customHeight="1">
      <c r="A407" s="192"/>
      <c r="B407" s="192"/>
      <c r="C407" s="192"/>
      <c r="D407" s="192"/>
      <c r="E407" s="192"/>
      <c r="F407" s="192"/>
      <c r="G407" s="192"/>
      <c r="H407" s="192"/>
      <c r="I407" s="192"/>
    </row>
    <row r="408" spans="1:9" ht="18" customHeight="1" thickBot="1">
      <c r="A408" s="192"/>
      <c r="B408" s="192" t="s">
        <v>597</v>
      </c>
      <c r="C408" s="192"/>
      <c r="D408" s="192"/>
      <c r="E408" s="192"/>
      <c r="F408" s="192"/>
      <c r="G408" s="192"/>
      <c r="H408" s="192"/>
      <c r="I408" s="345">
        <v>158476.54894642858</v>
      </c>
    </row>
    <row r="409" spans="1:9" ht="18" customHeight="1">
      <c r="A409" s="192"/>
      <c r="B409" s="192"/>
      <c r="C409" s="192"/>
      <c r="D409" s="192"/>
      <c r="E409" s="192"/>
      <c r="F409" s="192"/>
      <c r="G409" s="192"/>
      <c r="H409" s="192"/>
      <c r="I409" s="192"/>
    </row>
    <row r="410" spans="1:9" ht="18" customHeight="1">
      <c r="A410" s="192"/>
      <c r="B410" s="252" t="s">
        <v>433</v>
      </c>
      <c r="C410" s="254"/>
      <c r="D410" s="254"/>
      <c r="E410" s="291" t="s">
        <v>142</v>
      </c>
      <c r="F410" s="291" t="s">
        <v>143</v>
      </c>
      <c r="G410" s="291" t="s">
        <v>144</v>
      </c>
      <c r="H410" s="192"/>
      <c r="I410" s="192"/>
    </row>
    <row r="411" spans="1:9" ht="18" customHeight="1">
      <c r="A411" s="192"/>
      <c r="B411" s="310" t="s">
        <v>521</v>
      </c>
      <c r="C411" s="310"/>
      <c r="D411" s="310"/>
      <c r="E411" s="338">
        <v>790855</v>
      </c>
      <c r="F411" s="346">
        <v>0.4</v>
      </c>
      <c r="G411" s="347">
        <v>0.9</v>
      </c>
      <c r="H411" s="192"/>
      <c r="I411" s="192"/>
    </row>
    <row r="412" spans="1:9" ht="18" customHeight="1">
      <c r="A412" s="192"/>
      <c r="B412" s="192" t="s">
        <v>224</v>
      </c>
      <c r="C412" s="210">
        <v>84</v>
      </c>
      <c r="D412" s="198" t="s">
        <v>484</v>
      </c>
      <c r="E412" s="192"/>
      <c r="F412" s="192"/>
      <c r="G412" s="206"/>
      <c r="H412" s="192"/>
      <c r="I412" s="192"/>
    </row>
    <row r="413" spans="1:9" ht="18" customHeight="1">
      <c r="A413" s="192"/>
      <c r="B413" s="192"/>
      <c r="C413" s="192"/>
      <c r="D413" s="192"/>
      <c r="E413" s="192"/>
      <c r="F413" s="192"/>
      <c r="G413" s="206"/>
      <c r="H413" s="192"/>
      <c r="I413" s="192"/>
    </row>
    <row r="414" spans="1:9" ht="18" customHeight="1">
      <c r="A414" s="192"/>
      <c r="B414" s="252" t="s">
        <v>147</v>
      </c>
      <c r="C414" s="291" t="s">
        <v>103</v>
      </c>
      <c r="D414" s="242"/>
      <c r="E414" s="291" t="s">
        <v>81</v>
      </c>
      <c r="F414" s="242"/>
      <c r="G414" s="267" t="s">
        <v>148</v>
      </c>
      <c r="H414" s="330"/>
      <c r="I414" s="331"/>
    </row>
    <row r="415" spans="1:9" ht="18" customHeight="1">
      <c r="A415" s="192"/>
      <c r="B415" s="310" t="s">
        <v>521</v>
      </c>
      <c r="C415" s="311">
        <v>4</v>
      </c>
      <c r="D415" s="300" t="s">
        <v>225</v>
      </c>
      <c r="E415" s="348">
        <v>790855</v>
      </c>
      <c r="F415" s="300" t="s">
        <v>64</v>
      </c>
      <c r="G415" s="349">
        <v>7.1428571428571426E-3</v>
      </c>
      <c r="H415" s="312">
        <v>22595.857142857141</v>
      </c>
      <c r="I415" s="192"/>
    </row>
    <row r="416" spans="1:9" ht="18" customHeight="1">
      <c r="A416" s="192"/>
      <c r="B416" s="192" t="s">
        <v>150</v>
      </c>
      <c r="C416" s="192"/>
      <c r="D416" s="192"/>
      <c r="E416" s="192"/>
      <c r="F416" s="192"/>
      <c r="G416" s="192"/>
      <c r="H416" s="192"/>
      <c r="I416" s="303">
        <v>22595.857142857141</v>
      </c>
    </row>
    <row r="417" spans="1:9" ht="18" customHeight="1">
      <c r="A417" s="192"/>
      <c r="B417" s="192"/>
      <c r="C417" s="210" t="s">
        <v>485</v>
      </c>
      <c r="D417" s="198"/>
      <c r="E417" s="192"/>
      <c r="F417" s="198"/>
      <c r="G417" s="192"/>
      <c r="H417" s="192"/>
      <c r="I417" s="340"/>
    </row>
    <row r="418" spans="1:9" ht="18" customHeight="1">
      <c r="A418" s="192"/>
      <c r="B418" s="192"/>
      <c r="C418" s="198"/>
      <c r="D418" s="639" t="s">
        <v>152</v>
      </c>
      <c r="E418" s="639"/>
      <c r="F418" s="152">
        <v>0.4</v>
      </c>
      <c r="G418" s="192"/>
      <c r="H418" s="192"/>
      <c r="I418" s="340"/>
    </row>
    <row r="419" spans="1:9" ht="18" customHeight="1">
      <c r="A419" s="192"/>
      <c r="B419" s="192"/>
      <c r="C419" s="198"/>
      <c r="D419" s="639" t="s">
        <v>486</v>
      </c>
      <c r="E419" s="639"/>
      <c r="F419" s="209">
        <v>84</v>
      </c>
      <c r="G419" s="192"/>
      <c r="H419" s="192"/>
      <c r="I419" s="340"/>
    </row>
    <row r="420" spans="1:9" ht="18" customHeight="1">
      <c r="A420" s="192"/>
      <c r="B420" s="192"/>
      <c r="C420" s="198"/>
      <c r="D420" s="641" t="s">
        <v>487</v>
      </c>
      <c r="E420" s="641"/>
      <c r="F420" s="153">
        <v>7.1428571428571426E-3</v>
      </c>
      <c r="G420" s="192"/>
      <c r="H420" s="192"/>
      <c r="I420" s="340"/>
    </row>
    <row r="421" spans="1:9" ht="18" customHeight="1">
      <c r="A421" s="192"/>
      <c r="B421" s="192"/>
      <c r="C421" s="192"/>
      <c r="D421" s="192"/>
      <c r="E421" s="192"/>
      <c r="F421" s="192"/>
      <c r="G421" s="192"/>
      <c r="H421" s="192"/>
      <c r="I421" s="192"/>
    </row>
    <row r="422" spans="1:9" ht="18" customHeight="1">
      <c r="A422" s="192"/>
      <c r="B422" s="252" t="s">
        <v>151</v>
      </c>
      <c r="C422" s="291" t="s">
        <v>103</v>
      </c>
      <c r="D422" s="242"/>
      <c r="E422" s="291" t="s">
        <v>81</v>
      </c>
      <c r="F422" s="242"/>
      <c r="G422" s="291" t="s">
        <v>148</v>
      </c>
      <c r="H422" s="330"/>
      <c r="I422" s="331"/>
    </row>
    <row r="423" spans="1:9" ht="18" customHeight="1">
      <c r="A423" s="192"/>
      <c r="B423" s="254" t="s">
        <v>521</v>
      </c>
      <c r="C423" s="334">
        <v>4</v>
      </c>
      <c r="D423" s="242" t="s">
        <v>225</v>
      </c>
      <c r="E423" s="298">
        <v>790855</v>
      </c>
      <c r="F423" s="242" t="s">
        <v>64</v>
      </c>
      <c r="G423" s="335">
        <v>8.7499999999999991E-3</v>
      </c>
      <c r="H423" s="306">
        <v>27679.924999999996</v>
      </c>
      <c r="I423" s="192"/>
    </row>
    <row r="424" spans="1:9" ht="18" customHeight="1">
      <c r="A424" s="192"/>
      <c r="B424" s="192" t="s">
        <v>150</v>
      </c>
      <c r="C424" s="192"/>
      <c r="D424" s="192"/>
      <c r="E424" s="192"/>
      <c r="F424" s="192"/>
      <c r="G424" s="192"/>
      <c r="H424" s="192"/>
      <c r="I424" s="303">
        <v>27679.924999999996</v>
      </c>
    </row>
    <row r="425" spans="1:9" ht="18" customHeight="1">
      <c r="A425" s="192"/>
      <c r="B425" s="192"/>
      <c r="C425" s="198" t="s">
        <v>488</v>
      </c>
      <c r="D425" s="198"/>
      <c r="E425" s="192"/>
      <c r="F425" s="198"/>
      <c r="G425" s="198"/>
      <c r="H425" s="198"/>
      <c r="I425" s="192"/>
    </row>
    <row r="426" spans="1:9" ht="18" customHeight="1">
      <c r="A426" s="192"/>
      <c r="B426" s="192"/>
      <c r="C426" s="198"/>
      <c r="D426" s="639" t="s">
        <v>152</v>
      </c>
      <c r="E426" s="639"/>
      <c r="F426" s="154">
        <v>0.3</v>
      </c>
      <c r="G426" s="198"/>
      <c r="H426" s="198"/>
      <c r="I426" s="192"/>
    </row>
    <row r="427" spans="1:9" ht="18" customHeight="1">
      <c r="A427" s="192"/>
      <c r="B427" s="192"/>
      <c r="C427" s="198"/>
      <c r="D427" s="639" t="s">
        <v>489</v>
      </c>
      <c r="E427" s="639"/>
      <c r="F427" s="198">
        <v>7</v>
      </c>
      <c r="G427" s="198"/>
      <c r="H427" s="198"/>
      <c r="I427" s="192"/>
    </row>
    <row r="428" spans="1:9" ht="18" customHeight="1">
      <c r="A428" s="192"/>
      <c r="B428" s="192"/>
      <c r="C428" s="198"/>
      <c r="D428" s="639" t="s">
        <v>153</v>
      </c>
      <c r="E428" s="639"/>
      <c r="F428" s="350">
        <v>0.15</v>
      </c>
      <c r="G428" s="328" t="s">
        <v>668</v>
      </c>
      <c r="H428" s="198"/>
      <c r="I428" s="327"/>
    </row>
    <row r="429" spans="1:9" ht="18" customHeight="1">
      <c r="A429" s="192"/>
      <c r="B429" s="192"/>
      <c r="C429" s="198"/>
      <c r="D429" s="639" t="s">
        <v>154</v>
      </c>
      <c r="E429" s="639"/>
      <c r="F429" s="155">
        <v>8.7499999999999991E-3</v>
      </c>
      <c r="G429" s="198"/>
      <c r="H429" s="198"/>
      <c r="I429" s="192"/>
    </row>
    <row r="430" spans="1:9" ht="18" customHeight="1">
      <c r="A430" s="192"/>
      <c r="B430" s="192"/>
      <c r="C430" s="198"/>
      <c r="D430" s="290"/>
      <c r="E430" s="290"/>
      <c r="F430" s="155"/>
      <c r="G430" s="198"/>
      <c r="H430" s="198"/>
      <c r="I430" s="192"/>
    </row>
    <row r="431" spans="1:9" ht="18" customHeight="1">
      <c r="A431" s="192"/>
      <c r="B431" s="252" t="s">
        <v>226</v>
      </c>
      <c r="C431" s="291" t="s">
        <v>103</v>
      </c>
      <c r="D431" s="242"/>
      <c r="E431" s="291" t="s">
        <v>81</v>
      </c>
      <c r="F431" s="242"/>
      <c r="G431" s="329" t="s">
        <v>148</v>
      </c>
      <c r="H431" s="330"/>
      <c r="I431" s="330"/>
    </row>
    <row r="432" spans="1:9" ht="18" customHeight="1">
      <c r="A432" s="192"/>
      <c r="B432" s="254" t="s">
        <v>521</v>
      </c>
      <c r="C432" s="334">
        <v>4</v>
      </c>
      <c r="D432" s="242" t="s">
        <v>225</v>
      </c>
      <c r="E432" s="298">
        <v>790855</v>
      </c>
      <c r="F432" s="242" t="s">
        <v>64</v>
      </c>
      <c r="G432" s="335">
        <v>1.0714285714285714E-2</v>
      </c>
      <c r="H432" s="306">
        <v>33893.785714285717</v>
      </c>
      <c r="I432" s="192"/>
    </row>
    <row r="433" spans="1:9" ht="18" customHeight="1">
      <c r="A433" s="192"/>
      <c r="B433" s="192" t="s">
        <v>150</v>
      </c>
      <c r="C433" s="192"/>
      <c r="D433" s="192"/>
      <c r="E433" s="192"/>
      <c r="F433" s="192"/>
      <c r="G433" s="192"/>
      <c r="H433" s="192"/>
      <c r="I433" s="303">
        <v>33893.785714285717</v>
      </c>
    </row>
    <row r="434" spans="1:9" ht="18" customHeight="1">
      <c r="A434" s="192"/>
      <c r="B434" s="192"/>
      <c r="C434" s="198"/>
      <c r="D434" s="290"/>
      <c r="E434" s="290"/>
      <c r="F434" s="155"/>
      <c r="G434" s="198"/>
      <c r="H434" s="198"/>
      <c r="I434" s="192"/>
    </row>
    <row r="435" spans="1:9" ht="18" customHeight="1">
      <c r="A435" s="192"/>
      <c r="B435" s="252" t="s">
        <v>227</v>
      </c>
      <c r="C435" s="291" t="s">
        <v>103</v>
      </c>
      <c r="D435" s="254"/>
      <c r="E435" s="291" t="s">
        <v>81</v>
      </c>
      <c r="F435" s="291" t="s">
        <v>507</v>
      </c>
      <c r="G435" s="291" t="s">
        <v>148</v>
      </c>
      <c r="H435" s="254"/>
      <c r="I435" s="254"/>
    </row>
    <row r="436" spans="1:9" ht="18" customHeight="1">
      <c r="A436" s="192"/>
      <c r="B436" s="192" t="s">
        <v>228</v>
      </c>
      <c r="C436" s="332">
        <v>4</v>
      </c>
      <c r="D436" s="231" t="s">
        <v>225</v>
      </c>
      <c r="E436" s="336">
        <v>790855</v>
      </c>
      <c r="F436" s="150">
        <v>0.02</v>
      </c>
      <c r="G436" s="333">
        <v>8.3333333333333329E-2</v>
      </c>
      <c r="H436" s="305">
        <v>5272.3666666666668</v>
      </c>
      <c r="I436" s="192"/>
    </row>
    <row r="437" spans="1:9" ht="18" customHeight="1">
      <c r="A437" s="192"/>
      <c r="B437" s="254" t="s">
        <v>155</v>
      </c>
      <c r="C437" s="334">
        <v>4</v>
      </c>
      <c r="D437" s="242" t="s">
        <v>225</v>
      </c>
      <c r="E437" s="337">
        <v>790855</v>
      </c>
      <c r="F437" s="151">
        <v>0.05</v>
      </c>
      <c r="G437" s="335">
        <v>8.3333333333333329E-2</v>
      </c>
      <c r="H437" s="306">
        <v>13180.916666666666</v>
      </c>
      <c r="I437" s="192"/>
    </row>
    <row r="438" spans="1:9" ht="18" customHeight="1">
      <c r="A438" s="192"/>
      <c r="B438" s="192" t="s">
        <v>229</v>
      </c>
      <c r="C438" s="192"/>
      <c r="D438" s="192"/>
      <c r="E438" s="192"/>
      <c r="F438" s="192"/>
      <c r="G438" s="192"/>
      <c r="H438" s="192"/>
      <c r="I438" s="303">
        <v>18453.283333333333</v>
      </c>
    </row>
    <row r="439" spans="1:9" ht="18" customHeight="1">
      <c r="A439" s="192"/>
      <c r="B439" s="192"/>
      <c r="C439" s="192"/>
      <c r="D439" s="192"/>
      <c r="E439" s="192"/>
      <c r="F439" s="192"/>
      <c r="G439" s="192"/>
      <c r="H439" s="192"/>
      <c r="I439" s="192"/>
    </row>
    <row r="440" spans="1:9" ht="18" customHeight="1">
      <c r="A440" s="192"/>
      <c r="B440" s="252" t="s">
        <v>156</v>
      </c>
      <c r="C440" s="291" t="s">
        <v>103</v>
      </c>
      <c r="D440" s="254"/>
      <c r="E440" s="291" t="s">
        <v>81</v>
      </c>
      <c r="F440" s="254"/>
      <c r="G440" s="291" t="s">
        <v>148</v>
      </c>
      <c r="H440" s="254"/>
      <c r="I440" s="254"/>
    </row>
    <row r="441" spans="1:9" ht="18" customHeight="1">
      <c r="A441" s="192"/>
      <c r="B441" s="310" t="s">
        <v>503</v>
      </c>
      <c r="C441" s="311">
        <v>0</v>
      </c>
      <c r="D441" s="300" t="s">
        <v>225</v>
      </c>
      <c r="E441" s="343">
        <v>1573.67</v>
      </c>
      <c r="F441" s="300" t="s">
        <v>64</v>
      </c>
      <c r="G441" s="344">
        <v>8.3333333333333329E-2</v>
      </c>
      <c r="H441" s="312">
        <v>0</v>
      </c>
      <c r="I441" s="192"/>
    </row>
    <row r="442" spans="1:9" ht="18" customHeight="1">
      <c r="A442" s="192"/>
      <c r="B442" s="192" t="s">
        <v>150</v>
      </c>
      <c r="C442" s="192"/>
      <c r="D442" s="192"/>
      <c r="E442" s="192"/>
      <c r="F442" s="192"/>
      <c r="G442" s="192"/>
      <c r="H442" s="192"/>
      <c r="I442" s="303">
        <v>0</v>
      </c>
    </row>
    <row r="443" spans="1:9" ht="18" customHeight="1">
      <c r="A443" s="192"/>
      <c r="B443" s="192"/>
      <c r="C443" s="192"/>
      <c r="D443" s="192"/>
      <c r="E443" s="192"/>
      <c r="F443" s="192"/>
      <c r="G443" s="192"/>
      <c r="H443" s="192"/>
      <c r="I443" s="192"/>
    </row>
    <row r="444" spans="1:9" ht="18" customHeight="1" thickBot="1">
      <c r="A444" s="192"/>
      <c r="B444" s="192" t="s">
        <v>436</v>
      </c>
      <c r="C444" s="192"/>
      <c r="D444" s="192"/>
      <c r="E444" s="192"/>
      <c r="F444" s="192"/>
      <c r="G444" s="192"/>
      <c r="H444" s="192"/>
      <c r="I444" s="345">
        <v>102622.8511904762</v>
      </c>
    </row>
    <row r="445" spans="1:9" ht="18" customHeight="1">
      <c r="A445" s="192"/>
      <c r="B445" s="192"/>
      <c r="C445" s="192"/>
      <c r="D445" s="192"/>
      <c r="E445" s="192"/>
      <c r="F445" s="192"/>
      <c r="G445" s="192"/>
      <c r="H445" s="192"/>
      <c r="I445" s="424"/>
    </row>
    <row r="446" spans="1:9" ht="18">
      <c r="A446" s="192"/>
      <c r="B446" s="252" t="s">
        <v>690</v>
      </c>
      <c r="C446" s="254"/>
      <c r="D446" s="254"/>
      <c r="E446" s="291" t="s">
        <v>142</v>
      </c>
      <c r="F446" s="291" t="s">
        <v>143</v>
      </c>
      <c r="G446" s="291" t="s">
        <v>144</v>
      </c>
      <c r="H446" s="192"/>
      <c r="I446" s="192"/>
    </row>
    <row r="447" spans="1:9" ht="18">
      <c r="A447" s="192"/>
      <c r="B447" s="192" t="s">
        <v>531</v>
      </c>
      <c r="C447" s="192"/>
      <c r="D447" s="192"/>
      <c r="E447" s="314">
        <v>542047.22</v>
      </c>
      <c r="F447" s="423">
        <v>0.4</v>
      </c>
      <c r="G447" s="175">
        <v>0.9</v>
      </c>
      <c r="H447" s="192"/>
      <c r="I447" s="192"/>
    </row>
    <row r="448" spans="1:9" ht="18">
      <c r="A448" s="192"/>
      <c r="B448" s="254" t="s">
        <v>686</v>
      </c>
      <c r="C448" s="254"/>
      <c r="D448" s="254"/>
      <c r="E448" s="316">
        <v>31995.7</v>
      </c>
      <c r="F448" s="341">
        <v>0.2</v>
      </c>
      <c r="G448" s="176">
        <v>0.8</v>
      </c>
      <c r="H448" s="192"/>
      <c r="I448" s="192"/>
    </row>
    <row r="449" spans="1:9" ht="18">
      <c r="A449" s="192"/>
      <c r="B449" s="192" t="s">
        <v>517</v>
      </c>
      <c r="C449" s="210">
        <v>84</v>
      </c>
      <c r="D449" s="198" t="s">
        <v>484</v>
      </c>
      <c r="E449" s="192"/>
      <c r="F449" s="192"/>
      <c r="G449" s="206"/>
      <c r="H449" s="192"/>
      <c r="I449" s="192"/>
    </row>
    <row r="450" spans="1:9" ht="18">
      <c r="A450" s="192"/>
      <c r="B450" s="192" t="s">
        <v>518</v>
      </c>
      <c r="C450" s="210">
        <v>72</v>
      </c>
      <c r="D450" s="198" t="s">
        <v>484</v>
      </c>
      <c r="E450" s="192"/>
      <c r="F450" s="192"/>
      <c r="G450" s="206"/>
      <c r="H450" s="192"/>
      <c r="I450" s="192"/>
    </row>
    <row r="451" spans="1:9" ht="18">
      <c r="A451" s="192"/>
      <c r="B451" s="192"/>
      <c r="C451" s="192"/>
      <c r="D451" s="192"/>
      <c r="E451" s="192"/>
      <c r="F451" s="192"/>
      <c r="G451" s="206"/>
      <c r="H451" s="192"/>
      <c r="I451" s="192"/>
    </row>
    <row r="452" spans="1:9" ht="18">
      <c r="A452" s="192"/>
      <c r="B452" s="252" t="s">
        <v>147</v>
      </c>
      <c r="C452" s="291" t="s">
        <v>103</v>
      </c>
      <c r="D452" s="242"/>
      <c r="E452" s="291" t="s">
        <v>81</v>
      </c>
      <c r="F452" s="242"/>
      <c r="G452" s="267" t="s">
        <v>148</v>
      </c>
      <c r="H452" s="330"/>
      <c r="I452" s="330"/>
    </row>
    <row r="453" spans="1:9" ht="18">
      <c r="A453" s="192"/>
      <c r="B453" s="192" t="s">
        <v>531</v>
      </c>
      <c r="C453" s="332">
        <v>1</v>
      </c>
      <c r="D453" s="231" t="s">
        <v>225</v>
      </c>
      <c r="E453" s="295">
        <v>542047.22</v>
      </c>
      <c r="F453" s="231" t="s">
        <v>64</v>
      </c>
      <c r="G453" s="319">
        <v>7.1428571428571426E-3</v>
      </c>
      <c r="H453" s="305">
        <v>3871.7658571428569</v>
      </c>
      <c r="I453" s="192"/>
    </row>
    <row r="454" spans="1:9" ht="18">
      <c r="A454" s="192"/>
      <c r="B454" s="254" t="s">
        <v>686</v>
      </c>
      <c r="C454" s="334">
        <v>1</v>
      </c>
      <c r="D454" s="242" t="s">
        <v>225</v>
      </c>
      <c r="E454" s="298">
        <v>31995.7</v>
      </c>
      <c r="F454" s="242" t="s">
        <v>64</v>
      </c>
      <c r="G454" s="320">
        <v>1.1111111111111112E-2</v>
      </c>
      <c r="H454" s="306">
        <v>355.50777777777779</v>
      </c>
      <c r="I454" s="192"/>
    </row>
    <row r="455" spans="1:9" ht="18">
      <c r="A455" s="192"/>
      <c r="B455" s="192" t="s">
        <v>150</v>
      </c>
      <c r="C455" s="192"/>
      <c r="D455" s="192"/>
      <c r="E455" s="192"/>
      <c r="F455" s="192"/>
      <c r="G455" s="192"/>
      <c r="H455" s="192"/>
      <c r="I455" s="303">
        <v>4227.2736349206343</v>
      </c>
    </row>
    <row r="456" spans="1:9" ht="18">
      <c r="A456" s="192"/>
      <c r="B456" s="192"/>
      <c r="C456" s="210" t="s">
        <v>485</v>
      </c>
      <c r="D456" s="198"/>
      <c r="E456" s="192"/>
      <c r="F456" s="274" t="s">
        <v>519</v>
      </c>
      <c r="G456" s="255" t="s">
        <v>520</v>
      </c>
      <c r="H456" s="192"/>
      <c r="I456" s="340"/>
    </row>
    <row r="457" spans="1:9" ht="18">
      <c r="A457" s="192"/>
      <c r="B457" s="192"/>
      <c r="C457" s="198"/>
      <c r="D457" s="639" t="s">
        <v>152</v>
      </c>
      <c r="E457" s="639"/>
      <c r="F457" s="147">
        <v>0.4</v>
      </c>
      <c r="G457" s="322">
        <v>0.2</v>
      </c>
      <c r="H457" s="192"/>
      <c r="I457" s="340"/>
    </row>
    <row r="458" spans="1:9" ht="18">
      <c r="A458" s="192"/>
      <c r="B458" s="192"/>
      <c r="C458" s="198"/>
      <c r="D458" s="639" t="s">
        <v>486</v>
      </c>
      <c r="E458" s="639"/>
      <c r="F458" s="205">
        <v>84</v>
      </c>
      <c r="G458" s="290">
        <v>72</v>
      </c>
      <c r="H458" s="192"/>
      <c r="I458" s="340"/>
    </row>
    <row r="459" spans="1:9" ht="18">
      <c r="A459" s="192"/>
      <c r="B459" s="192"/>
      <c r="C459" s="198"/>
      <c r="D459" s="641" t="s">
        <v>487</v>
      </c>
      <c r="E459" s="641"/>
      <c r="F459" s="148">
        <v>7.1428571428571426E-3</v>
      </c>
      <c r="G459" s="148">
        <v>1.1111111111111112E-2</v>
      </c>
      <c r="H459" s="192"/>
      <c r="I459" s="340"/>
    </row>
    <row r="460" spans="1:9" ht="18">
      <c r="A460" s="192"/>
      <c r="B460" s="192"/>
      <c r="C460" s="192"/>
      <c r="D460" s="192"/>
      <c r="E460" s="192"/>
      <c r="F460" s="192"/>
      <c r="G460" s="192"/>
      <c r="H460" s="192"/>
      <c r="I460" s="192"/>
    </row>
    <row r="461" spans="1:9" ht="18">
      <c r="A461" s="192"/>
      <c r="B461" s="252" t="s">
        <v>151</v>
      </c>
      <c r="C461" s="291" t="s">
        <v>103</v>
      </c>
      <c r="D461" s="242"/>
      <c r="E461" s="291" t="s">
        <v>81</v>
      </c>
      <c r="F461" s="242"/>
      <c r="G461" s="291" t="s">
        <v>148</v>
      </c>
      <c r="H461" s="330"/>
      <c r="I461" s="192"/>
    </row>
    <row r="462" spans="1:9" ht="18">
      <c r="A462" s="192"/>
      <c r="B462" s="192" t="s">
        <v>531</v>
      </c>
      <c r="C462" s="332">
        <v>1</v>
      </c>
      <c r="D462" s="231" t="s">
        <v>225</v>
      </c>
      <c r="E462" s="295">
        <v>542047.22</v>
      </c>
      <c r="F462" s="231" t="s">
        <v>64</v>
      </c>
      <c r="G462" s="333">
        <v>9.285714285714286E-3</v>
      </c>
      <c r="H462" s="305">
        <v>5033.2956142857138</v>
      </c>
      <c r="I462" s="192"/>
    </row>
    <row r="463" spans="1:9" ht="18">
      <c r="A463" s="192"/>
      <c r="B463" s="254" t="s">
        <v>686</v>
      </c>
      <c r="C463" s="334">
        <v>1</v>
      </c>
      <c r="D463" s="242" t="s">
        <v>225</v>
      </c>
      <c r="E463" s="298">
        <v>31995.7</v>
      </c>
      <c r="F463" s="242" t="s">
        <v>64</v>
      </c>
      <c r="G463" s="335">
        <v>8.3333333333333332E-3</v>
      </c>
      <c r="H463" s="306">
        <v>266.63083333333333</v>
      </c>
      <c r="I463" s="192"/>
    </row>
    <row r="464" spans="1:9" ht="18">
      <c r="A464" s="192"/>
      <c r="B464" s="192" t="s">
        <v>150</v>
      </c>
      <c r="C464" s="192"/>
      <c r="D464" s="192"/>
      <c r="E464" s="192"/>
      <c r="F464" s="192"/>
      <c r="G464" s="192"/>
      <c r="H464" s="192"/>
      <c r="I464" s="303">
        <v>5299.9264476190474</v>
      </c>
    </row>
    <row r="465" spans="1:9" ht="18">
      <c r="A465" s="192"/>
      <c r="B465" s="192"/>
      <c r="C465" s="198" t="s">
        <v>488</v>
      </c>
      <c r="D465" s="198"/>
      <c r="E465" s="192"/>
      <c r="F465" s="274" t="s">
        <v>519</v>
      </c>
      <c r="G465" s="255" t="s">
        <v>520</v>
      </c>
      <c r="H465" s="192"/>
      <c r="I465" s="192"/>
    </row>
    <row r="466" spans="1:9" ht="18">
      <c r="A466" s="192"/>
      <c r="B466" s="192"/>
      <c r="C466" s="198"/>
      <c r="D466" s="639" t="s">
        <v>152</v>
      </c>
      <c r="E466" s="639"/>
      <c r="F466" s="147">
        <v>0.4</v>
      </c>
      <c r="G466" s="324">
        <v>0.2</v>
      </c>
      <c r="H466" s="325"/>
      <c r="I466" s="192"/>
    </row>
    <row r="467" spans="1:9" ht="18">
      <c r="A467" s="192"/>
      <c r="B467" s="192"/>
      <c r="C467" s="198"/>
      <c r="D467" s="639" t="s">
        <v>489</v>
      </c>
      <c r="E467" s="639"/>
      <c r="F467" s="205">
        <v>7</v>
      </c>
      <c r="G467" s="202">
        <v>6</v>
      </c>
      <c r="H467" s="327"/>
      <c r="I467" s="192"/>
    </row>
    <row r="468" spans="1:9" ht="18">
      <c r="A468" s="192"/>
      <c r="B468" s="192"/>
      <c r="C468" s="198"/>
      <c r="D468" s="639" t="s">
        <v>153</v>
      </c>
      <c r="E468" s="639"/>
      <c r="F468" s="317">
        <v>0.15</v>
      </c>
      <c r="G468" s="317">
        <v>0.15</v>
      </c>
      <c r="H468" s="328" t="s">
        <v>668</v>
      </c>
      <c r="I468" s="327"/>
    </row>
    <row r="469" spans="1:9" ht="18">
      <c r="A469" s="192"/>
      <c r="B469" s="192"/>
      <c r="C469" s="198"/>
      <c r="D469" s="639" t="s">
        <v>154</v>
      </c>
      <c r="E469" s="639"/>
      <c r="F469" s="149">
        <v>9.285714285714286E-3</v>
      </c>
      <c r="G469" s="149">
        <v>8.3333333333333332E-3</v>
      </c>
      <c r="H469" s="327"/>
      <c r="I469" s="192"/>
    </row>
    <row r="470" spans="1:9" ht="18">
      <c r="A470" s="192"/>
      <c r="B470" s="192"/>
      <c r="C470" s="198"/>
      <c r="D470" s="290"/>
      <c r="E470" s="290"/>
      <c r="F470" s="149"/>
      <c r="G470" s="149"/>
      <c r="H470" s="327"/>
      <c r="I470" s="192"/>
    </row>
    <row r="471" spans="1:9" ht="18">
      <c r="A471" s="192"/>
      <c r="B471" s="252" t="s">
        <v>226</v>
      </c>
      <c r="C471" s="291" t="s">
        <v>103</v>
      </c>
      <c r="D471" s="242"/>
      <c r="E471" s="291" t="s">
        <v>81</v>
      </c>
      <c r="F471" s="242"/>
      <c r="G471" s="329" t="s">
        <v>148</v>
      </c>
      <c r="H471" s="330"/>
      <c r="I471" s="330"/>
    </row>
    <row r="472" spans="1:9" ht="18">
      <c r="A472" s="192"/>
      <c r="B472" s="192" t="s">
        <v>531</v>
      </c>
      <c r="C472" s="332">
        <v>1</v>
      </c>
      <c r="D472" s="231" t="s">
        <v>225</v>
      </c>
      <c r="E472" s="295">
        <v>542047.22</v>
      </c>
      <c r="F472" s="231" t="s">
        <v>64</v>
      </c>
      <c r="G472" s="333">
        <v>1.0714285714285714E-2</v>
      </c>
      <c r="H472" s="305">
        <v>5807.6487857142856</v>
      </c>
      <c r="I472" s="192"/>
    </row>
    <row r="473" spans="1:9" ht="18">
      <c r="A473" s="192"/>
      <c r="B473" s="254" t="s">
        <v>686</v>
      </c>
      <c r="C473" s="334">
        <v>1</v>
      </c>
      <c r="D473" s="242" t="s">
        <v>225</v>
      </c>
      <c r="E473" s="298">
        <v>31995.7</v>
      </c>
      <c r="F473" s="242" t="s">
        <v>64</v>
      </c>
      <c r="G473" s="335">
        <v>1.1111111111111112E-2</v>
      </c>
      <c r="H473" s="306">
        <v>355.50777777777779</v>
      </c>
      <c r="I473" s="192"/>
    </row>
    <row r="474" spans="1:9" ht="18">
      <c r="A474" s="192"/>
      <c r="B474" s="192" t="s">
        <v>150</v>
      </c>
      <c r="C474" s="192"/>
      <c r="D474" s="192"/>
      <c r="E474" s="192"/>
      <c r="F474" s="192"/>
      <c r="G474" s="192"/>
      <c r="H474" s="192"/>
      <c r="I474" s="303">
        <v>6163.1565634920635</v>
      </c>
    </row>
    <row r="475" spans="1:9" ht="18">
      <c r="A475" s="192"/>
      <c r="B475" s="192"/>
      <c r="C475" s="192"/>
      <c r="D475" s="192"/>
      <c r="E475" s="192"/>
      <c r="F475" s="192"/>
      <c r="G475" s="192"/>
      <c r="H475" s="192"/>
      <c r="I475" s="192"/>
    </row>
    <row r="476" spans="1:9" ht="18">
      <c r="A476" s="192"/>
      <c r="B476" s="252" t="s">
        <v>227</v>
      </c>
      <c r="C476" s="291" t="s">
        <v>103</v>
      </c>
      <c r="D476" s="254"/>
      <c r="E476" s="291" t="s">
        <v>81</v>
      </c>
      <c r="F476" s="291" t="s">
        <v>507</v>
      </c>
      <c r="G476" s="291" t="s">
        <v>148</v>
      </c>
      <c r="H476" s="254"/>
      <c r="I476" s="254"/>
    </row>
    <row r="477" spans="1:9" ht="18">
      <c r="A477" s="192"/>
      <c r="B477" s="192" t="s">
        <v>228</v>
      </c>
      <c r="C477" s="332">
        <v>1</v>
      </c>
      <c r="D477" s="231" t="s">
        <v>225</v>
      </c>
      <c r="E477" s="336">
        <v>542047.22</v>
      </c>
      <c r="F477" s="150">
        <v>0.02</v>
      </c>
      <c r="G477" s="333">
        <v>8.3333333333333329E-2</v>
      </c>
      <c r="H477" s="305">
        <v>903.41203333333328</v>
      </c>
      <c r="I477" s="192"/>
    </row>
    <row r="478" spans="1:9" ht="18">
      <c r="A478" s="192"/>
      <c r="B478" s="254" t="s">
        <v>155</v>
      </c>
      <c r="C478" s="334">
        <v>1</v>
      </c>
      <c r="D478" s="242" t="s">
        <v>225</v>
      </c>
      <c r="E478" s="337">
        <v>574042.91999999993</v>
      </c>
      <c r="F478" s="151">
        <v>0.05</v>
      </c>
      <c r="G478" s="335">
        <v>8.3333333333333329E-2</v>
      </c>
      <c r="H478" s="306">
        <v>2391.8454999999994</v>
      </c>
      <c r="I478" s="192"/>
    </row>
    <row r="479" spans="1:9" ht="18">
      <c r="A479" s="192"/>
      <c r="B479" s="192" t="s">
        <v>229</v>
      </c>
      <c r="C479" s="192"/>
      <c r="D479" s="192"/>
      <c r="E479" s="192"/>
      <c r="F479" s="192"/>
      <c r="G479" s="192"/>
      <c r="H479" s="192"/>
      <c r="I479" s="303">
        <v>3295.2575333333325</v>
      </c>
    </row>
    <row r="480" spans="1:9" ht="18">
      <c r="A480" s="192"/>
      <c r="B480" s="192"/>
      <c r="C480" s="192"/>
      <c r="D480" s="192"/>
      <c r="E480" s="192"/>
      <c r="F480" s="192"/>
      <c r="G480" s="192"/>
      <c r="H480" s="192"/>
      <c r="I480" s="192"/>
    </row>
    <row r="481" spans="1:9" ht="18">
      <c r="A481" s="192"/>
      <c r="B481" s="252" t="s">
        <v>156</v>
      </c>
      <c r="C481" s="291" t="s">
        <v>103</v>
      </c>
      <c r="D481" s="254"/>
      <c r="E481" s="291" t="s">
        <v>81</v>
      </c>
      <c r="F481" s="254"/>
      <c r="G481" s="291" t="s">
        <v>148</v>
      </c>
      <c r="H481" s="254"/>
      <c r="I481" s="192"/>
    </row>
    <row r="482" spans="1:9" ht="18">
      <c r="A482" s="192"/>
      <c r="B482" s="310" t="s">
        <v>503</v>
      </c>
      <c r="C482" s="311">
        <v>0</v>
      </c>
      <c r="D482" s="300" t="s">
        <v>225</v>
      </c>
      <c r="E482" s="343">
        <v>1573.67</v>
      </c>
      <c r="F482" s="300" t="s">
        <v>64</v>
      </c>
      <c r="G482" s="344">
        <v>8.3333333333333329E-2</v>
      </c>
      <c r="H482" s="312">
        <v>0</v>
      </c>
      <c r="I482" s="192"/>
    </row>
    <row r="483" spans="1:9" ht="18">
      <c r="A483" s="192"/>
      <c r="B483" s="192" t="s">
        <v>150</v>
      </c>
      <c r="C483" s="192"/>
      <c r="D483" s="192"/>
      <c r="E483" s="192"/>
      <c r="F483" s="192"/>
      <c r="G483" s="192"/>
      <c r="H483" s="192"/>
      <c r="I483" s="303">
        <v>0</v>
      </c>
    </row>
    <row r="484" spans="1:9" ht="18">
      <c r="A484" s="192"/>
      <c r="B484" s="192"/>
      <c r="C484" s="192"/>
      <c r="D484" s="192"/>
      <c r="E484" s="192"/>
      <c r="F484" s="192"/>
      <c r="G484" s="192"/>
      <c r="H484" s="192"/>
      <c r="I484" s="192"/>
    </row>
    <row r="485" spans="1:9" ht="18.600000000000001" thickBot="1">
      <c r="A485" s="192"/>
      <c r="B485" s="192" t="s">
        <v>691</v>
      </c>
      <c r="C485" s="192"/>
      <c r="D485" s="192"/>
      <c r="E485" s="192"/>
      <c r="F485" s="192"/>
      <c r="G485" s="192"/>
      <c r="H485" s="192"/>
      <c r="I485" s="345">
        <v>18985.614179365079</v>
      </c>
    </row>
    <row r="486" spans="1:9" ht="18">
      <c r="A486" s="192"/>
      <c r="B486" s="192"/>
      <c r="C486" s="192"/>
      <c r="D486" s="192"/>
      <c r="E486" s="192"/>
      <c r="F486" s="192"/>
      <c r="G486" s="192"/>
      <c r="H486" s="192"/>
      <c r="I486" s="424"/>
    </row>
    <row r="487" spans="1:9" ht="18">
      <c r="A487" s="192"/>
      <c r="B487" s="252" t="s">
        <v>522</v>
      </c>
      <c r="C487" s="254"/>
      <c r="D487" s="254"/>
      <c r="E487" s="291" t="s">
        <v>142</v>
      </c>
      <c r="F487" s="291" t="s">
        <v>143</v>
      </c>
      <c r="G487" s="291" t="s">
        <v>144</v>
      </c>
      <c r="H487" s="192"/>
      <c r="I487" s="192"/>
    </row>
    <row r="488" spans="1:9" ht="18">
      <c r="A488" s="192"/>
      <c r="B488" s="310" t="s">
        <v>525</v>
      </c>
      <c r="C488" s="310"/>
      <c r="D488" s="310"/>
      <c r="E488" s="338">
        <v>282132.05</v>
      </c>
      <c r="F488" s="346">
        <v>0.4</v>
      </c>
      <c r="G488" s="347">
        <v>0.6</v>
      </c>
      <c r="H488" s="192"/>
      <c r="I488" s="192"/>
    </row>
    <row r="489" spans="1:9" ht="18">
      <c r="A489" s="192"/>
      <c r="B489" s="192" t="s">
        <v>224</v>
      </c>
      <c r="C489" s="210">
        <v>60</v>
      </c>
      <c r="D489" s="198" t="s">
        <v>484</v>
      </c>
      <c r="E489" s="192"/>
      <c r="F489" s="192"/>
      <c r="G489" s="206"/>
      <c r="H489" s="192"/>
      <c r="I489" s="192"/>
    </row>
    <row r="490" spans="1:9" ht="18">
      <c r="A490" s="192"/>
      <c r="B490" s="192"/>
      <c r="C490" s="192"/>
      <c r="D490" s="192"/>
      <c r="E490" s="192"/>
      <c r="F490" s="192"/>
      <c r="G490" s="206"/>
      <c r="H490" s="192"/>
      <c r="I490" s="192"/>
    </row>
    <row r="491" spans="1:9" ht="18">
      <c r="A491" s="192"/>
      <c r="B491" s="252" t="s">
        <v>147</v>
      </c>
      <c r="C491" s="291" t="s">
        <v>103</v>
      </c>
      <c r="D491" s="242"/>
      <c r="E491" s="291" t="s">
        <v>81</v>
      </c>
      <c r="F491" s="242"/>
      <c r="G491" s="267" t="s">
        <v>148</v>
      </c>
      <c r="H491" s="330"/>
      <c r="I491" s="331"/>
    </row>
    <row r="492" spans="1:9" ht="18">
      <c r="A492" s="192"/>
      <c r="B492" s="310" t="s">
        <v>525</v>
      </c>
      <c r="C492" s="311">
        <v>2</v>
      </c>
      <c r="D492" s="300" t="s">
        <v>225</v>
      </c>
      <c r="E492" s="348">
        <v>282132.05</v>
      </c>
      <c r="F492" s="300" t="s">
        <v>64</v>
      </c>
      <c r="G492" s="349">
        <v>0.01</v>
      </c>
      <c r="H492" s="312">
        <v>5642.6409999999996</v>
      </c>
      <c r="I492" s="192"/>
    </row>
    <row r="493" spans="1:9" ht="18">
      <c r="A493" s="192"/>
      <c r="B493" s="192" t="s">
        <v>150</v>
      </c>
      <c r="C493" s="192"/>
      <c r="D493" s="192"/>
      <c r="E493" s="192"/>
      <c r="F493" s="192"/>
      <c r="G493" s="192"/>
      <c r="H493" s="192"/>
      <c r="I493" s="303">
        <v>5642.6409999999996</v>
      </c>
    </row>
    <row r="494" spans="1:9" ht="18" customHeight="1">
      <c r="A494" s="192"/>
      <c r="B494" s="192"/>
      <c r="C494" s="210" t="s">
        <v>485</v>
      </c>
      <c r="D494" s="198"/>
      <c r="E494" s="192"/>
      <c r="F494" s="198"/>
      <c r="G494" s="192"/>
      <c r="H494" s="192"/>
      <c r="I494" s="340"/>
    </row>
    <row r="495" spans="1:9" ht="18" customHeight="1">
      <c r="A495" s="192"/>
      <c r="B495" s="192"/>
      <c r="C495" s="198"/>
      <c r="D495" s="639" t="s">
        <v>152</v>
      </c>
      <c r="E495" s="639"/>
      <c r="F495" s="152">
        <v>0.4</v>
      </c>
      <c r="G495" s="192"/>
      <c r="H495" s="192"/>
      <c r="I495" s="340"/>
    </row>
    <row r="496" spans="1:9" ht="18" customHeight="1">
      <c r="A496" s="192"/>
      <c r="B496" s="192"/>
      <c r="C496" s="198"/>
      <c r="D496" s="639" t="s">
        <v>486</v>
      </c>
      <c r="E496" s="639"/>
      <c r="F496" s="209">
        <v>60</v>
      </c>
      <c r="G496" s="192"/>
      <c r="H496" s="192"/>
      <c r="I496" s="340"/>
    </row>
    <row r="497" spans="1:9" ht="18" customHeight="1">
      <c r="A497" s="192"/>
      <c r="B497" s="192"/>
      <c r="C497" s="198"/>
      <c r="D497" s="641" t="s">
        <v>487</v>
      </c>
      <c r="E497" s="641"/>
      <c r="F497" s="153">
        <v>0.01</v>
      </c>
      <c r="G497" s="192"/>
      <c r="H497" s="192"/>
      <c r="I497" s="340"/>
    </row>
    <row r="498" spans="1:9" ht="18" customHeight="1">
      <c r="A498" s="192"/>
      <c r="B498" s="192"/>
      <c r="C498" s="192"/>
      <c r="D498" s="192"/>
      <c r="E498" s="192"/>
      <c r="F498" s="192"/>
      <c r="G498" s="192"/>
      <c r="H498" s="192"/>
      <c r="I498" s="192"/>
    </row>
    <row r="499" spans="1:9" ht="18" customHeight="1">
      <c r="A499" s="192"/>
      <c r="B499" s="252" t="s">
        <v>151</v>
      </c>
      <c r="C499" s="291" t="s">
        <v>103</v>
      </c>
      <c r="D499" s="242"/>
      <c r="E499" s="291" t="s">
        <v>81</v>
      </c>
      <c r="F499" s="242"/>
      <c r="G499" s="291" t="s">
        <v>148</v>
      </c>
      <c r="H499" s="330"/>
      <c r="I499" s="331"/>
    </row>
    <row r="500" spans="1:9" ht="18" customHeight="1">
      <c r="A500" s="192"/>
      <c r="B500" s="254" t="s">
        <v>525</v>
      </c>
      <c r="C500" s="334">
        <v>2</v>
      </c>
      <c r="D500" s="242" t="s">
        <v>225</v>
      </c>
      <c r="E500" s="298">
        <v>282132.05</v>
      </c>
      <c r="F500" s="242" t="s">
        <v>64</v>
      </c>
      <c r="G500" s="335">
        <v>8.9999999999999993E-3</v>
      </c>
      <c r="H500" s="306">
        <v>5078.3768999999993</v>
      </c>
      <c r="I500" s="192"/>
    </row>
    <row r="501" spans="1:9" ht="18" customHeight="1">
      <c r="A501" s="192"/>
      <c r="B501" s="192" t="s">
        <v>150</v>
      </c>
      <c r="C501" s="192"/>
      <c r="D501" s="192"/>
      <c r="E501" s="192"/>
      <c r="F501" s="192"/>
      <c r="G501" s="192"/>
      <c r="H501" s="192"/>
      <c r="I501" s="303">
        <v>5078.3768999999993</v>
      </c>
    </row>
    <row r="502" spans="1:9" ht="18" customHeight="1">
      <c r="A502" s="192"/>
      <c r="B502" s="192"/>
      <c r="C502" s="198" t="s">
        <v>488</v>
      </c>
      <c r="D502" s="198"/>
      <c r="E502" s="192"/>
      <c r="F502" s="198"/>
      <c r="G502" s="198"/>
      <c r="H502" s="198"/>
      <c r="I502" s="192"/>
    </row>
    <row r="503" spans="1:9" ht="18" customHeight="1">
      <c r="A503" s="192"/>
      <c r="B503" s="192"/>
      <c r="C503" s="198"/>
      <c r="D503" s="639" t="s">
        <v>152</v>
      </c>
      <c r="E503" s="639"/>
      <c r="F503" s="154">
        <v>0.3</v>
      </c>
      <c r="G503" s="198"/>
      <c r="H503" s="198"/>
      <c r="I503" s="192"/>
    </row>
    <row r="504" spans="1:9" ht="18" customHeight="1">
      <c r="A504" s="192"/>
      <c r="B504" s="192"/>
      <c r="C504" s="198"/>
      <c r="D504" s="639" t="s">
        <v>489</v>
      </c>
      <c r="E504" s="639"/>
      <c r="F504" s="198">
        <v>5</v>
      </c>
      <c r="G504" s="198"/>
      <c r="H504" s="198"/>
      <c r="I504" s="192"/>
    </row>
    <row r="505" spans="1:9" ht="18" customHeight="1">
      <c r="A505" s="192"/>
      <c r="B505" s="192"/>
      <c r="C505" s="198"/>
      <c r="D505" s="639" t="s">
        <v>153</v>
      </c>
      <c r="E505" s="639"/>
      <c r="F505" s="350">
        <v>0.15</v>
      </c>
      <c r="G505" s="328" t="s">
        <v>668</v>
      </c>
      <c r="H505" s="198"/>
      <c r="I505" s="327"/>
    </row>
    <row r="506" spans="1:9" ht="18" customHeight="1">
      <c r="A506" s="192"/>
      <c r="B506" s="192"/>
      <c r="C506" s="198"/>
      <c r="D506" s="639" t="s">
        <v>154</v>
      </c>
      <c r="E506" s="639"/>
      <c r="F506" s="155">
        <v>8.9999999999999993E-3</v>
      </c>
      <c r="G506" s="198"/>
      <c r="H506" s="198"/>
      <c r="I506" s="192"/>
    </row>
    <row r="507" spans="1:9" ht="18" customHeight="1">
      <c r="A507" s="192"/>
      <c r="B507" s="192"/>
      <c r="C507" s="198"/>
      <c r="D507" s="290"/>
      <c r="E507" s="290"/>
      <c r="F507" s="155"/>
      <c r="G507" s="198"/>
      <c r="H507" s="198"/>
      <c r="I507" s="192"/>
    </row>
    <row r="508" spans="1:9" ht="18" customHeight="1">
      <c r="A508" s="192"/>
      <c r="B508" s="252" t="s">
        <v>226</v>
      </c>
      <c r="C508" s="291" t="s">
        <v>103</v>
      </c>
      <c r="D508" s="242"/>
      <c r="E508" s="291" t="s">
        <v>81</v>
      </c>
      <c r="F508" s="242"/>
      <c r="G508" s="329" t="s">
        <v>148</v>
      </c>
      <c r="H508" s="330"/>
      <c r="I508" s="330"/>
    </row>
    <row r="509" spans="1:9" ht="18" customHeight="1">
      <c r="A509" s="192"/>
      <c r="B509" s="254" t="s">
        <v>525</v>
      </c>
      <c r="C509" s="334">
        <v>2</v>
      </c>
      <c r="D509" s="242" t="s">
        <v>225</v>
      </c>
      <c r="E509" s="298">
        <v>282132.05</v>
      </c>
      <c r="F509" s="242" t="s">
        <v>64</v>
      </c>
      <c r="G509" s="335">
        <v>0.01</v>
      </c>
      <c r="H509" s="306">
        <v>5642.6409999999996</v>
      </c>
      <c r="I509" s="192"/>
    </row>
    <row r="510" spans="1:9" ht="18" customHeight="1">
      <c r="A510" s="192"/>
      <c r="B510" s="192" t="s">
        <v>150</v>
      </c>
      <c r="C510" s="192"/>
      <c r="D510" s="192"/>
      <c r="E510" s="192"/>
      <c r="F510" s="192"/>
      <c r="G510" s="192"/>
      <c r="H510" s="192"/>
      <c r="I510" s="303">
        <v>5642.6409999999996</v>
      </c>
    </row>
    <row r="511" spans="1:9" ht="18" customHeight="1">
      <c r="A511" s="192"/>
      <c r="B511" s="192"/>
      <c r="C511" s="198"/>
      <c r="D511" s="290"/>
      <c r="E511" s="290"/>
      <c r="F511" s="155"/>
      <c r="G511" s="198"/>
      <c r="H511" s="198"/>
      <c r="I511" s="192"/>
    </row>
    <row r="512" spans="1:9" ht="18" customHeight="1">
      <c r="A512" s="192"/>
      <c r="B512" s="252" t="s">
        <v>227</v>
      </c>
      <c r="C512" s="291" t="s">
        <v>103</v>
      </c>
      <c r="D512" s="254"/>
      <c r="E512" s="291" t="s">
        <v>81</v>
      </c>
      <c r="F512" s="291" t="s">
        <v>507</v>
      </c>
      <c r="G512" s="291" t="s">
        <v>148</v>
      </c>
      <c r="H512" s="254"/>
      <c r="I512" s="254"/>
    </row>
    <row r="513" spans="1:11" ht="18" customHeight="1">
      <c r="A513" s="192"/>
      <c r="B513" s="192" t="s">
        <v>228</v>
      </c>
      <c r="C513" s="332">
        <v>2</v>
      </c>
      <c r="D513" s="231" t="s">
        <v>225</v>
      </c>
      <c r="E513" s="336">
        <v>282132.05</v>
      </c>
      <c r="F513" s="150">
        <v>0.02</v>
      </c>
      <c r="G513" s="333">
        <v>8.3333333333333329E-2</v>
      </c>
      <c r="H513" s="305">
        <v>940.44016666666664</v>
      </c>
      <c r="I513" s="192"/>
      <c r="J513" s="553"/>
      <c r="K513" s="553"/>
    </row>
    <row r="514" spans="1:11" ht="18" customHeight="1">
      <c r="A514" s="192"/>
      <c r="B514" s="254" t="s">
        <v>155</v>
      </c>
      <c r="C514" s="334">
        <v>2</v>
      </c>
      <c r="D514" s="242" t="s">
        <v>225</v>
      </c>
      <c r="E514" s="337">
        <v>282132.05</v>
      </c>
      <c r="F514" s="151">
        <v>0.05</v>
      </c>
      <c r="G514" s="335">
        <v>8.3333333333333329E-2</v>
      </c>
      <c r="H514" s="306">
        <v>2351.1004166666667</v>
      </c>
      <c r="I514" s="192"/>
    </row>
    <row r="515" spans="1:11" ht="18" customHeight="1">
      <c r="A515" s="192"/>
      <c r="B515" s="192" t="s">
        <v>229</v>
      </c>
      <c r="C515" s="192"/>
      <c r="D515" s="192"/>
      <c r="E515" s="192"/>
      <c r="F515" s="192"/>
      <c r="G515" s="192"/>
      <c r="H515" s="192"/>
      <c r="I515" s="303">
        <v>3291.5405833333334</v>
      </c>
    </row>
    <row r="516" spans="1:11" ht="18" customHeight="1">
      <c r="A516" s="192"/>
      <c r="B516" s="192"/>
      <c r="C516" s="192"/>
      <c r="D516" s="192"/>
      <c r="E516" s="192"/>
      <c r="F516" s="192"/>
      <c r="G516" s="192"/>
      <c r="H516" s="192"/>
      <c r="I516" s="192"/>
    </row>
    <row r="517" spans="1:11" ht="18" customHeight="1">
      <c r="A517" s="192"/>
      <c r="B517" s="252" t="s">
        <v>156</v>
      </c>
      <c r="C517" s="291" t="s">
        <v>103</v>
      </c>
      <c r="D517" s="254"/>
      <c r="E517" s="291" t="s">
        <v>81</v>
      </c>
      <c r="F517" s="254"/>
      <c r="G517" s="291" t="s">
        <v>148</v>
      </c>
      <c r="H517" s="254"/>
      <c r="I517" s="254"/>
    </row>
    <row r="518" spans="1:11" ht="18" customHeight="1">
      <c r="A518" s="192"/>
      <c r="B518" s="310" t="s">
        <v>503</v>
      </c>
      <c r="C518" s="311">
        <v>0</v>
      </c>
      <c r="D518" s="300" t="s">
        <v>225</v>
      </c>
      <c r="E518" s="343">
        <v>1573.67</v>
      </c>
      <c r="F518" s="300" t="s">
        <v>64</v>
      </c>
      <c r="G518" s="344">
        <v>8.3333333333333329E-2</v>
      </c>
      <c r="H518" s="312">
        <v>0</v>
      </c>
      <c r="I518" s="192"/>
    </row>
    <row r="519" spans="1:11" ht="18" customHeight="1">
      <c r="A519" s="192"/>
      <c r="B519" s="192" t="s">
        <v>150</v>
      </c>
      <c r="C519" s="192"/>
      <c r="D519" s="192"/>
      <c r="E519" s="192"/>
      <c r="F519" s="192"/>
      <c r="G519" s="192"/>
      <c r="H519" s="192"/>
      <c r="I519" s="303">
        <v>0</v>
      </c>
    </row>
    <row r="520" spans="1:11" ht="18" customHeight="1">
      <c r="A520" s="192"/>
      <c r="B520" s="192"/>
      <c r="C520" s="192"/>
      <c r="D520" s="192"/>
      <c r="E520" s="192"/>
      <c r="F520" s="192"/>
      <c r="G520" s="192"/>
      <c r="H520" s="192"/>
      <c r="I520" s="192"/>
    </row>
    <row r="521" spans="1:11" ht="18" customHeight="1" thickBot="1">
      <c r="A521" s="192"/>
      <c r="B521" s="192" t="s">
        <v>526</v>
      </c>
      <c r="C521" s="192"/>
      <c r="D521" s="192"/>
      <c r="E521" s="192"/>
      <c r="F521" s="192"/>
      <c r="G521" s="192"/>
      <c r="H521" s="192"/>
      <c r="I521" s="345">
        <v>19655.19948333333</v>
      </c>
    </row>
    <row r="522" spans="1:11" ht="18" customHeight="1">
      <c r="A522" s="192"/>
      <c r="B522" s="192"/>
      <c r="C522" s="192"/>
      <c r="D522" s="192"/>
      <c r="E522" s="192"/>
      <c r="F522" s="192"/>
      <c r="G522" s="192"/>
      <c r="H522" s="192"/>
      <c r="I522" s="424"/>
    </row>
    <row r="523" spans="1:11" ht="18" customHeight="1">
      <c r="A523" s="192"/>
      <c r="B523" s="195" t="s">
        <v>158</v>
      </c>
      <c r="C523" s="192"/>
      <c r="D523" s="192"/>
      <c r="E523" s="192"/>
      <c r="F523" s="192"/>
      <c r="G523" s="192"/>
      <c r="H523" s="192"/>
      <c r="I523" s="192"/>
    </row>
    <row r="524" spans="1:11" ht="18" customHeight="1">
      <c r="A524" s="192"/>
      <c r="B524" s="313"/>
      <c r="C524" s="192"/>
      <c r="D524" s="192"/>
      <c r="E524" s="192" t="s">
        <v>629</v>
      </c>
      <c r="F524" s="192"/>
      <c r="G524" s="305">
        <v>158476.54894642858</v>
      </c>
      <c r="H524" s="192"/>
    </row>
    <row r="525" spans="1:11" ht="18" customHeight="1">
      <c r="A525" s="192"/>
      <c r="B525" s="313"/>
      <c r="C525" s="192"/>
      <c r="D525" s="192"/>
      <c r="E525" s="192" t="s">
        <v>433</v>
      </c>
      <c r="F525" s="192"/>
      <c r="G525" s="305">
        <v>102622.8511904762</v>
      </c>
      <c r="H525" s="192"/>
    </row>
    <row r="526" spans="1:11" ht="18" customHeight="1">
      <c r="A526" s="192"/>
      <c r="B526" s="313"/>
      <c r="C526" s="192"/>
      <c r="D526" s="192"/>
      <c r="E526" s="192" t="s">
        <v>688</v>
      </c>
      <c r="F526" s="192"/>
      <c r="G526" s="305">
        <v>18985.614179365079</v>
      </c>
      <c r="H526" s="192"/>
    </row>
    <row r="527" spans="1:11" ht="18" customHeight="1">
      <c r="A527" s="192"/>
      <c r="B527" s="313"/>
      <c r="C527" s="192"/>
      <c r="D527" s="192"/>
      <c r="E527" s="192" t="s">
        <v>524</v>
      </c>
      <c r="F527" s="192"/>
      <c r="G527" s="305">
        <v>19655.19948333333</v>
      </c>
      <c r="H527" s="192"/>
      <c r="I527" s="340"/>
    </row>
    <row r="528" spans="1:11" ht="18" customHeight="1" thickBot="1">
      <c r="A528" s="192"/>
      <c r="B528" s="313"/>
      <c r="C528" s="192"/>
      <c r="D528" s="192"/>
      <c r="E528" s="192"/>
      <c r="F528" s="192"/>
      <c r="G528" s="305"/>
      <c r="H528" s="192"/>
      <c r="I528" s="425">
        <v>299740.21379960323</v>
      </c>
    </row>
    <row r="529" spans="1:9" ht="18" customHeight="1" thickTop="1">
      <c r="A529" s="192"/>
      <c r="B529" s="192"/>
      <c r="C529" s="192"/>
      <c r="D529" s="192"/>
      <c r="E529" s="192"/>
      <c r="F529" s="192"/>
      <c r="G529" s="192"/>
      <c r="H529" s="192"/>
      <c r="I529" s="192"/>
    </row>
    <row r="530" spans="1:9" ht="18" customHeight="1">
      <c r="A530" s="194" t="s">
        <v>159</v>
      </c>
      <c r="B530" s="195" t="s">
        <v>160</v>
      </c>
      <c r="C530" s="192"/>
      <c r="D530" s="192"/>
      <c r="E530" s="192"/>
      <c r="F530" s="192"/>
      <c r="G530" s="192"/>
      <c r="H530" s="192"/>
      <c r="I530" s="192"/>
    </row>
    <row r="531" spans="1:9" ht="18" customHeight="1">
      <c r="A531" s="194"/>
      <c r="B531" s="195"/>
      <c r="C531" s="192"/>
      <c r="D531" s="192"/>
      <c r="E531" s="192"/>
      <c r="F531" s="192"/>
      <c r="G531" s="192"/>
      <c r="H531" s="192"/>
      <c r="I531" s="192"/>
    </row>
    <row r="532" spans="1:9" ht="18" customHeight="1">
      <c r="A532" s="194"/>
      <c r="B532" s="252" t="s">
        <v>246</v>
      </c>
      <c r="C532" s="254"/>
      <c r="D532" s="254"/>
      <c r="E532" s="291" t="s">
        <v>142</v>
      </c>
      <c r="F532" s="291" t="s">
        <v>143</v>
      </c>
      <c r="G532" s="291" t="s">
        <v>144</v>
      </c>
      <c r="H532" s="291" t="s">
        <v>527</v>
      </c>
      <c r="I532" s="192"/>
    </row>
    <row r="533" spans="1:9" ht="18" customHeight="1">
      <c r="A533" s="194"/>
      <c r="B533" s="310" t="s">
        <v>384</v>
      </c>
      <c r="C533" s="310"/>
      <c r="D533" s="310"/>
      <c r="E533" s="338">
        <v>3026.34</v>
      </c>
      <c r="F533" s="346">
        <v>0.1</v>
      </c>
      <c r="G533" s="347">
        <v>0.7</v>
      </c>
      <c r="H533" s="347">
        <v>0.27999999999999997</v>
      </c>
      <c r="I533" s="192"/>
    </row>
    <row r="534" spans="1:9" ht="18" customHeight="1">
      <c r="A534" s="194"/>
      <c r="B534" s="192" t="s">
        <v>224</v>
      </c>
      <c r="C534" s="210">
        <v>36</v>
      </c>
      <c r="D534" s="198" t="s">
        <v>484</v>
      </c>
      <c r="E534" s="192"/>
      <c r="F534" s="192"/>
      <c r="G534" s="206"/>
      <c r="H534" s="192"/>
      <c r="I534" s="192"/>
    </row>
    <row r="535" spans="1:9" ht="18" customHeight="1">
      <c r="A535" s="194"/>
      <c r="B535" s="192"/>
      <c r="C535" s="192"/>
      <c r="D535" s="192"/>
      <c r="E535" s="192"/>
      <c r="F535" s="192"/>
      <c r="G535" s="206"/>
      <c r="H535" s="192"/>
      <c r="I535" s="192"/>
    </row>
    <row r="536" spans="1:9" ht="18" customHeight="1">
      <c r="A536" s="194"/>
      <c r="B536" s="252" t="s">
        <v>147</v>
      </c>
      <c r="C536" s="291" t="s">
        <v>103</v>
      </c>
      <c r="D536" s="242"/>
      <c r="E536" s="291" t="s">
        <v>81</v>
      </c>
      <c r="F536" s="242"/>
      <c r="G536" s="267" t="s">
        <v>148</v>
      </c>
      <c r="H536" s="330"/>
      <c r="I536" s="331"/>
    </row>
    <row r="537" spans="1:9" ht="18" customHeight="1">
      <c r="A537" s="194"/>
      <c r="B537" s="310" t="s">
        <v>384</v>
      </c>
      <c r="C537" s="311">
        <v>40</v>
      </c>
      <c r="D537" s="300" t="s">
        <v>64</v>
      </c>
      <c r="E537" s="348">
        <v>3026.34</v>
      </c>
      <c r="F537" s="300" t="s">
        <v>64</v>
      </c>
      <c r="G537" s="349">
        <v>2.5000000000000001E-2</v>
      </c>
      <c r="H537" s="312">
        <v>3026.34</v>
      </c>
      <c r="I537" s="192"/>
    </row>
    <row r="538" spans="1:9" ht="18" customHeight="1">
      <c r="A538" s="194"/>
      <c r="B538" s="192" t="s">
        <v>150</v>
      </c>
      <c r="C538" s="192"/>
      <c r="D538" s="192"/>
      <c r="E538" s="192"/>
      <c r="F538" s="192"/>
      <c r="G538" s="192"/>
      <c r="H538" s="192"/>
      <c r="I538" s="303">
        <v>3026.34</v>
      </c>
    </row>
    <row r="539" spans="1:9" ht="18" customHeight="1">
      <c r="A539" s="194"/>
      <c r="B539" s="192"/>
      <c r="C539" s="210" t="s">
        <v>485</v>
      </c>
      <c r="D539" s="198"/>
      <c r="E539" s="192"/>
      <c r="F539" s="198"/>
      <c r="G539" s="192"/>
      <c r="H539" s="192"/>
      <c r="I539" s="340"/>
    </row>
    <row r="540" spans="1:9" ht="18" customHeight="1">
      <c r="A540" s="194"/>
      <c r="B540" s="192"/>
      <c r="C540" s="198"/>
      <c r="D540" s="639" t="s">
        <v>152</v>
      </c>
      <c r="E540" s="639"/>
      <c r="F540" s="152">
        <v>0.1</v>
      </c>
      <c r="G540" s="192"/>
      <c r="H540" s="192"/>
      <c r="I540" s="340"/>
    </row>
    <row r="541" spans="1:9" ht="18" customHeight="1">
      <c r="A541" s="194"/>
      <c r="B541" s="192"/>
      <c r="C541" s="198"/>
      <c r="D541" s="639" t="s">
        <v>486</v>
      </c>
      <c r="E541" s="639"/>
      <c r="F541" s="209">
        <v>36</v>
      </c>
      <c r="G541" s="192"/>
      <c r="H541" s="192"/>
      <c r="I541" s="340"/>
    </row>
    <row r="542" spans="1:9" ht="18" customHeight="1">
      <c r="A542" s="194"/>
      <c r="B542" s="192"/>
      <c r="C542" s="198"/>
      <c r="D542" s="641" t="s">
        <v>487</v>
      </c>
      <c r="E542" s="641"/>
      <c r="F542" s="153">
        <v>2.5000000000000001E-2</v>
      </c>
      <c r="G542" s="192"/>
      <c r="H542" s="192"/>
      <c r="I542" s="340"/>
    </row>
    <row r="543" spans="1:9" ht="18" customHeight="1">
      <c r="A543" s="194"/>
      <c r="B543" s="192"/>
      <c r="C543" s="192"/>
      <c r="D543" s="192"/>
      <c r="E543" s="192"/>
      <c r="F543" s="192"/>
      <c r="G543" s="192"/>
      <c r="H543" s="192"/>
      <c r="I543" s="192"/>
    </row>
    <row r="544" spans="1:9" ht="18" customHeight="1">
      <c r="A544" s="194"/>
      <c r="B544" s="252" t="s">
        <v>151</v>
      </c>
      <c r="C544" s="291" t="s">
        <v>103</v>
      </c>
      <c r="D544" s="242"/>
      <c r="E544" s="291" t="s">
        <v>81</v>
      </c>
      <c r="F544" s="242"/>
      <c r="G544" s="291" t="s">
        <v>148</v>
      </c>
      <c r="H544" s="330"/>
      <c r="I544" s="331"/>
    </row>
    <row r="545" spans="1:9" ht="18" customHeight="1">
      <c r="A545" s="194"/>
      <c r="B545" s="254" t="s">
        <v>384</v>
      </c>
      <c r="C545" s="334">
        <v>40</v>
      </c>
      <c r="D545" s="300" t="s">
        <v>64</v>
      </c>
      <c r="E545" s="298">
        <v>3026.34</v>
      </c>
      <c r="F545" s="242" t="s">
        <v>64</v>
      </c>
      <c r="G545" s="335">
        <v>9.5833333333333326E-3</v>
      </c>
      <c r="H545" s="306">
        <v>1160.097</v>
      </c>
      <c r="I545" s="192"/>
    </row>
    <row r="546" spans="1:9" ht="18" customHeight="1">
      <c r="A546" s="194"/>
      <c r="B546" s="192" t="s">
        <v>150</v>
      </c>
      <c r="C546" s="192"/>
      <c r="D546" s="192"/>
      <c r="E546" s="192"/>
      <c r="F546" s="192"/>
      <c r="G546" s="192"/>
      <c r="H546" s="192"/>
      <c r="I546" s="303">
        <v>1160.097</v>
      </c>
    </row>
    <row r="547" spans="1:9" ht="18" customHeight="1">
      <c r="A547" s="194"/>
      <c r="B547" s="192"/>
      <c r="C547" s="198" t="s">
        <v>488</v>
      </c>
      <c r="D547" s="198"/>
      <c r="E547" s="192"/>
      <c r="F547" s="198"/>
      <c r="G547" s="198"/>
      <c r="H547" s="198"/>
      <c r="I547" s="192"/>
    </row>
    <row r="548" spans="1:9" ht="18" customHeight="1">
      <c r="A548" s="194"/>
      <c r="B548" s="192"/>
      <c r="C548" s="198"/>
      <c r="D548" s="639" t="s">
        <v>152</v>
      </c>
      <c r="E548" s="639"/>
      <c r="F548" s="154">
        <v>0.3</v>
      </c>
      <c r="G548" s="198"/>
      <c r="H548" s="198"/>
      <c r="I548" s="192"/>
    </row>
    <row r="549" spans="1:9" ht="18" customHeight="1">
      <c r="A549" s="194"/>
      <c r="B549" s="192"/>
      <c r="C549" s="198"/>
      <c r="D549" s="639" t="s">
        <v>489</v>
      </c>
      <c r="E549" s="639"/>
      <c r="F549" s="198">
        <v>3</v>
      </c>
      <c r="G549" s="198"/>
      <c r="H549" s="198"/>
      <c r="I549" s="192"/>
    </row>
    <row r="550" spans="1:9" ht="18" customHeight="1">
      <c r="A550" s="194"/>
      <c r="B550" s="192"/>
      <c r="C550" s="198"/>
      <c r="D550" s="639" t="s">
        <v>153</v>
      </c>
      <c r="E550" s="639"/>
      <c r="F550" s="350">
        <v>0.15</v>
      </c>
      <c r="G550" s="328" t="s">
        <v>668</v>
      </c>
      <c r="H550" s="198"/>
      <c r="I550" s="327"/>
    </row>
    <row r="551" spans="1:9" ht="18" customHeight="1">
      <c r="A551" s="194"/>
      <c r="B551" s="192"/>
      <c r="C551" s="198"/>
      <c r="D551" s="639" t="s">
        <v>154</v>
      </c>
      <c r="E551" s="639"/>
      <c r="F551" s="155">
        <v>9.5833333333333326E-3</v>
      </c>
      <c r="G551" s="198"/>
      <c r="H551" s="198"/>
      <c r="I551" s="192"/>
    </row>
    <row r="552" spans="1:9" ht="18" customHeight="1">
      <c r="A552" s="194"/>
      <c r="B552" s="192"/>
      <c r="C552" s="198"/>
      <c r="D552" s="290"/>
      <c r="E552" s="290"/>
      <c r="F552" s="155"/>
      <c r="G552" s="198"/>
      <c r="H552" s="198"/>
      <c r="I552" s="192"/>
    </row>
    <row r="553" spans="1:9" ht="18" customHeight="1">
      <c r="A553" s="194"/>
      <c r="B553" s="252" t="s">
        <v>226</v>
      </c>
      <c r="C553" s="291" t="s">
        <v>103</v>
      </c>
      <c r="D553" s="242"/>
      <c r="E553" s="291" t="s">
        <v>81</v>
      </c>
      <c r="F553" s="242"/>
      <c r="G553" s="329" t="s">
        <v>148</v>
      </c>
      <c r="H553" s="330"/>
      <c r="I553" s="331"/>
    </row>
    <row r="554" spans="1:9" ht="18" customHeight="1">
      <c r="A554" s="194"/>
      <c r="B554" s="254" t="s">
        <v>384</v>
      </c>
      <c r="C554" s="334">
        <v>40</v>
      </c>
      <c r="D554" s="300" t="s">
        <v>64</v>
      </c>
      <c r="E554" s="298">
        <v>3026.34</v>
      </c>
      <c r="F554" s="242" t="s">
        <v>64</v>
      </c>
      <c r="G554" s="335">
        <v>1.9444444444444445E-2</v>
      </c>
      <c r="H554" s="306">
        <v>2353.8200000000002</v>
      </c>
      <c r="I554" s="192"/>
    </row>
    <row r="555" spans="1:9" ht="18" customHeight="1">
      <c r="A555" s="194"/>
      <c r="B555" s="192" t="s">
        <v>150</v>
      </c>
      <c r="C555" s="192"/>
      <c r="D555" s="192"/>
      <c r="E555" s="192"/>
      <c r="F555" s="192"/>
      <c r="G555" s="192"/>
      <c r="H555" s="192"/>
      <c r="I555" s="303">
        <v>2353.8200000000002</v>
      </c>
    </row>
    <row r="556" spans="1:9" ht="18" customHeight="1">
      <c r="A556" s="194"/>
      <c r="B556" s="192"/>
      <c r="C556" s="198"/>
      <c r="D556" s="290"/>
      <c r="E556" s="290"/>
      <c r="F556" s="155"/>
      <c r="G556" s="198"/>
      <c r="H556" s="198"/>
      <c r="I556" s="192"/>
    </row>
    <row r="557" spans="1:9" ht="18" customHeight="1">
      <c r="A557" s="194"/>
      <c r="B557" s="252" t="s">
        <v>440</v>
      </c>
      <c r="C557" s="291" t="s">
        <v>103</v>
      </c>
      <c r="D557" s="254"/>
      <c r="E557" s="291" t="s">
        <v>81</v>
      </c>
      <c r="F557" s="291" t="s">
        <v>507</v>
      </c>
      <c r="G557" s="291" t="s">
        <v>148</v>
      </c>
      <c r="H557" s="254"/>
      <c r="I557" s="192"/>
    </row>
    <row r="558" spans="1:9" ht="18" customHeight="1">
      <c r="A558" s="194"/>
      <c r="B558" s="192" t="s">
        <v>116</v>
      </c>
      <c r="C558" s="332">
        <v>40</v>
      </c>
      <c r="D558" s="318" t="s">
        <v>64</v>
      </c>
      <c r="E558" s="336">
        <v>6.43</v>
      </c>
      <c r="F558" s="178">
        <v>0.27999999999999997</v>
      </c>
      <c r="G558" s="211">
        <v>183.77357142857142</v>
      </c>
      <c r="H558" s="305">
        <v>13234.637519999997</v>
      </c>
      <c r="I558" s="192"/>
    </row>
    <row r="559" spans="1:9" ht="18" customHeight="1">
      <c r="A559" s="194"/>
      <c r="B559" s="254" t="s">
        <v>528</v>
      </c>
      <c r="C559" s="334"/>
      <c r="D559" s="242"/>
      <c r="E559" s="337"/>
      <c r="F559" s="179">
        <v>0.15</v>
      </c>
      <c r="G559" s="234"/>
      <c r="H559" s="306">
        <v>1985.1956279999995</v>
      </c>
      <c r="I559" s="192"/>
    </row>
    <row r="560" spans="1:9" ht="18" customHeight="1">
      <c r="A560" s="194"/>
      <c r="B560" s="192" t="s">
        <v>229</v>
      </c>
      <c r="C560" s="192"/>
      <c r="D560" s="192"/>
      <c r="E560" s="192"/>
      <c r="F560" s="192"/>
      <c r="G560" s="192"/>
      <c r="H560" s="192"/>
      <c r="I560" s="303">
        <v>15219.833147999996</v>
      </c>
    </row>
    <row r="561" spans="1:9" ht="18" customHeight="1">
      <c r="A561" s="194"/>
      <c r="B561" s="192"/>
      <c r="C561" s="192"/>
      <c r="D561" s="192"/>
      <c r="E561" s="192"/>
      <c r="F561" s="192"/>
      <c r="G561" s="192"/>
      <c r="H561" s="192"/>
      <c r="I561" s="192"/>
    </row>
    <row r="562" spans="1:9" ht="18" customHeight="1" thickBot="1">
      <c r="A562" s="194"/>
      <c r="B562" s="192" t="s">
        <v>529</v>
      </c>
      <c r="C562" s="192"/>
      <c r="D562" s="192"/>
      <c r="E562" s="192"/>
      <c r="F562" s="192"/>
      <c r="G562" s="192"/>
      <c r="H562" s="192"/>
      <c r="I562" s="345">
        <v>21760.090147999996</v>
      </c>
    </row>
    <row r="563" spans="1:9" ht="18" customHeight="1">
      <c r="A563" s="194"/>
      <c r="B563" s="192"/>
      <c r="C563" s="192"/>
      <c r="D563" s="192"/>
      <c r="E563" s="192"/>
      <c r="F563" s="192"/>
      <c r="G563" s="192"/>
      <c r="H563" s="192"/>
      <c r="I563" s="424"/>
    </row>
    <row r="564" spans="1:9" ht="18" customHeight="1">
      <c r="A564" s="194"/>
      <c r="B564" s="557" t="s">
        <v>680</v>
      </c>
      <c r="C564" s="558" t="s">
        <v>103</v>
      </c>
      <c r="D564" s="559"/>
      <c r="E564" s="558" t="s">
        <v>81</v>
      </c>
      <c r="F564" s="559"/>
      <c r="G564" s="558"/>
      <c r="H564" s="559"/>
      <c r="I564" s="8"/>
    </row>
    <row r="565" spans="1:9" ht="18" customHeight="1">
      <c r="A565" s="194"/>
      <c r="B565" s="570" t="s">
        <v>697</v>
      </c>
      <c r="C565" s="571">
        <v>10</v>
      </c>
      <c r="D565" s="572" t="s">
        <v>699</v>
      </c>
      <c r="E565" s="573">
        <v>437</v>
      </c>
      <c r="F565" s="570"/>
      <c r="G565" s="576">
        <v>1</v>
      </c>
      <c r="H565" s="575">
        <v>4370</v>
      </c>
      <c r="I565" s="8"/>
    </row>
    <row r="566" spans="1:9" ht="18" customHeight="1">
      <c r="A566" s="194"/>
      <c r="B566" s="559" t="s">
        <v>698</v>
      </c>
      <c r="C566" s="566">
        <v>10</v>
      </c>
      <c r="D566" s="567" t="s">
        <v>681</v>
      </c>
      <c r="E566" s="574">
        <v>293.95999999999998</v>
      </c>
      <c r="F566" s="559"/>
      <c r="G566" s="568">
        <v>1</v>
      </c>
      <c r="H566" s="569">
        <v>2939.6</v>
      </c>
      <c r="I566" s="8"/>
    </row>
    <row r="567" spans="1:9" ht="18" customHeight="1">
      <c r="A567" s="194"/>
      <c r="B567" s="8" t="s">
        <v>150</v>
      </c>
      <c r="C567" s="8"/>
      <c r="D567" s="8"/>
      <c r="E567" s="570"/>
      <c r="F567" s="8"/>
      <c r="G567" s="8"/>
      <c r="H567" s="8"/>
      <c r="I567" s="560">
        <v>7309.6</v>
      </c>
    </row>
    <row r="568" spans="1:9" ht="18" customHeight="1">
      <c r="A568" s="194"/>
      <c r="B568" s="192"/>
      <c r="C568" s="192"/>
      <c r="D568" s="192"/>
      <c r="E568" s="192"/>
      <c r="F568" s="192"/>
      <c r="G568" s="192"/>
      <c r="H568" s="192"/>
      <c r="I568" s="424"/>
    </row>
    <row r="569" spans="1:9" ht="18" customHeight="1" thickBot="1">
      <c r="A569" s="194"/>
      <c r="B569" s="192" t="s">
        <v>682</v>
      </c>
      <c r="C569" s="192"/>
      <c r="D569" s="192"/>
      <c r="E569" s="192"/>
      <c r="F569" s="192"/>
      <c r="G569" s="192"/>
      <c r="H569" s="192"/>
      <c r="I569" s="345">
        <v>7309.6</v>
      </c>
    </row>
    <row r="570" spans="1:9" ht="18" customHeight="1">
      <c r="A570" s="194"/>
      <c r="B570" s="192"/>
      <c r="C570" s="192"/>
      <c r="D570" s="192"/>
      <c r="E570" s="192"/>
      <c r="F570" s="192"/>
      <c r="G570" s="192"/>
      <c r="H570" s="192"/>
      <c r="I570" s="424"/>
    </row>
    <row r="571" spans="1:9" ht="18" customHeight="1">
      <c r="A571" s="194"/>
      <c r="B571" s="252" t="s">
        <v>703</v>
      </c>
      <c r="C571" s="254"/>
      <c r="D571" s="254"/>
      <c r="E571" s="291" t="s">
        <v>142</v>
      </c>
      <c r="F571" s="291" t="s">
        <v>143</v>
      </c>
      <c r="G571" s="291" t="s">
        <v>144</v>
      </c>
      <c r="H571" s="194"/>
      <c r="I571" s="192"/>
    </row>
    <row r="572" spans="1:9" ht="18" customHeight="1">
      <c r="A572" s="194"/>
      <c r="B572" s="310" t="s">
        <v>704</v>
      </c>
      <c r="C572" s="310"/>
      <c r="D572" s="310"/>
      <c r="E572" s="338">
        <v>2338.92</v>
      </c>
      <c r="F572" s="346">
        <v>0.1</v>
      </c>
      <c r="G572" s="347">
        <v>0.5</v>
      </c>
      <c r="H572" s="202"/>
      <c r="I572" s="192"/>
    </row>
    <row r="573" spans="1:9" ht="18" customHeight="1">
      <c r="A573" s="194"/>
      <c r="B573" s="192" t="s">
        <v>224</v>
      </c>
      <c r="C573" s="210">
        <v>24</v>
      </c>
      <c r="D573" s="198" t="s">
        <v>484</v>
      </c>
      <c r="E573" s="192"/>
      <c r="F573" s="192"/>
      <c r="G573" s="206"/>
      <c r="H573" s="192"/>
      <c r="I573" s="192"/>
    </row>
    <row r="574" spans="1:9" ht="18" customHeight="1">
      <c r="A574" s="194"/>
      <c r="B574" s="192"/>
      <c r="C574" s="192"/>
      <c r="D574" s="192"/>
      <c r="E574" s="192"/>
      <c r="F574" s="192"/>
      <c r="G574" s="206"/>
      <c r="H574" s="192"/>
      <c r="I574" s="192"/>
    </row>
    <row r="575" spans="1:9" ht="18" customHeight="1">
      <c r="A575" s="194"/>
      <c r="B575" s="252" t="s">
        <v>147</v>
      </c>
      <c r="C575" s="291" t="s">
        <v>103</v>
      </c>
      <c r="D575" s="242"/>
      <c r="E575" s="291" t="s">
        <v>81</v>
      </c>
      <c r="F575" s="242"/>
      <c r="G575" s="267" t="s">
        <v>148</v>
      </c>
      <c r="H575" s="330"/>
      <c r="I575" s="331"/>
    </row>
    <row r="576" spans="1:9" ht="18" customHeight="1">
      <c r="A576" s="194"/>
      <c r="B576" s="310" t="s">
        <v>704</v>
      </c>
      <c r="C576" s="311">
        <v>10</v>
      </c>
      <c r="D576" s="300" t="s">
        <v>64</v>
      </c>
      <c r="E576" s="348">
        <v>2338.92</v>
      </c>
      <c r="F576" s="300" t="s">
        <v>64</v>
      </c>
      <c r="G576" s="349">
        <v>3.7499999999999999E-2</v>
      </c>
      <c r="H576" s="312">
        <v>877.09500000000003</v>
      </c>
      <c r="I576" s="192"/>
    </row>
    <row r="577" spans="1:9" ht="18" customHeight="1">
      <c r="A577" s="194"/>
      <c r="B577" s="192" t="s">
        <v>150</v>
      </c>
      <c r="C577" s="192"/>
      <c r="D577" s="192"/>
      <c r="E577" s="192"/>
      <c r="F577" s="192"/>
      <c r="G577" s="192"/>
      <c r="H577" s="192"/>
      <c r="I577" s="303">
        <v>877.09500000000003</v>
      </c>
    </row>
    <row r="578" spans="1:9" ht="18" customHeight="1">
      <c r="A578" s="194"/>
      <c r="B578" s="192"/>
      <c r="C578" s="210" t="s">
        <v>485</v>
      </c>
      <c r="D578" s="198"/>
      <c r="E578" s="192"/>
      <c r="F578" s="198"/>
      <c r="G578" s="192"/>
      <c r="H578" s="192"/>
      <c r="I578" s="340"/>
    </row>
    <row r="579" spans="1:9" ht="18" customHeight="1">
      <c r="A579" s="194"/>
      <c r="B579" s="192"/>
      <c r="C579" s="198"/>
      <c r="D579" s="639" t="s">
        <v>152</v>
      </c>
      <c r="E579" s="639"/>
      <c r="F579" s="152">
        <v>0.1</v>
      </c>
      <c r="G579" s="192"/>
      <c r="H579" s="192"/>
      <c r="I579" s="340"/>
    </row>
    <row r="580" spans="1:9" ht="18" customHeight="1">
      <c r="A580" s="194"/>
      <c r="B580" s="192"/>
      <c r="C580" s="198"/>
      <c r="D580" s="639" t="s">
        <v>486</v>
      </c>
      <c r="E580" s="639"/>
      <c r="F580" s="209">
        <v>24</v>
      </c>
      <c r="G580" s="192"/>
      <c r="H580" s="192"/>
      <c r="I580" s="340"/>
    </row>
    <row r="581" spans="1:9" ht="18" customHeight="1">
      <c r="A581" s="194"/>
      <c r="B581" s="192"/>
      <c r="C581" s="198"/>
      <c r="D581" s="641" t="s">
        <v>487</v>
      </c>
      <c r="E581" s="641"/>
      <c r="F581" s="153">
        <v>3.7499999999999999E-2</v>
      </c>
      <c r="G581" s="192"/>
      <c r="H581" s="192"/>
      <c r="I581" s="340"/>
    </row>
    <row r="582" spans="1:9" ht="18" customHeight="1">
      <c r="A582" s="194"/>
      <c r="B582" s="192"/>
      <c r="C582" s="192"/>
      <c r="D582" s="192"/>
      <c r="E582" s="192"/>
      <c r="F582" s="192"/>
      <c r="G582" s="192"/>
      <c r="H582" s="192"/>
      <c r="I582" s="192"/>
    </row>
    <row r="583" spans="1:9" ht="18" customHeight="1">
      <c r="A583" s="194"/>
      <c r="B583" s="252" t="s">
        <v>151</v>
      </c>
      <c r="C583" s="291" t="s">
        <v>103</v>
      </c>
      <c r="D583" s="242"/>
      <c r="E583" s="291" t="s">
        <v>81</v>
      </c>
      <c r="F583" s="242"/>
      <c r="G583" s="291" t="s">
        <v>148</v>
      </c>
      <c r="H583" s="330"/>
      <c r="I583" s="331"/>
    </row>
    <row r="584" spans="1:9" ht="18" customHeight="1">
      <c r="A584" s="194"/>
      <c r="B584" s="254" t="s">
        <v>704</v>
      </c>
      <c r="C584" s="334">
        <v>10</v>
      </c>
      <c r="D584" s="300" t="s">
        <v>64</v>
      </c>
      <c r="E584" s="298">
        <v>2338.92</v>
      </c>
      <c r="F584" s="242" t="s">
        <v>64</v>
      </c>
      <c r="G584" s="335">
        <v>1.0312499999999999E-2</v>
      </c>
      <c r="H584" s="306">
        <v>241.20112499999999</v>
      </c>
      <c r="I584" s="192"/>
    </row>
    <row r="585" spans="1:9" ht="18" customHeight="1">
      <c r="A585" s="194"/>
      <c r="B585" s="192" t="s">
        <v>150</v>
      </c>
      <c r="C585" s="192"/>
      <c r="D585" s="192"/>
      <c r="E585" s="192"/>
      <c r="F585" s="192"/>
      <c r="G585" s="192"/>
      <c r="H585" s="192"/>
      <c r="I585" s="303">
        <v>241.20112499999999</v>
      </c>
    </row>
    <row r="586" spans="1:9" ht="18" customHeight="1">
      <c r="A586" s="194"/>
      <c r="B586" s="192"/>
      <c r="C586" s="198" t="s">
        <v>488</v>
      </c>
      <c r="D586" s="198"/>
      <c r="E586" s="192"/>
      <c r="F586" s="198"/>
      <c r="G586" s="198"/>
      <c r="H586" s="198"/>
      <c r="I586" s="192"/>
    </row>
    <row r="587" spans="1:9" ht="18" customHeight="1">
      <c r="A587" s="194"/>
      <c r="B587" s="192"/>
      <c r="C587" s="198"/>
      <c r="D587" s="639" t="s">
        <v>152</v>
      </c>
      <c r="E587" s="639"/>
      <c r="F587" s="154">
        <v>0.3</v>
      </c>
      <c r="G587" s="198"/>
      <c r="H587" s="198"/>
      <c r="I587" s="192"/>
    </row>
    <row r="588" spans="1:9" ht="18" customHeight="1">
      <c r="A588" s="194"/>
      <c r="B588" s="192"/>
      <c r="C588" s="198"/>
      <c r="D588" s="639" t="s">
        <v>489</v>
      </c>
      <c r="E588" s="639"/>
      <c r="F588" s="198">
        <v>2</v>
      </c>
      <c r="G588" s="198"/>
      <c r="H588" s="198"/>
      <c r="I588" s="192"/>
    </row>
    <row r="589" spans="1:9" ht="18" customHeight="1">
      <c r="A589" s="194"/>
      <c r="B589" s="192"/>
      <c r="C589" s="198"/>
      <c r="D589" s="639" t="s">
        <v>153</v>
      </c>
      <c r="E589" s="639"/>
      <c r="F589" s="350">
        <v>0.15</v>
      </c>
      <c r="G589" s="328" t="s">
        <v>668</v>
      </c>
      <c r="H589" s="198"/>
      <c r="I589" s="327"/>
    </row>
    <row r="590" spans="1:9" ht="18" customHeight="1">
      <c r="A590" s="194"/>
      <c r="B590" s="192"/>
      <c r="C590" s="198"/>
      <c r="D590" s="639" t="s">
        <v>154</v>
      </c>
      <c r="E590" s="639"/>
      <c r="F590" s="155">
        <v>1.0312499999999999E-2</v>
      </c>
      <c r="G590" s="198"/>
      <c r="H590" s="198"/>
      <c r="I590" s="192"/>
    </row>
    <row r="591" spans="1:9" ht="18" customHeight="1">
      <c r="A591" s="194"/>
      <c r="B591" s="192"/>
      <c r="C591" s="198"/>
      <c r="D591" s="290"/>
      <c r="E591" s="290"/>
      <c r="F591" s="155"/>
      <c r="G591" s="198"/>
      <c r="H591" s="198"/>
      <c r="I591" s="192"/>
    </row>
    <row r="592" spans="1:9" ht="18" customHeight="1">
      <c r="A592" s="194"/>
      <c r="B592" s="252" t="s">
        <v>226</v>
      </c>
      <c r="C592" s="291" t="s">
        <v>103</v>
      </c>
      <c r="D592" s="242"/>
      <c r="E592" s="291" t="s">
        <v>81</v>
      </c>
      <c r="F592" s="242"/>
      <c r="G592" s="329" t="s">
        <v>148</v>
      </c>
      <c r="H592" s="330"/>
      <c r="I592" s="331"/>
    </row>
    <row r="593" spans="1:11" ht="18" customHeight="1">
      <c r="A593" s="194"/>
      <c r="B593" s="254" t="s">
        <v>704</v>
      </c>
      <c r="C593" s="334">
        <v>10</v>
      </c>
      <c r="D593" s="300" t="s">
        <v>64</v>
      </c>
      <c r="E593" s="298">
        <v>2338.92</v>
      </c>
      <c r="F593" s="242" t="s">
        <v>64</v>
      </c>
      <c r="G593" s="335">
        <v>2.0833333333333332E-2</v>
      </c>
      <c r="H593" s="306">
        <v>487.27499999999998</v>
      </c>
      <c r="I593" s="192"/>
    </row>
    <row r="594" spans="1:11" ht="18" customHeight="1">
      <c r="A594" s="194"/>
      <c r="B594" s="192" t="s">
        <v>150</v>
      </c>
      <c r="C594" s="192"/>
      <c r="D594" s="192"/>
      <c r="E594" s="192"/>
      <c r="F594" s="192"/>
      <c r="G594" s="192"/>
      <c r="H594" s="192"/>
      <c r="I594" s="303">
        <v>487.27499999999998</v>
      </c>
    </row>
    <row r="595" spans="1:11" ht="18" customHeight="1">
      <c r="A595" s="194"/>
      <c r="B595" s="192"/>
      <c r="C595" s="198"/>
      <c r="D595" s="290"/>
      <c r="E595" s="290"/>
      <c r="F595" s="155"/>
      <c r="G595" s="198"/>
      <c r="H595" s="198"/>
      <c r="I595" s="192"/>
    </row>
    <row r="596" spans="1:11" ht="18" customHeight="1">
      <c r="A596" s="194"/>
      <c r="B596" s="192"/>
      <c r="C596" s="192"/>
      <c r="D596" s="192"/>
      <c r="E596" s="192"/>
      <c r="F596" s="192"/>
      <c r="G596" s="192"/>
      <c r="H596" s="192"/>
      <c r="I596" s="192"/>
    </row>
    <row r="597" spans="1:11" ht="18" customHeight="1" thickBot="1">
      <c r="A597" s="194"/>
      <c r="B597" s="192" t="s">
        <v>705</v>
      </c>
      <c r="C597" s="192"/>
      <c r="D597" s="192"/>
      <c r="E597" s="192"/>
      <c r="F597" s="192"/>
      <c r="G597" s="192"/>
      <c r="H597" s="192"/>
      <c r="I597" s="345">
        <v>1605.5711249999999</v>
      </c>
    </row>
    <row r="598" spans="1:11" ht="18" customHeight="1">
      <c r="A598" s="194"/>
      <c r="B598" s="192"/>
      <c r="C598" s="192"/>
      <c r="D598" s="192"/>
      <c r="E598" s="192"/>
      <c r="F598" s="192"/>
      <c r="G598" s="192"/>
      <c r="H598" s="192"/>
      <c r="I598" s="424"/>
    </row>
    <row r="599" spans="1:11" ht="18" customHeight="1">
      <c r="A599" s="194"/>
      <c r="B599" s="195" t="s">
        <v>158</v>
      </c>
      <c r="C599" s="192"/>
      <c r="D599" s="192"/>
      <c r="E599" s="192"/>
      <c r="F599" s="192"/>
      <c r="G599" s="192"/>
      <c r="H599" s="192"/>
      <c r="I599" s="192"/>
    </row>
    <row r="600" spans="1:11" ht="18" customHeight="1">
      <c r="A600" s="192"/>
      <c r="B600" s="195"/>
      <c r="C600" s="192"/>
      <c r="D600" s="192"/>
      <c r="E600" s="192" t="s">
        <v>246</v>
      </c>
      <c r="F600" s="192"/>
      <c r="G600" s="305">
        <v>21760.090147999996</v>
      </c>
      <c r="H600" s="192"/>
      <c r="I600" s="340"/>
    </row>
    <row r="601" spans="1:11" ht="18" customHeight="1">
      <c r="A601" s="192"/>
      <c r="B601" s="195"/>
      <c r="C601" s="192"/>
      <c r="D601" s="192"/>
      <c r="E601" s="192" t="s">
        <v>680</v>
      </c>
      <c r="F601" s="192"/>
      <c r="G601" s="305">
        <v>7309.6</v>
      </c>
      <c r="H601" s="192"/>
      <c r="I601" s="340"/>
    </row>
    <row r="602" spans="1:11" ht="18" customHeight="1">
      <c r="A602" s="192"/>
      <c r="B602" s="195"/>
      <c r="C602" s="192"/>
      <c r="D602" s="192"/>
      <c r="E602" s="192" t="s">
        <v>703</v>
      </c>
      <c r="F602" s="192"/>
      <c r="G602" s="305">
        <v>1605.5711249999999</v>
      </c>
      <c r="H602" s="192"/>
      <c r="I602" s="340"/>
    </row>
    <row r="603" spans="1:11" ht="18" customHeight="1" thickBot="1">
      <c r="A603" s="192"/>
      <c r="B603" s="195"/>
      <c r="C603" s="192"/>
      <c r="D603" s="192"/>
      <c r="E603" s="192"/>
      <c r="F603" s="192"/>
      <c r="G603" s="305"/>
      <c r="H603" s="192"/>
      <c r="I603" s="425">
        <v>30675.261272999993</v>
      </c>
    </row>
    <row r="604" spans="1:11" ht="18" customHeight="1" thickTop="1">
      <c r="A604" s="192"/>
      <c r="B604" s="192"/>
      <c r="C604" s="192"/>
      <c r="D604" s="192"/>
      <c r="E604" s="192"/>
      <c r="F604" s="192"/>
      <c r="G604" s="192"/>
      <c r="H604" s="192"/>
      <c r="I604" s="192"/>
    </row>
    <row r="605" spans="1:11" ht="18" customHeight="1">
      <c r="A605" s="194" t="s">
        <v>162</v>
      </c>
      <c r="B605" s="195" t="s">
        <v>163</v>
      </c>
      <c r="C605" s="192"/>
      <c r="D605" s="192"/>
      <c r="E605" s="192"/>
      <c r="F605" s="192"/>
      <c r="G605" s="192"/>
      <c r="H605" s="192"/>
      <c r="I605" s="192"/>
    </row>
    <row r="606" spans="1:11" ht="18" customHeight="1">
      <c r="A606" s="192"/>
      <c r="B606" s="192"/>
      <c r="C606" s="192"/>
      <c r="D606" s="192"/>
      <c r="E606" s="192"/>
      <c r="F606" s="192"/>
      <c r="G606" s="192"/>
      <c r="H606" s="192"/>
      <c r="I606" s="192"/>
    </row>
    <row r="607" spans="1:11" ht="18" customHeight="1">
      <c r="A607" s="192"/>
      <c r="B607" s="252" t="s">
        <v>230</v>
      </c>
      <c r="C607" s="254"/>
      <c r="D607" s="254"/>
      <c r="E607" s="254"/>
      <c r="F607" s="254"/>
      <c r="G607" s="254"/>
      <c r="H607" s="291" t="s">
        <v>62</v>
      </c>
      <c r="I607" s="194"/>
    </row>
    <row r="608" spans="1:11" ht="18" customHeight="1">
      <c r="A608" s="313" t="s">
        <v>58</v>
      </c>
      <c r="B608" s="192" t="s">
        <v>165</v>
      </c>
      <c r="C608" s="192"/>
      <c r="D608" s="192"/>
      <c r="E608" s="192"/>
      <c r="F608" s="192"/>
      <c r="G608" s="192"/>
      <c r="H608" s="351">
        <v>968018.04282640922</v>
      </c>
      <c r="I608" s="351"/>
      <c r="K608" s="554">
        <v>96801.804282640922</v>
      </c>
    </row>
    <row r="609" spans="1:11" ht="18" customHeight="1">
      <c r="A609" s="313" t="s">
        <v>78</v>
      </c>
      <c r="B609" s="192" t="s">
        <v>231</v>
      </c>
      <c r="C609" s="192"/>
      <c r="D609" s="192"/>
      <c r="E609" s="192"/>
      <c r="F609" s="192"/>
      <c r="G609" s="192"/>
      <c r="H609" s="351">
        <v>74624.97</v>
      </c>
      <c r="I609" s="351"/>
      <c r="K609" s="554">
        <v>7462.4970000000003</v>
      </c>
    </row>
    <row r="610" spans="1:11" ht="18" customHeight="1">
      <c r="A610" s="313" t="s">
        <v>86</v>
      </c>
      <c r="B610" s="192" t="s">
        <v>232</v>
      </c>
      <c r="C610" s="192"/>
      <c r="D610" s="192"/>
      <c r="E610" s="192"/>
      <c r="F610" s="192"/>
      <c r="G610" s="192"/>
      <c r="H610" s="336">
        <v>376395.44271428575</v>
      </c>
      <c r="I610" s="336"/>
      <c r="K610" s="554">
        <v>37639.544271428575</v>
      </c>
    </row>
    <row r="611" spans="1:11" ht="18" customHeight="1">
      <c r="A611" s="313" t="s">
        <v>100</v>
      </c>
      <c r="B611" s="192" t="s">
        <v>168</v>
      </c>
      <c r="C611" s="192"/>
      <c r="D611" s="192"/>
      <c r="E611" s="192"/>
      <c r="F611" s="192"/>
      <c r="G611" s="192"/>
      <c r="H611" s="336">
        <v>44598.600000000006</v>
      </c>
      <c r="I611" s="336"/>
      <c r="K611" s="554">
        <v>4459.8600000000006</v>
      </c>
    </row>
    <row r="612" spans="1:11" ht="18" customHeight="1">
      <c r="A612" s="313" t="s">
        <v>109</v>
      </c>
      <c r="B612" s="192" t="s">
        <v>169</v>
      </c>
      <c r="C612" s="192"/>
      <c r="D612" s="192"/>
      <c r="E612" s="192"/>
      <c r="F612" s="192"/>
      <c r="G612" s="192"/>
      <c r="H612" s="336">
        <v>109521.67312753826</v>
      </c>
      <c r="I612" s="336"/>
      <c r="K612" s="554">
        <v>10952.167312753827</v>
      </c>
    </row>
    <row r="613" spans="1:11" ht="18" customHeight="1">
      <c r="A613" s="313" t="s">
        <v>139</v>
      </c>
      <c r="B613" s="192" t="s">
        <v>170</v>
      </c>
      <c r="C613" s="192"/>
      <c r="D613" s="192"/>
      <c r="E613" s="192"/>
      <c r="F613" s="192"/>
      <c r="G613" s="192"/>
      <c r="H613" s="336">
        <v>299740.21379960323</v>
      </c>
      <c r="I613" s="336"/>
      <c r="K613" s="554">
        <v>29974.021379960323</v>
      </c>
    </row>
    <row r="614" spans="1:11" ht="18" customHeight="1">
      <c r="A614" s="313" t="s">
        <v>159</v>
      </c>
      <c r="B614" s="192" t="s">
        <v>171</v>
      </c>
      <c r="C614" s="192"/>
      <c r="D614" s="192"/>
      <c r="E614" s="192"/>
      <c r="F614" s="192"/>
      <c r="G614" s="192"/>
      <c r="H614" s="426">
        <v>30675.261272999993</v>
      </c>
      <c r="I614" s="427"/>
      <c r="K614" s="554">
        <v>3067.5261272999992</v>
      </c>
    </row>
    <row r="615" spans="1:11" ht="18" customHeight="1">
      <c r="A615" s="192"/>
      <c r="B615" s="192"/>
      <c r="C615" s="192"/>
      <c r="D615" s="192"/>
      <c r="E615" s="192"/>
      <c r="F615" s="192"/>
      <c r="G615" s="192"/>
      <c r="H615" s="192"/>
      <c r="I615" s="231"/>
    </row>
    <row r="616" spans="1:11" ht="18" customHeight="1" thickBot="1">
      <c r="A616" s="192"/>
      <c r="B616" s="195" t="s">
        <v>172</v>
      </c>
      <c r="C616" s="192"/>
      <c r="D616" s="192"/>
      <c r="E616" s="192"/>
      <c r="F616" s="192"/>
      <c r="G616" s="192"/>
      <c r="H616" s="192"/>
      <c r="I616" s="425">
        <v>1903574.2037408366</v>
      </c>
    </row>
    <row r="617" spans="1:11" ht="18" customHeight="1" thickTop="1">
      <c r="A617" s="192"/>
      <c r="B617" s="192"/>
      <c r="C617" s="192"/>
      <c r="D617" s="192"/>
      <c r="E617" s="192"/>
      <c r="F617" s="192"/>
      <c r="G617" s="192"/>
      <c r="H617" s="192"/>
      <c r="I617" s="192"/>
    </row>
    <row r="618" spans="1:11" ht="18" customHeight="1">
      <c r="A618" s="194" t="s">
        <v>173</v>
      </c>
      <c r="B618" s="195" t="s">
        <v>174</v>
      </c>
      <c r="C618" s="192"/>
      <c r="D618" s="192"/>
      <c r="E618" s="192"/>
      <c r="F618" s="192"/>
      <c r="G618" s="192"/>
      <c r="H618" s="192"/>
      <c r="I618" s="192"/>
    </row>
    <row r="619" spans="1:11" ht="18" customHeight="1">
      <c r="A619" s="192"/>
      <c r="B619" s="192"/>
      <c r="C619" s="192"/>
      <c r="D619" s="192"/>
      <c r="E619" s="192"/>
      <c r="F619" s="192"/>
      <c r="G619" s="192"/>
      <c r="H619" s="192"/>
      <c r="I619" s="192"/>
    </row>
    <row r="620" spans="1:11" ht="18" customHeight="1">
      <c r="A620" s="192"/>
      <c r="B620" s="252" t="s">
        <v>175</v>
      </c>
      <c r="C620" s="254"/>
      <c r="D620" s="223"/>
      <c r="E620" s="291" t="s">
        <v>176</v>
      </c>
      <c r="F620" s="254"/>
      <c r="G620" s="291" t="s">
        <v>177</v>
      </c>
      <c r="H620" s="254"/>
      <c r="I620" s="291" t="s">
        <v>62</v>
      </c>
    </row>
    <row r="621" spans="1:11" ht="18" customHeight="1">
      <c r="A621" s="192"/>
      <c r="B621" s="192" t="s">
        <v>178</v>
      </c>
      <c r="C621" s="192"/>
      <c r="D621" s="219"/>
      <c r="E621" s="149">
        <v>0.03</v>
      </c>
      <c r="F621" s="192"/>
      <c r="G621" s="305">
        <v>1903574.2037408366</v>
      </c>
      <c r="H621" s="192"/>
      <c r="I621" s="305">
        <v>57107.226112225093</v>
      </c>
    </row>
    <row r="622" spans="1:11" ht="18" customHeight="1">
      <c r="A622" s="192"/>
      <c r="B622" s="192" t="s">
        <v>179</v>
      </c>
      <c r="C622" s="192"/>
      <c r="D622" s="223"/>
      <c r="E622" s="149">
        <v>0.05</v>
      </c>
      <c r="F622" s="192"/>
      <c r="G622" s="305">
        <v>1903574.2037408366</v>
      </c>
      <c r="H622" s="192"/>
      <c r="I622" s="305">
        <v>95178.710187041841</v>
      </c>
    </row>
    <row r="623" spans="1:11" ht="18" customHeight="1">
      <c r="A623" s="192"/>
      <c r="B623" s="354" t="s">
        <v>478</v>
      </c>
      <c r="C623" s="192"/>
      <c r="D623" s="223"/>
      <c r="E623" s="149">
        <v>0.01</v>
      </c>
      <c r="F623" s="192"/>
      <c r="G623" s="305">
        <v>1903574.2037408366</v>
      </c>
      <c r="H623" s="192"/>
      <c r="I623" s="305">
        <v>19035.742037408367</v>
      </c>
    </row>
    <row r="624" spans="1:11" ht="18" customHeight="1">
      <c r="A624" s="192"/>
      <c r="B624" s="254" t="s">
        <v>180</v>
      </c>
      <c r="C624" s="254"/>
      <c r="D624" s="227"/>
      <c r="E624" s="156">
        <v>0.01</v>
      </c>
      <c r="F624" s="254"/>
      <c r="G624" s="306">
        <v>1903574.2037408366</v>
      </c>
      <c r="H624" s="254"/>
      <c r="I624" s="306">
        <v>19035.742037408367</v>
      </c>
    </row>
    <row r="625" spans="1:9" ht="18" customHeight="1">
      <c r="A625" s="192"/>
      <c r="B625" s="192" t="s">
        <v>181</v>
      </c>
      <c r="C625" s="192"/>
      <c r="D625" s="223"/>
      <c r="E625" s="192"/>
      <c r="F625" s="192"/>
      <c r="G625" s="192"/>
      <c r="H625" s="192"/>
      <c r="I625" s="305">
        <v>190357.42037408368</v>
      </c>
    </row>
    <row r="626" spans="1:9" ht="18" customHeight="1">
      <c r="A626" s="192"/>
      <c r="B626" s="192"/>
      <c r="C626" s="192"/>
      <c r="D626" s="192"/>
      <c r="E626" s="192"/>
      <c r="F626" s="192"/>
      <c r="G626" s="192"/>
      <c r="H626" s="192"/>
      <c r="I626" s="340"/>
    </row>
    <row r="627" spans="1:9" ht="18" customHeight="1" thickBot="1">
      <c r="A627" s="192"/>
      <c r="B627" s="195" t="s">
        <v>233</v>
      </c>
      <c r="C627" s="192"/>
      <c r="D627" s="192"/>
      <c r="E627" s="192"/>
      <c r="F627" s="192"/>
      <c r="G627" s="192"/>
      <c r="H627" s="192"/>
      <c r="I627" s="425">
        <v>190357.42037408368</v>
      </c>
    </row>
    <row r="628" spans="1:9" ht="18" customHeight="1" thickTop="1">
      <c r="A628" s="192"/>
      <c r="B628" s="192"/>
      <c r="C628" s="192"/>
      <c r="D628" s="192"/>
      <c r="E628" s="192"/>
      <c r="F628" s="192"/>
      <c r="G628" s="192"/>
      <c r="H628" s="192"/>
      <c r="I628" s="192"/>
    </row>
    <row r="629" spans="1:9" ht="18" customHeight="1">
      <c r="A629" s="194" t="s">
        <v>183</v>
      </c>
      <c r="B629" s="195" t="s">
        <v>184</v>
      </c>
      <c r="C629" s="192"/>
      <c r="D629" s="192"/>
      <c r="E629" s="192"/>
      <c r="F629" s="192"/>
      <c r="G629" s="192"/>
      <c r="H629" s="192"/>
      <c r="I629" s="192"/>
    </row>
    <row r="630" spans="1:9" ht="18" customHeight="1">
      <c r="A630" s="192"/>
      <c r="B630" s="192"/>
      <c r="C630" s="192"/>
      <c r="D630" s="192"/>
      <c r="E630" s="192"/>
      <c r="F630" s="192"/>
      <c r="G630" s="192"/>
      <c r="H630" s="192"/>
      <c r="I630" s="192"/>
    </row>
    <row r="631" spans="1:9" ht="18" customHeight="1">
      <c r="A631" s="192"/>
      <c r="B631" s="254" t="s">
        <v>185</v>
      </c>
      <c r="C631" s="254"/>
      <c r="D631" s="254"/>
      <c r="E631" s="254"/>
      <c r="F631" s="254"/>
      <c r="G631" s="254"/>
      <c r="H631" s="223"/>
      <c r="I631" s="291" t="s">
        <v>62</v>
      </c>
    </row>
    <row r="632" spans="1:9" ht="18" customHeight="1">
      <c r="A632" s="313" t="s">
        <v>162</v>
      </c>
      <c r="B632" s="192" t="s">
        <v>186</v>
      </c>
      <c r="C632" s="192"/>
      <c r="D632" s="192"/>
      <c r="E632" s="192"/>
      <c r="F632" s="192"/>
      <c r="G632" s="192"/>
      <c r="H632" s="219"/>
      <c r="I632" s="295">
        <v>1903574.2037408366</v>
      </c>
    </row>
    <row r="633" spans="1:9" ht="18" customHeight="1">
      <c r="A633" s="313" t="s">
        <v>173</v>
      </c>
      <c r="B633" s="192" t="s">
        <v>187</v>
      </c>
      <c r="C633" s="192"/>
      <c r="D633" s="192"/>
      <c r="E633" s="192"/>
      <c r="F633" s="192"/>
      <c r="G633" s="192"/>
      <c r="H633" s="223"/>
      <c r="I633" s="295">
        <v>190357.42037408368</v>
      </c>
    </row>
    <row r="634" spans="1:9" ht="18" customHeight="1">
      <c r="A634" s="192"/>
      <c r="B634" s="192" t="s">
        <v>188</v>
      </c>
      <c r="C634" s="192"/>
      <c r="D634" s="192"/>
      <c r="E634" s="192"/>
      <c r="F634" s="192"/>
      <c r="G634" s="192"/>
      <c r="H634" s="223"/>
      <c r="I634" s="295">
        <v>2093931.6241149204</v>
      </c>
    </row>
    <row r="635" spans="1:9" ht="18" customHeight="1">
      <c r="A635" s="192"/>
      <c r="B635" s="254" t="s">
        <v>502</v>
      </c>
      <c r="C635" s="254"/>
      <c r="D635" s="254"/>
      <c r="E635" s="254"/>
      <c r="F635" s="254"/>
      <c r="G635" s="254"/>
      <c r="H635" s="227"/>
      <c r="I635" s="464">
        <v>10</v>
      </c>
    </row>
    <row r="636" spans="1:9" ht="18" customHeight="1" thickBot="1">
      <c r="A636" s="192"/>
      <c r="B636" s="192"/>
      <c r="C636" s="192"/>
      <c r="D636" s="192"/>
      <c r="E636" s="192"/>
      <c r="F636" s="192"/>
      <c r="G636" s="192"/>
      <c r="H636" s="192"/>
      <c r="I636" s="254"/>
    </row>
    <row r="637" spans="1:9" ht="18" customHeight="1" thickBot="1">
      <c r="A637" s="192"/>
      <c r="B637" s="195" t="s">
        <v>189</v>
      </c>
      <c r="C637" s="192"/>
      <c r="D637" s="192"/>
      <c r="E637" s="192"/>
      <c r="F637" s="192"/>
      <c r="G637" s="192"/>
      <c r="H637" s="194" t="s">
        <v>234</v>
      </c>
      <c r="I637" s="471">
        <v>209393.16241149203</v>
      </c>
    </row>
    <row r="638" spans="1:9" ht="18" customHeight="1">
      <c r="A638" s="192"/>
      <c r="B638" s="192"/>
      <c r="C638" s="192"/>
      <c r="D638" s="192"/>
      <c r="E638" s="192"/>
      <c r="F638" s="192"/>
      <c r="G638" s="192"/>
      <c r="H638" s="192"/>
      <c r="I638" s="313"/>
    </row>
    <row r="639" spans="1:9" ht="18" customHeight="1">
      <c r="A639" s="194" t="s">
        <v>191</v>
      </c>
      <c r="B639" s="195" t="s">
        <v>235</v>
      </c>
      <c r="C639" s="192"/>
      <c r="D639" s="192"/>
      <c r="E639" s="192"/>
      <c r="F639" s="192"/>
      <c r="G639" s="192"/>
      <c r="H639" s="192"/>
      <c r="I639" s="313"/>
    </row>
    <row r="640" spans="1:9" ht="18" customHeight="1">
      <c r="A640" s="192"/>
      <c r="B640" s="192" t="s">
        <v>192</v>
      </c>
      <c r="C640" s="192"/>
      <c r="D640" s="192"/>
      <c r="E640" s="192"/>
      <c r="F640" s="192"/>
      <c r="G640" s="192"/>
      <c r="H640" s="192"/>
      <c r="I640" s="406">
        <v>209393.16241149203</v>
      </c>
    </row>
    <row r="641" spans="1:9" ht="18" customHeight="1">
      <c r="A641" s="192"/>
      <c r="B641" s="192" t="s">
        <v>193</v>
      </c>
      <c r="C641" s="192"/>
      <c r="D641" s="192"/>
      <c r="E641" s="192"/>
      <c r="F641" s="192"/>
      <c r="G641" s="192"/>
      <c r="H641" s="357">
        <v>6.5000000000000002E-2</v>
      </c>
      <c r="I641" s="428">
        <v>13610.555556746982</v>
      </c>
    </row>
    <row r="642" spans="1:9" ht="18" customHeight="1">
      <c r="A642" s="192"/>
      <c r="B642" s="192" t="s">
        <v>236</v>
      </c>
      <c r="C642" s="192"/>
      <c r="D642" s="192"/>
      <c r="E642" s="192"/>
      <c r="F642" s="192"/>
      <c r="G642" s="192"/>
      <c r="H642" s="231" t="s">
        <v>62</v>
      </c>
      <c r="I642" s="430">
        <v>223003.71796823901</v>
      </c>
    </row>
    <row r="643" spans="1:9" ht="18" customHeight="1">
      <c r="A643" s="192"/>
      <c r="B643" s="192"/>
      <c r="C643" s="192" t="s">
        <v>196</v>
      </c>
      <c r="D643" s="192"/>
      <c r="E643" s="192"/>
      <c r="F643" s="192"/>
      <c r="G643" s="192"/>
      <c r="H643" s="230">
        <v>0.05</v>
      </c>
      <c r="I643" s="192"/>
    </row>
    <row r="644" spans="1:9" ht="18" customHeight="1">
      <c r="A644" s="192"/>
      <c r="B644" s="192"/>
      <c r="C644" s="192" t="s">
        <v>197</v>
      </c>
      <c r="D644" s="192"/>
      <c r="E644" s="192"/>
      <c r="F644" s="192"/>
      <c r="G644" s="192"/>
      <c r="H644" s="258">
        <v>1.6500000000000001E-2</v>
      </c>
      <c r="I644" s="192"/>
    </row>
    <row r="645" spans="1:9" ht="18" customHeight="1">
      <c r="A645" s="192"/>
      <c r="B645" s="192"/>
      <c r="C645" s="192" t="s">
        <v>198</v>
      </c>
      <c r="D645" s="192"/>
      <c r="E645" s="192"/>
      <c r="F645" s="192"/>
      <c r="G645" s="192"/>
      <c r="H645" s="431">
        <v>7.5999999999999998E-2</v>
      </c>
      <c r="I645" s="192"/>
    </row>
    <row r="646" spans="1:9" ht="18" customHeight="1">
      <c r="A646" s="192"/>
      <c r="B646" s="192"/>
      <c r="C646" s="192"/>
      <c r="D646" s="192"/>
      <c r="E646" s="192"/>
      <c r="F646" s="192"/>
      <c r="G646" s="231" t="s">
        <v>62</v>
      </c>
      <c r="H646" s="258">
        <v>0.14250000000000002</v>
      </c>
      <c r="I646" s="192"/>
    </row>
    <row r="647" spans="1:9" ht="18" customHeight="1">
      <c r="A647" s="192"/>
      <c r="B647" s="254" t="s">
        <v>199</v>
      </c>
      <c r="C647" s="254"/>
      <c r="D647" s="254"/>
      <c r="E647" s="254"/>
      <c r="F647" s="254"/>
      <c r="G647" s="254"/>
      <c r="H647" s="359">
        <v>0.16949999999999998</v>
      </c>
      <c r="I647" s="432">
        <v>37799.130195616512</v>
      </c>
    </row>
    <row r="648" spans="1:9" ht="18" customHeight="1" thickBot="1">
      <c r="A648" s="192"/>
      <c r="B648" s="195" t="s">
        <v>200</v>
      </c>
      <c r="C648" s="192"/>
      <c r="D648" s="192"/>
      <c r="E648" s="192"/>
      <c r="F648" s="192"/>
      <c r="G648" s="192"/>
      <c r="H648" s="194" t="s">
        <v>234</v>
      </c>
      <c r="I648" s="472">
        <v>260802.85</v>
      </c>
    </row>
    <row r="649" spans="1:9" ht="18" customHeight="1">
      <c r="A649" s="192"/>
      <c r="B649" s="192"/>
      <c r="C649" s="192"/>
      <c r="D649" s="192"/>
      <c r="E649" s="192"/>
      <c r="F649" s="192"/>
      <c r="G649" s="192"/>
      <c r="H649" s="192"/>
      <c r="I649" s="192"/>
    </row>
    <row r="650" spans="1:9" ht="18" customHeight="1">
      <c r="A650" s="192"/>
      <c r="B650" s="192"/>
      <c r="C650" s="192"/>
      <c r="D650" s="192"/>
      <c r="E650" s="192" t="s">
        <v>647</v>
      </c>
      <c r="F650" s="192"/>
      <c r="G650" s="192"/>
      <c r="H650" s="192"/>
      <c r="I650" s="192"/>
    </row>
    <row r="651" spans="1:9" ht="18" customHeight="1">
      <c r="A651" s="191"/>
      <c r="B651" s="365"/>
      <c r="C651" s="365"/>
      <c r="E651" s="365"/>
      <c r="F651" s="370"/>
      <c r="G651" s="1"/>
      <c r="H651" s="361"/>
      <c r="I651" s="192"/>
    </row>
    <row r="652" spans="1:9" ht="18" customHeight="1">
      <c r="A652" s="191"/>
      <c r="B652" s="365"/>
      <c r="C652" s="365"/>
      <c r="E652" s="365"/>
      <c r="F652" s="370"/>
      <c r="G652" s="1"/>
      <c r="H652" s="361"/>
      <c r="I652" s="192"/>
    </row>
    <row r="653" spans="1:9" ht="18" customHeight="1">
      <c r="A653" s="191"/>
      <c r="B653" s="1"/>
      <c r="C653" s="1"/>
      <c r="D653" s="1"/>
      <c r="E653" s="1"/>
      <c r="F653" s="3"/>
      <c r="G653" s="1"/>
      <c r="H653" s="361"/>
      <c r="I653" s="192"/>
    </row>
    <row r="654" spans="1:9" ht="15" customHeight="1">
      <c r="A654" s="191"/>
      <c r="B654" s="587" t="s">
        <v>724</v>
      </c>
      <c r="C654" s="361"/>
      <c r="D654" s="581"/>
      <c r="E654" s="594"/>
      <c r="F654" s="595"/>
      <c r="G654" s="1"/>
      <c r="H654" s="361"/>
      <c r="I654" s="192"/>
    </row>
    <row r="655" spans="1:9" ht="15" customHeight="1">
      <c r="A655" s="10"/>
      <c r="B655" s="586" t="s">
        <v>717</v>
      </c>
      <c r="C655" s="366"/>
      <c r="D655" s="591" t="s">
        <v>718</v>
      </c>
      <c r="E655" s="365"/>
      <c r="F655" s="192"/>
      <c r="G655" s="192"/>
      <c r="H655" s="192"/>
      <c r="I655" s="192"/>
    </row>
    <row r="656" spans="1:9" ht="15" customHeight="1">
      <c r="A656" s="10"/>
      <c r="B656" s="580"/>
      <c r="C656" s="365"/>
      <c r="D656" s="582" t="s">
        <v>719</v>
      </c>
      <c r="E656" s="593" t="s">
        <v>722</v>
      </c>
      <c r="F656" s="372"/>
      <c r="G656" s="372"/>
      <c r="H656" s="372"/>
      <c r="I656" s="372"/>
    </row>
    <row r="657" spans="1:9" ht="15" customHeight="1">
      <c r="A657" s="10"/>
      <c r="B657" s="590">
        <v>46085</v>
      </c>
      <c r="C657" s="365"/>
      <c r="D657" s="582" t="s">
        <v>720</v>
      </c>
      <c r="E657" s="593" t="s">
        <v>723</v>
      </c>
      <c r="F657" s="372"/>
      <c r="G657" s="372"/>
      <c r="H657" s="372"/>
      <c r="I657" s="372"/>
    </row>
    <row r="658" spans="1:9" ht="15" customHeight="1">
      <c r="A658" s="372"/>
      <c r="B658" s="586" t="s">
        <v>721</v>
      </c>
      <c r="C658" s="365"/>
      <c r="D658" s="365"/>
      <c r="E658" s="365"/>
      <c r="F658" s="372"/>
      <c r="G658" s="372"/>
      <c r="H658" s="372"/>
      <c r="I658" s="372"/>
    </row>
    <row r="659" spans="1:9">
      <c r="A659" s="372"/>
      <c r="B659" s="372"/>
      <c r="C659" s="372"/>
      <c r="D659" s="372"/>
      <c r="E659" s="372"/>
      <c r="F659" s="372"/>
      <c r="G659" s="372"/>
      <c r="H659" s="372"/>
      <c r="I659" s="372"/>
    </row>
    <row r="660" spans="1:9" ht="21">
      <c r="A660" s="372"/>
      <c r="B660" s="372"/>
      <c r="C660" s="372"/>
      <c r="D660" s="372"/>
      <c r="E660" s="372"/>
      <c r="F660" s="372"/>
      <c r="G660" s="467"/>
      <c r="H660" s="467"/>
      <c r="I660" s="372"/>
    </row>
    <row r="661" spans="1:9" ht="21">
      <c r="A661" s="372"/>
      <c r="B661" s="372"/>
      <c r="C661" s="372"/>
      <c r="D661" s="372"/>
      <c r="E661" s="372"/>
      <c r="F661" s="372"/>
      <c r="G661" s="467"/>
      <c r="H661" s="467"/>
      <c r="I661" s="372"/>
    </row>
    <row r="662" spans="1:9" ht="21">
      <c r="G662" s="468"/>
      <c r="H662" s="468"/>
    </row>
    <row r="663" spans="1:9" ht="21">
      <c r="G663" s="468"/>
      <c r="H663" s="468"/>
    </row>
  </sheetData>
  <mergeCells count="60">
    <mergeCell ref="K21:K23"/>
    <mergeCell ref="C57:E57"/>
    <mergeCell ref="G57:I57"/>
    <mergeCell ref="C71:E71"/>
    <mergeCell ref="G71:I71"/>
    <mergeCell ref="A1:I1"/>
    <mergeCell ref="A2:I2"/>
    <mergeCell ref="F12:H12"/>
    <mergeCell ref="F19:I19"/>
    <mergeCell ref="B31:C31"/>
    <mergeCell ref="D390:E390"/>
    <mergeCell ref="C64:E64"/>
    <mergeCell ref="G64:I64"/>
    <mergeCell ref="B77:C77"/>
    <mergeCell ref="G77:H77"/>
    <mergeCell ref="D250:E250"/>
    <mergeCell ref="D279:E279"/>
    <mergeCell ref="D337:E337"/>
    <mergeCell ref="D380:E380"/>
    <mergeCell ref="D381:E381"/>
    <mergeCell ref="D382:E382"/>
    <mergeCell ref="D389:E389"/>
    <mergeCell ref="D308:E308"/>
    <mergeCell ref="D496:E496"/>
    <mergeCell ref="D466:E466"/>
    <mergeCell ref="D467:E467"/>
    <mergeCell ref="D468:E468"/>
    <mergeCell ref="D469:E469"/>
    <mergeCell ref="D580:E580"/>
    <mergeCell ref="D581:E581"/>
    <mergeCell ref="D587:E587"/>
    <mergeCell ref="D391:E391"/>
    <mergeCell ref="D392:E392"/>
    <mergeCell ref="D418:E418"/>
    <mergeCell ref="D419:E419"/>
    <mergeCell ref="D420:E420"/>
    <mergeCell ref="D426:E426"/>
    <mergeCell ref="D427:E427"/>
    <mergeCell ref="D428:E428"/>
    <mergeCell ref="D429:E429"/>
    <mergeCell ref="D495:E495"/>
    <mergeCell ref="D457:E457"/>
    <mergeCell ref="D458:E458"/>
    <mergeCell ref="D459:E459"/>
    <mergeCell ref="D588:E588"/>
    <mergeCell ref="D589:E589"/>
    <mergeCell ref="D590:E590"/>
    <mergeCell ref="D497:E497"/>
    <mergeCell ref="D503:E503"/>
    <mergeCell ref="D504:E504"/>
    <mergeCell ref="D505:E505"/>
    <mergeCell ref="D506:E506"/>
    <mergeCell ref="D540:E540"/>
    <mergeCell ref="D541:E541"/>
    <mergeCell ref="D542:E542"/>
    <mergeCell ref="D548:E548"/>
    <mergeCell ref="D549:E549"/>
    <mergeCell ref="D550:E550"/>
    <mergeCell ref="D551:E551"/>
    <mergeCell ref="D579:E579"/>
  </mergeCells>
  <phoneticPr fontId="4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portrait" r:id="rId1"/>
  <headerFooter>
    <oddHeader>&amp;C&amp;G</oddHeader>
    <oddFooter>&amp;R&amp;"Times New Roman,Normal"&amp;12Página &amp;P de &amp;N</oddFooter>
  </headerFooter>
  <rowBreaks count="1" manualBreakCount="1">
    <brk id="372" max="8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89452-3551-454F-88CE-660CC305E4F2}">
  <sheetPr>
    <tabColor rgb="FFFFC000"/>
    <pageSetUpPr fitToPage="1"/>
  </sheetPr>
  <dimension ref="A1:K344"/>
  <sheetViews>
    <sheetView showGridLines="0" view="pageBreakPreview" topLeftCell="A31" zoomScale="60" zoomScaleNormal="70" workbookViewId="0">
      <selection activeCell="N66" sqref="A1:XFD1048576"/>
    </sheetView>
  </sheetViews>
  <sheetFormatPr defaultColWidth="9.109375" defaultRowHeight="14.4"/>
  <cols>
    <col min="1" max="1" width="4.6640625" style="193" customWidth="1"/>
    <col min="2" max="2" width="41.6640625" style="193" customWidth="1"/>
    <col min="3" max="3" width="20" style="193" customWidth="1"/>
    <col min="4" max="4" width="12.6640625" style="193" customWidth="1"/>
    <col min="5" max="5" width="20.6640625" style="193" customWidth="1"/>
    <col min="6" max="6" width="19.6640625" style="193" customWidth="1"/>
    <col min="7" max="8" width="22.109375" style="193" bestFit="1" customWidth="1"/>
    <col min="9" max="9" width="22.5546875" style="193" customWidth="1"/>
    <col min="10" max="11" width="12.109375" style="193" bestFit="1" customWidth="1"/>
    <col min="12" max="16384" width="9.109375" style="193"/>
  </cols>
  <sheetData>
    <row r="1" spans="1:9" ht="18" customHeight="1">
      <c r="A1" s="642" t="s">
        <v>411</v>
      </c>
      <c r="B1" s="642"/>
      <c r="C1" s="642"/>
      <c r="D1" s="642"/>
      <c r="E1" s="642"/>
      <c r="F1" s="642"/>
      <c r="G1" s="642"/>
      <c r="H1" s="642"/>
      <c r="I1" s="642"/>
    </row>
    <row r="2" spans="1:9" ht="18" customHeight="1">
      <c r="A2" s="642" t="s">
        <v>708</v>
      </c>
      <c r="B2" s="642"/>
      <c r="C2" s="642"/>
      <c r="D2" s="642"/>
      <c r="E2" s="642"/>
      <c r="F2" s="642"/>
      <c r="G2" s="642"/>
      <c r="H2" s="642"/>
      <c r="I2" s="642"/>
    </row>
    <row r="3" spans="1:9" ht="18" customHeight="1">
      <c r="A3" s="192"/>
      <c r="B3" s="192"/>
      <c r="C3" s="192"/>
      <c r="D3" s="192"/>
      <c r="E3" s="192"/>
      <c r="F3" s="192"/>
      <c r="G3" s="192"/>
      <c r="H3" s="192"/>
      <c r="I3" s="192"/>
    </row>
    <row r="4" spans="1:9" ht="18" customHeight="1">
      <c r="A4" s="223"/>
      <c r="B4" s="197" t="s">
        <v>17</v>
      </c>
      <c r="C4" s="192"/>
      <c r="D4" s="192"/>
      <c r="E4" s="192"/>
      <c r="F4" s="192"/>
      <c r="G4" s="192"/>
      <c r="H4" s="192"/>
      <c r="I4" s="192"/>
    </row>
    <row r="5" spans="1:9" ht="18" customHeight="1">
      <c r="A5" s="223"/>
      <c r="B5" s="250" t="s">
        <v>201</v>
      </c>
      <c r="C5" s="379">
        <v>365</v>
      </c>
      <c r="D5" s="380" t="s">
        <v>18</v>
      </c>
      <c r="E5" s="223"/>
      <c r="F5" s="201"/>
      <c r="G5" s="201"/>
      <c r="H5" s="201"/>
      <c r="I5" s="201"/>
    </row>
    <row r="6" spans="1:9" ht="18" customHeight="1">
      <c r="A6" s="223"/>
      <c r="B6" s="250" t="s">
        <v>19</v>
      </c>
      <c r="C6" s="202">
        <v>52.142857142857146</v>
      </c>
      <c r="D6" s="250" t="s">
        <v>18</v>
      </c>
      <c r="E6" s="223"/>
      <c r="F6" s="198"/>
      <c r="G6" s="198"/>
      <c r="H6" s="198"/>
      <c r="I6" s="198"/>
    </row>
    <row r="7" spans="1:9" ht="18" customHeight="1">
      <c r="A7" s="223"/>
      <c r="B7" s="250" t="s">
        <v>20</v>
      </c>
      <c r="C7" s="211">
        <v>312.85714285714283</v>
      </c>
      <c r="D7" s="250" t="s">
        <v>18</v>
      </c>
      <c r="E7" s="223"/>
      <c r="F7" s="198"/>
      <c r="G7" s="198"/>
      <c r="H7" s="198"/>
      <c r="I7" s="198"/>
    </row>
    <row r="8" spans="1:9" ht="18" customHeight="1">
      <c r="A8" s="223"/>
      <c r="B8" s="250" t="s">
        <v>21</v>
      </c>
      <c r="C8" s="211">
        <v>26.071428571428569</v>
      </c>
      <c r="D8" s="250" t="s">
        <v>18</v>
      </c>
      <c r="E8" s="223"/>
      <c r="F8" s="198"/>
      <c r="G8" s="198"/>
      <c r="H8" s="198"/>
      <c r="I8" s="198"/>
    </row>
    <row r="9" spans="1:9" ht="18" customHeight="1">
      <c r="A9" s="223"/>
      <c r="B9" s="250" t="s">
        <v>22</v>
      </c>
      <c r="C9" s="211">
        <v>12</v>
      </c>
      <c r="D9" s="250" t="s">
        <v>18</v>
      </c>
      <c r="E9" s="223"/>
      <c r="F9" s="198"/>
      <c r="G9" s="198"/>
      <c r="H9" s="198"/>
      <c r="I9" s="198"/>
    </row>
    <row r="10" spans="1:9" ht="18" customHeight="1">
      <c r="A10" s="223"/>
      <c r="B10" s="250" t="s">
        <v>23</v>
      </c>
      <c r="C10" s="211">
        <v>300.85714285714283</v>
      </c>
      <c r="D10" s="250" t="s">
        <v>18</v>
      </c>
      <c r="E10" s="223"/>
      <c r="F10" s="198"/>
      <c r="G10" s="198"/>
      <c r="H10" s="198"/>
      <c r="I10" s="198"/>
    </row>
    <row r="11" spans="1:9" ht="18" customHeight="1">
      <c r="A11" s="223"/>
      <c r="B11" s="250" t="s">
        <v>24</v>
      </c>
      <c r="C11" s="202">
        <v>25.071428571428569</v>
      </c>
      <c r="D11" s="250" t="s">
        <v>18</v>
      </c>
      <c r="E11" s="223"/>
      <c r="F11" s="198"/>
      <c r="G11" s="198"/>
      <c r="H11" s="198"/>
      <c r="I11" s="198"/>
    </row>
    <row r="12" spans="1:9" ht="18" customHeight="1">
      <c r="A12" s="223"/>
      <c r="B12" s="250"/>
      <c r="C12" s="202"/>
      <c r="D12" s="250"/>
      <c r="E12" s="223"/>
      <c r="F12" s="641"/>
      <c r="G12" s="641"/>
      <c r="H12" s="641"/>
      <c r="I12" s="198"/>
    </row>
    <row r="13" spans="1:9" ht="18" customHeight="1">
      <c r="A13" s="223"/>
      <c r="B13" s="250"/>
      <c r="C13" s="231"/>
      <c r="D13" s="250"/>
      <c r="E13" s="223"/>
      <c r="F13" s="654" t="s">
        <v>408</v>
      </c>
      <c r="G13" s="654"/>
      <c r="H13" s="654"/>
      <c r="I13" s="198"/>
    </row>
    <row r="14" spans="1:9" ht="18" customHeight="1">
      <c r="A14" s="223"/>
      <c r="B14" s="380" t="s">
        <v>702</v>
      </c>
      <c r="C14" s="379">
        <v>1</v>
      </c>
      <c r="D14" s="380" t="s">
        <v>237</v>
      </c>
      <c r="E14" s="223"/>
      <c r="F14" s="198" t="s">
        <v>352</v>
      </c>
      <c r="G14" s="124"/>
      <c r="H14" s="124">
        <v>20</v>
      </c>
      <c r="I14" s="201"/>
    </row>
    <row r="15" spans="1:9" ht="18" customHeight="1">
      <c r="A15" s="223"/>
      <c r="B15" s="250" t="s">
        <v>26</v>
      </c>
      <c r="C15" s="211">
        <v>25.071428571428569</v>
      </c>
      <c r="D15" s="250" t="s">
        <v>18</v>
      </c>
      <c r="E15" s="223"/>
      <c r="F15" s="198" t="s">
        <v>644</v>
      </c>
      <c r="G15" s="124"/>
      <c r="H15" s="124">
        <v>5</v>
      </c>
      <c r="I15" s="201"/>
    </row>
    <row r="16" spans="1:9" ht="18" customHeight="1">
      <c r="A16" s="223"/>
      <c r="B16" s="209"/>
      <c r="C16" s="205"/>
      <c r="D16" s="209"/>
      <c r="E16" s="223"/>
      <c r="F16" s="198"/>
      <c r="G16" s="124"/>
      <c r="H16" s="124"/>
      <c r="I16" s="201"/>
    </row>
    <row r="17" spans="1:9" ht="18" customHeight="1">
      <c r="A17" s="223"/>
      <c r="B17" s="198"/>
      <c r="C17" s="198"/>
      <c r="D17" s="198"/>
      <c r="E17" s="223"/>
      <c r="F17" s="198"/>
      <c r="G17" s="198"/>
      <c r="H17" s="124"/>
      <c r="I17" s="198"/>
    </row>
    <row r="18" spans="1:9" ht="18" customHeight="1">
      <c r="A18" s="223"/>
      <c r="B18" s="198"/>
      <c r="C18" s="198"/>
      <c r="D18" s="198"/>
      <c r="E18" s="223"/>
      <c r="F18" s="198"/>
      <c r="G18" s="198"/>
      <c r="H18" s="124"/>
      <c r="I18" s="198"/>
    </row>
    <row r="19" spans="1:9" ht="18" customHeight="1">
      <c r="A19" s="223"/>
      <c r="B19" s="213" t="s">
        <v>238</v>
      </c>
      <c r="C19" s="213"/>
      <c r="D19" s="198"/>
      <c r="E19" s="223"/>
      <c r="F19" s="657"/>
      <c r="G19" s="657"/>
      <c r="H19" s="657"/>
      <c r="I19" s="657"/>
    </row>
    <row r="20" spans="1:9" ht="18" customHeight="1">
      <c r="A20" s="223"/>
      <c r="B20" s="198" t="s">
        <v>352</v>
      </c>
      <c r="C20" s="202">
        <v>20</v>
      </c>
      <c r="D20" s="198" t="s">
        <v>241</v>
      </c>
      <c r="E20" s="223"/>
      <c r="F20" s="198"/>
      <c r="G20" s="198"/>
      <c r="H20" s="198"/>
      <c r="I20" s="198"/>
    </row>
    <row r="21" spans="1:9" ht="18" customHeight="1">
      <c r="A21" s="223"/>
      <c r="B21" s="198" t="s">
        <v>644</v>
      </c>
      <c r="C21" s="202">
        <v>5</v>
      </c>
      <c r="D21" s="198" t="s">
        <v>241</v>
      </c>
      <c r="E21" s="223"/>
      <c r="F21" s="198"/>
      <c r="G21" s="198"/>
      <c r="H21" s="198"/>
      <c r="I21" s="198"/>
    </row>
    <row r="22" spans="1:9" ht="18" customHeight="1">
      <c r="A22" s="223"/>
      <c r="B22" s="198" t="s">
        <v>438</v>
      </c>
      <c r="C22" s="202">
        <v>1</v>
      </c>
      <c r="D22" s="198" t="s">
        <v>241</v>
      </c>
      <c r="E22" s="223"/>
      <c r="F22" s="198"/>
      <c r="G22" s="198"/>
      <c r="H22" s="198"/>
      <c r="I22" s="198"/>
    </row>
    <row r="23" spans="1:9" ht="18" customHeight="1">
      <c r="A23" s="223"/>
      <c r="B23" s="215" t="s">
        <v>562</v>
      </c>
      <c r="C23" s="202">
        <v>1</v>
      </c>
      <c r="D23" s="198" t="s">
        <v>239</v>
      </c>
      <c r="E23" s="223"/>
      <c r="F23" s="198"/>
      <c r="G23" s="198"/>
      <c r="H23" s="198"/>
      <c r="I23" s="198"/>
    </row>
    <row r="24" spans="1:9" ht="18" customHeight="1">
      <c r="A24" s="223"/>
      <c r="B24" s="209"/>
      <c r="C24" s="209"/>
      <c r="D24" s="209"/>
      <c r="E24" s="198"/>
      <c r="F24" s="198"/>
      <c r="G24" s="198"/>
      <c r="H24" s="198"/>
      <c r="I24" s="198"/>
    </row>
    <row r="25" spans="1:9" ht="18" customHeight="1">
      <c r="A25" s="223"/>
      <c r="B25" s="646" t="s">
        <v>43</v>
      </c>
      <c r="C25" s="646"/>
      <c r="D25" s="198"/>
      <c r="E25" s="198"/>
      <c r="F25" s="198"/>
      <c r="G25" s="198"/>
      <c r="H25" s="198"/>
      <c r="I25" s="198"/>
    </row>
    <row r="26" spans="1:9" ht="18" customHeight="1">
      <c r="A26" s="223"/>
      <c r="B26" s="218" t="s">
        <v>522</v>
      </c>
      <c r="C26" s="221" t="s">
        <v>0</v>
      </c>
      <c r="D26" s="238"/>
      <c r="E26" s="221" t="s">
        <v>45</v>
      </c>
      <c r="F26" s="221" t="s">
        <v>46</v>
      </c>
      <c r="G26" s="221" t="s">
        <v>47</v>
      </c>
      <c r="H26" s="221" t="s">
        <v>48</v>
      </c>
      <c r="I26" s="239" t="s">
        <v>45</v>
      </c>
    </row>
    <row r="27" spans="1:9" ht="18" customHeight="1">
      <c r="A27" s="223"/>
      <c r="B27" s="240" t="s">
        <v>49</v>
      </c>
      <c r="C27" s="226">
        <v>1</v>
      </c>
      <c r="D27" s="198"/>
      <c r="E27" s="230">
        <v>0</v>
      </c>
      <c r="F27" s="231">
        <v>70</v>
      </c>
      <c r="G27" s="225">
        <v>1754.9999999999998</v>
      </c>
      <c r="H27" s="226">
        <v>1</v>
      </c>
      <c r="I27" s="232">
        <v>0</v>
      </c>
    </row>
    <row r="28" spans="1:9" ht="18" customHeight="1">
      <c r="A28" s="223"/>
      <c r="B28" s="240" t="s">
        <v>50</v>
      </c>
      <c r="C28" s="231">
        <v>0</v>
      </c>
      <c r="D28" s="198"/>
      <c r="E28" s="230">
        <v>0</v>
      </c>
      <c r="F28" s="231">
        <v>0</v>
      </c>
      <c r="G28" s="231">
        <v>0</v>
      </c>
      <c r="H28" s="226">
        <v>0</v>
      </c>
      <c r="I28" s="232">
        <v>0</v>
      </c>
    </row>
    <row r="29" spans="1:9" ht="18" customHeight="1">
      <c r="A29" s="223"/>
      <c r="B29" s="240" t="s">
        <v>51</v>
      </c>
      <c r="C29" s="231">
        <v>0</v>
      </c>
      <c r="D29" s="198"/>
      <c r="E29" s="230">
        <v>0</v>
      </c>
      <c r="F29" s="231"/>
      <c r="G29" s="231">
        <v>0</v>
      </c>
      <c r="H29" s="226">
        <v>0</v>
      </c>
      <c r="I29" s="232">
        <v>0</v>
      </c>
    </row>
    <row r="30" spans="1:9" ht="18" customHeight="1">
      <c r="A30" s="223"/>
      <c r="B30" s="241" t="s">
        <v>52</v>
      </c>
      <c r="C30" s="242"/>
      <c r="D30" s="229"/>
      <c r="E30" s="229"/>
      <c r="F30" s="242"/>
      <c r="G30" s="243">
        <v>1754.9999999999998</v>
      </c>
      <c r="H30" s="242"/>
      <c r="I30" s="244"/>
    </row>
    <row r="31" spans="1:9" ht="18" customHeight="1">
      <c r="A31" s="223"/>
      <c r="B31" s="197"/>
      <c r="C31" s="231"/>
      <c r="D31" s="198"/>
      <c r="E31" s="198"/>
      <c r="F31" s="231"/>
      <c r="G31" s="245"/>
      <c r="H31" s="231"/>
      <c r="I31" s="231"/>
    </row>
    <row r="32" spans="1:9" ht="18" customHeight="1">
      <c r="A32" s="223"/>
      <c r="B32" s="251" t="s">
        <v>53</v>
      </c>
      <c r="C32" s="231"/>
      <c r="D32" s="198"/>
      <c r="E32" s="198"/>
      <c r="F32" s="231"/>
      <c r="G32" s="291"/>
      <c r="H32" s="242"/>
      <c r="I32" s="242"/>
    </row>
    <row r="33" spans="1:9" ht="18" customHeight="1">
      <c r="A33" s="223"/>
      <c r="B33" s="395"/>
      <c r="C33" s="652" t="s">
        <v>644</v>
      </c>
      <c r="D33" s="652"/>
      <c r="E33" s="652"/>
      <c r="F33" s="318"/>
      <c r="G33" s="652" t="s">
        <v>460</v>
      </c>
      <c r="H33" s="652"/>
      <c r="I33" s="653"/>
    </row>
    <row r="34" spans="1:9" ht="18" customHeight="1">
      <c r="A34" s="223"/>
      <c r="B34" s="396" t="s">
        <v>56</v>
      </c>
      <c r="C34" s="194" t="s">
        <v>0</v>
      </c>
      <c r="D34" s="194" t="s">
        <v>45</v>
      </c>
      <c r="E34" s="221" t="s">
        <v>3</v>
      </c>
      <c r="F34" s="194"/>
      <c r="G34" s="194" t="s">
        <v>0</v>
      </c>
      <c r="H34" s="194" t="s">
        <v>45</v>
      </c>
      <c r="I34" s="239" t="s">
        <v>3</v>
      </c>
    </row>
    <row r="35" spans="1:9" ht="18" customHeight="1">
      <c r="A35" s="223"/>
      <c r="B35" s="387" t="s">
        <v>49</v>
      </c>
      <c r="C35" s="226">
        <v>5</v>
      </c>
      <c r="D35" s="226">
        <v>0</v>
      </c>
      <c r="E35" s="226">
        <v>5</v>
      </c>
      <c r="F35" s="211"/>
      <c r="G35" s="226">
        <v>20</v>
      </c>
      <c r="H35" s="226">
        <v>2</v>
      </c>
      <c r="I35" s="388">
        <v>22</v>
      </c>
    </row>
    <row r="36" spans="1:9" ht="18" customHeight="1">
      <c r="A36" s="223"/>
      <c r="B36" s="387" t="s">
        <v>50</v>
      </c>
      <c r="C36" s="226">
        <v>0</v>
      </c>
      <c r="D36" s="226">
        <v>0</v>
      </c>
      <c r="E36" s="226">
        <v>0</v>
      </c>
      <c r="F36" s="211"/>
      <c r="G36" s="226">
        <v>0</v>
      </c>
      <c r="H36" s="226">
        <v>0</v>
      </c>
      <c r="I36" s="388">
        <v>0</v>
      </c>
    </row>
    <row r="37" spans="1:9" ht="18" customHeight="1">
      <c r="A37" s="223"/>
      <c r="B37" s="398" t="s">
        <v>57</v>
      </c>
      <c r="C37" s="246">
        <v>5</v>
      </c>
      <c r="D37" s="246">
        <v>0</v>
      </c>
      <c r="E37" s="246">
        <v>5</v>
      </c>
      <c r="F37" s="291"/>
      <c r="G37" s="246">
        <v>20</v>
      </c>
      <c r="H37" s="246">
        <v>2</v>
      </c>
      <c r="I37" s="249">
        <v>22</v>
      </c>
    </row>
    <row r="38" spans="1:9" ht="18" customHeight="1">
      <c r="A38" s="223"/>
      <c r="B38" s="250"/>
      <c r="C38" s="247"/>
      <c r="D38" s="247"/>
      <c r="E38" s="247"/>
      <c r="F38" s="194"/>
      <c r="G38" s="247"/>
      <c r="H38" s="247"/>
      <c r="I38" s="247"/>
    </row>
    <row r="39" spans="1:9" ht="18" customHeight="1">
      <c r="A39" s="223"/>
      <c r="B39" s="251" t="s">
        <v>53</v>
      </c>
      <c r="C39" s="231"/>
      <c r="D39" s="198"/>
      <c r="E39" s="198"/>
      <c r="F39" s="231"/>
      <c r="G39" s="291"/>
      <c r="H39" s="242"/>
      <c r="I39" s="242"/>
    </row>
    <row r="40" spans="1:9" ht="18" customHeight="1">
      <c r="A40" s="223"/>
      <c r="B40" s="395"/>
      <c r="C40" s="652" t="s">
        <v>438</v>
      </c>
      <c r="D40" s="652"/>
      <c r="E40" s="652"/>
      <c r="F40" s="318"/>
      <c r="G40" s="652"/>
      <c r="H40" s="652"/>
      <c r="I40" s="653"/>
    </row>
    <row r="41" spans="1:9" ht="18" customHeight="1">
      <c r="A41" s="223"/>
      <c r="B41" s="396" t="s">
        <v>56</v>
      </c>
      <c r="C41" s="194" t="s">
        <v>0</v>
      </c>
      <c r="D41" s="194" t="s">
        <v>45</v>
      </c>
      <c r="E41" s="221" t="s">
        <v>3</v>
      </c>
      <c r="F41" s="194"/>
      <c r="G41" s="194" t="s">
        <v>0</v>
      </c>
      <c r="H41" s="194" t="s">
        <v>45</v>
      </c>
      <c r="I41" s="239" t="s">
        <v>3</v>
      </c>
    </row>
    <row r="42" spans="1:9" ht="18" customHeight="1">
      <c r="A42" s="223"/>
      <c r="B42" s="387" t="s">
        <v>49</v>
      </c>
      <c r="C42" s="226">
        <v>1</v>
      </c>
      <c r="D42" s="226">
        <v>0</v>
      </c>
      <c r="E42" s="226">
        <v>1</v>
      </c>
      <c r="F42" s="211"/>
      <c r="G42" s="226">
        <v>0</v>
      </c>
      <c r="H42" s="226">
        <v>0</v>
      </c>
      <c r="I42" s="388">
        <v>0</v>
      </c>
    </row>
    <row r="43" spans="1:9" ht="18" customHeight="1">
      <c r="A43" s="223"/>
      <c r="B43" s="387" t="s">
        <v>50</v>
      </c>
      <c r="C43" s="226">
        <v>0</v>
      </c>
      <c r="D43" s="226">
        <v>0</v>
      </c>
      <c r="E43" s="226">
        <v>0</v>
      </c>
      <c r="F43" s="211"/>
      <c r="G43" s="226">
        <v>0</v>
      </c>
      <c r="H43" s="226">
        <v>0</v>
      </c>
      <c r="I43" s="388">
        <v>0</v>
      </c>
    </row>
    <row r="44" spans="1:9" ht="18" customHeight="1">
      <c r="A44" s="223"/>
      <c r="B44" s="398" t="s">
        <v>57</v>
      </c>
      <c r="C44" s="246">
        <v>1</v>
      </c>
      <c r="D44" s="246">
        <v>0</v>
      </c>
      <c r="E44" s="246">
        <v>1</v>
      </c>
      <c r="F44" s="291"/>
      <c r="G44" s="246">
        <v>0</v>
      </c>
      <c r="H44" s="246">
        <v>0</v>
      </c>
      <c r="I44" s="249">
        <v>0</v>
      </c>
    </row>
    <row r="45" spans="1:9" ht="18" customHeight="1">
      <c r="A45" s="223"/>
      <c r="B45" s="250"/>
      <c r="C45" s="552"/>
      <c r="D45" s="194"/>
      <c r="E45" s="552"/>
      <c r="F45" s="194"/>
      <c r="G45" s="194"/>
      <c r="H45" s="194"/>
      <c r="I45" s="552"/>
    </row>
    <row r="46" spans="1:9" ht="18" customHeight="1">
      <c r="A46" s="194" t="s">
        <v>58</v>
      </c>
      <c r="B46" s="655" t="s">
        <v>202</v>
      </c>
      <c r="C46" s="655"/>
      <c r="D46" s="213"/>
      <c r="E46" s="213"/>
      <c r="F46" s="213"/>
      <c r="G46" s="650"/>
      <c r="H46" s="650"/>
      <c r="I46" s="213"/>
    </row>
    <row r="47" spans="1:9" ht="18" customHeight="1">
      <c r="A47" s="223"/>
      <c r="B47" s="198"/>
      <c r="C47" s="198"/>
      <c r="D47" s="198"/>
      <c r="E47" s="198"/>
      <c r="F47" s="198"/>
      <c r="G47" s="198"/>
      <c r="H47" s="209"/>
      <c r="I47" s="209"/>
    </row>
    <row r="48" spans="1:9" ht="18" customHeight="1">
      <c r="A48" s="223"/>
      <c r="B48" s="400" t="s">
        <v>460</v>
      </c>
      <c r="C48" s="261"/>
      <c r="D48" s="265" t="s">
        <v>60</v>
      </c>
      <c r="E48" s="261"/>
      <c r="F48" s="291" t="s">
        <v>61</v>
      </c>
      <c r="G48" s="401"/>
      <c r="H48" s="265" t="s">
        <v>62</v>
      </c>
      <c r="I48" s="353"/>
    </row>
    <row r="49" spans="1:9" ht="18" customHeight="1">
      <c r="A49" s="223"/>
      <c r="B49" s="402" t="s">
        <v>63</v>
      </c>
      <c r="C49" s="192"/>
      <c r="D49" s="217">
        <v>1</v>
      </c>
      <c r="E49" s="231" t="s">
        <v>64</v>
      </c>
      <c r="F49" s="134">
        <v>1694.46</v>
      </c>
      <c r="G49" s="157" t="s">
        <v>65</v>
      </c>
      <c r="H49" s="158">
        <v>1694.46</v>
      </c>
      <c r="I49" s="198"/>
    </row>
    <row r="50" spans="1:9" ht="18" customHeight="1">
      <c r="A50" s="223"/>
      <c r="B50" s="198" t="s">
        <v>66</v>
      </c>
      <c r="C50" s="257">
        <v>0.5</v>
      </c>
      <c r="D50" s="217">
        <v>4</v>
      </c>
      <c r="E50" s="231" t="s">
        <v>64</v>
      </c>
      <c r="F50" s="133">
        <v>13.763590909090912</v>
      </c>
      <c r="G50" s="160" t="s">
        <v>65</v>
      </c>
      <c r="H50" s="161">
        <v>55.054363636363647</v>
      </c>
      <c r="I50" s="198"/>
    </row>
    <row r="51" spans="1:9" ht="18" customHeight="1">
      <c r="A51" s="223"/>
      <c r="B51" s="198" t="s">
        <v>67</v>
      </c>
      <c r="C51" s="258">
        <v>0.2</v>
      </c>
      <c r="D51" s="217">
        <v>1</v>
      </c>
      <c r="E51" s="231" t="s">
        <v>64</v>
      </c>
      <c r="F51" s="132">
        <v>338.92399999999998</v>
      </c>
      <c r="G51" s="160" t="s">
        <v>65</v>
      </c>
      <c r="H51" s="161">
        <v>338.92399999999998</v>
      </c>
      <c r="I51" s="198"/>
    </row>
    <row r="52" spans="1:9" ht="18" customHeight="1">
      <c r="A52" s="223"/>
      <c r="B52" s="198" t="s">
        <v>68</v>
      </c>
      <c r="C52" s="150">
        <v>1</v>
      </c>
      <c r="D52" s="202">
        <v>0</v>
      </c>
      <c r="E52" s="231" t="s">
        <v>64</v>
      </c>
      <c r="F52" s="133">
        <v>18.351454545454548</v>
      </c>
      <c r="G52" s="160" t="s">
        <v>65</v>
      </c>
      <c r="H52" s="161">
        <v>0</v>
      </c>
      <c r="I52" s="198"/>
    </row>
    <row r="53" spans="1:9" ht="18" customHeight="1">
      <c r="A53" s="223"/>
      <c r="B53" s="198" t="s">
        <v>69</v>
      </c>
      <c r="C53" s="150"/>
      <c r="D53" s="202">
        <v>0</v>
      </c>
      <c r="E53" s="231" t="s">
        <v>64</v>
      </c>
      <c r="F53" s="133">
        <v>338.89200000000005</v>
      </c>
      <c r="G53" s="160" t="s">
        <v>65</v>
      </c>
      <c r="H53" s="161">
        <v>0</v>
      </c>
      <c r="I53" s="198"/>
    </row>
    <row r="54" spans="1:9" ht="18" customHeight="1">
      <c r="A54" s="223"/>
      <c r="B54" s="198" t="s">
        <v>70</v>
      </c>
      <c r="C54" s="259">
        <v>0.7965000000000001</v>
      </c>
      <c r="D54" s="207"/>
      <c r="E54" s="192"/>
      <c r="F54" s="134"/>
      <c r="G54" s="160" t="s">
        <v>65</v>
      </c>
      <c r="H54" s="137">
        <v>1663.4411566363638</v>
      </c>
      <c r="I54" s="198"/>
    </row>
    <row r="55" spans="1:9" ht="18" customHeight="1">
      <c r="A55" s="223"/>
      <c r="B55" s="198" t="s">
        <v>71</v>
      </c>
      <c r="C55" s="192"/>
      <c r="D55" s="217">
        <v>1</v>
      </c>
      <c r="E55" s="231" t="s">
        <v>64</v>
      </c>
      <c r="F55" s="134">
        <v>12</v>
      </c>
      <c r="G55" s="160" t="s">
        <v>65</v>
      </c>
      <c r="H55" s="161">
        <v>12</v>
      </c>
      <c r="I55" s="198"/>
    </row>
    <row r="56" spans="1:9" ht="18" customHeight="1" thickBot="1">
      <c r="A56" s="223"/>
      <c r="B56" s="215" t="s">
        <v>353</v>
      </c>
      <c r="C56" s="198"/>
      <c r="D56" s="217">
        <v>1</v>
      </c>
      <c r="E56" s="159" t="s">
        <v>64</v>
      </c>
      <c r="F56" s="132">
        <v>3763.8795202727274</v>
      </c>
      <c r="G56" s="160"/>
      <c r="H56" s="161"/>
      <c r="I56" s="404">
        <v>3763.8795202727274</v>
      </c>
    </row>
    <row r="57" spans="1:9" ht="18" customHeight="1">
      <c r="A57" s="223"/>
      <c r="B57" s="198"/>
      <c r="C57" s="209"/>
      <c r="D57" s="198"/>
      <c r="E57" s="205"/>
      <c r="F57" s="198"/>
      <c r="G57" s="198"/>
      <c r="H57" s="209"/>
      <c r="I57" s="209"/>
    </row>
    <row r="58" spans="1:9" ht="18" customHeight="1">
      <c r="A58" s="223"/>
      <c r="B58" s="400" t="s">
        <v>644</v>
      </c>
      <c r="C58" s="261"/>
      <c r="D58" s="265" t="s">
        <v>60</v>
      </c>
      <c r="E58" s="261"/>
      <c r="F58" s="291" t="s">
        <v>61</v>
      </c>
      <c r="G58" s="401"/>
      <c r="H58" s="265" t="s">
        <v>62</v>
      </c>
      <c r="I58" s="353"/>
    </row>
    <row r="59" spans="1:9" ht="18" customHeight="1">
      <c r="A59" s="223"/>
      <c r="B59" s="402" t="s">
        <v>63</v>
      </c>
      <c r="C59" s="192"/>
      <c r="D59" s="217">
        <v>1</v>
      </c>
      <c r="E59" s="231" t="s">
        <v>64</v>
      </c>
      <c r="F59" s="134">
        <v>2117.8200000000002</v>
      </c>
      <c r="G59" s="157" t="s">
        <v>65</v>
      </c>
      <c r="H59" s="158">
        <v>2117.8200000000002</v>
      </c>
      <c r="I59" s="198"/>
    </row>
    <row r="60" spans="1:9" ht="18" customHeight="1">
      <c r="A60" s="223"/>
      <c r="B60" s="198" t="s">
        <v>66</v>
      </c>
      <c r="C60" s="257">
        <v>0.5</v>
      </c>
      <c r="D60" s="217">
        <v>4</v>
      </c>
      <c r="E60" s="231" t="s">
        <v>64</v>
      </c>
      <c r="F60" s="133">
        <v>14.439681818181819</v>
      </c>
      <c r="G60" s="160" t="s">
        <v>65</v>
      </c>
      <c r="H60" s="161">
        <v>57.758727272727278</v>
      </c>
      <c r="I60" s="198"/>
    </row>
    <row r="61" spans="1:9" ht="18" customHeight="1">
      <c r="A61" s="223"/>
      <c r="B61" s="198" t="s">
        <v>67</v>
      </c>
      <c r="C61" s="258">
        <v>0</v>
      </c>
      <c r="D61" s="217">
        <v>0</v>
      </c>
      <c r="E61" s="231" t="s">
        <v>64</v>
      </c>
      <c r="F61" s="132">
        <v>0</v>
      </c>
      <c r="G61" s="160" t="s">
        <v>65</v>
      </c>
      <c r="H61" s="161">
        <v>0</v>
      </c>
      <c r="I61" s="198"/>
    </row>
    <row r="62" spans="1:9" ht="18" customHeight="1">
      <c r="A62" s="223"/>
      <c r="B62" s="198" t="s">
        <v>68</v>
      </c>
      <c r="C62" s="150">
        <v>1</v>
      </c>
      <c r="D62" s="202">
        <v>0</v>
      </c>
      <c r="E62" s="231" t="s">
        <v>64</v>
      </c>
      <c r="F62" s="133">
        <v>22.200181818181822</v>
      </c>
      <c r="G62" s="160" t="s">
        <v>65</v>
      </c>
      <c r="H62" s="161">
        <v>0</v>
      </c>
      <c r="I62" s="198"/>
    </row>
    <row r="63" spans="1:9" ht="18" customHeight="1">
      <c r="A63" s="223"/>
      <c r="B63" s="198" t="s">
        <v>69</v>
      </c>
      <c r="C63" s="150"/>
      <c r="D63" s="202">
        <v>0</v>
      </c>
      <c r="E63" s="231" t="s">
        <v>64</v>
      </c>
      <c r="F63" s="133">
        <v>423.56400000000008</v>
      </c>
      <c r="G63" s="160" t="s">
        <v>65</v>
      </c>
      <c r="H63" s="161">
        <v>0</v>
      </c>
      <c r="I63" s="198"/>
    </row>
    <row r="64" spans="1:9" ht="18" customHeight="1">
      <c r="A64" s="223"/>
      <c r="B64" s="198" t="s">
        <v>70</v>
      </c>
      <c r="C64" s="259">
        <v>0.7965000000000001</v>
      </c>
      <c r="D64" s="207"/>
      <c r="E64" s="192"/>
      <c r="F64" s="134"/>
      <c r="G64" s="160" t="s">
        <v>65</v>
      </c>
      <c r="H64" s="137">
        <v>1732.8484562727276</v>
      </c>
      <c r="I64" s="198"/>
    </row>
    <row r="65" spans="1:9" ht="18" customHeight="1">
      <c r="A65" s="223"/>
      <c r="B65" s="198" t="s">
        <v>71</v>
      </c>
      <c r="C65" s="192"/>
      <c r="D65" s="217">
        <v>1</v>
      </c>
      <c r="E65" s="231" t="s">
        <v>64</v>
      </c>
      <c r="F65" s="134">
        <v>12</v>
      </c>
      <c r="G65" s="160" t="s">
        <v>65</v>
      </c>
      <c r="H65" s="161">
        <v>12</v>
      </c>
      <c r="I65" s="198"/>
    </row>
    <row r="66" spans="1:9" ht="18" customHeight="1" thickBot="1">
      <c r="A66" s="223"/>
      <c r="B66" s="215" t="s">
        <v>353</v>
      </c>
      <c r="C66" s="198"/>
      <c r="D66" s="217">
        <v>1</v>
      </c>
      <c r="E66" s="159" t="s">
        <v>64</v>
      </c>
      <c r="F66" s="132">
        <v>3920.4271835454551</v>
      </c>
      <c r="G66" s="160"/>
      <c r="H66" s="161"/>
      <c r="I66" s="404">
        <v>3920.4271835454551</v>
      </c>
    </row>
    <row r="67" spans="1:9" ht="18" customHeight="1">
      <c r="A67" s="223"/>
      <c r="B67" s="215"/>
      <c r="C67" s="198"/>
      <c r="D67" s="217"/>
      <c r="E67" s="159"/>
      <c r="F67" s="132"/>
      <c r="G67" s="160"/>
      <c r="H67" s="161"/>
      <c r="I67" s="122"/>
    </row>
    <row r="68" spans="1:9" ht="18" customHeight="1">
      <c r="A68" s="223"/>
      <c r="B68" s="228" t="s">
        <v>74</v>
      </c>
      <c r="C68" s="261"/>
      <c r="D68" s="265" t="s">
        <v>60</v>
      </c>
      <c r="E68" s="253"/>
      <c r="F68" s="291" t="s">
        <v>61</v>
      </c>
      <c r="G68" s="401"/>
      <c r="H68" s="265" t="s">
        <v>62</v>
      </c>
      <c r="I68" s="353"/>
    </row>
    <row r="69" spans="1:9" ht="18" customHeight="1">
      <c r="A69" s="223"/>
      <c r="B69" s="402" t="s">
        <v>63</v>
      </c>
      <c r="C69" s="192"/>
      <c r="D69" s="217">
        <v>1</v>
      </c>
      <c r="E69" s="231" t="s">
        <v>64</v>
      </c>
      <c r="F69" s="134">
        <v>2532.1</v>
      </c>
      <c r="G69" s="157" t="s">
        <v>65</v>
      </c>
      <c r="H69" s="158">
        <v>2532.1</v>
      </c>
      <c r="I69" s="198"/>
    </row>
    <row r="70" spans="1:9" ht="18" customHeight="1">
      <c r="A70" s="223"/>
      <c r="B70" s="198" t="s">
        <v>66</v>
      </c>
      <c r="C70" s="257">
        <v>0.5</v>
      </c>
      <c r="D70" s="217">
        <v>4</v>
      </c>
      <c r="E70" s="231" t="s">
        <v>64</v>
      </c>
      <c r="F70" s="133">
        <v>17.264318181818183</v>
      </c>
      <c r="G70" s="160" t="s">
        <v>65</v>
      </c>
      <c r="H70" s="161">
        <v>69.057272727272732</v>
      </c>
      <c r="I70" s="198"/>
    </row>
    <row r="71" spans="1:9" ht="18" customHeight="1">
      <c r="A71" s="223"/>
      <c r="B71" s="198" t="s">
        <v>67</v>
      </c>
      <c r="C71" s="258">
        <v>0</v>
      </c>
      <c r="D71" s="217">
        <v>0</v>
      </c>
      <c r="E71" s="231" t="s">
        <v>64</v>
      </c>
      <c r="F71" s="132">
        <v>0</v>
      </c>
      <c r="G71" s="160" t="s">
        <v>65</v>
      </c>
      <c r="H71" s="161">
        <v>0</v>
      </c>
      <c r="I71" s="198"/>
    </row>
    <row r="72" spans="1:9" ht="18" customHeight="1">
      <c r="A72" s="223"/>
      <c r="B72" s="198" t="s">
        <v>68</v>
      </c>
      <c r="C72" s="150">
        <v>1</v>
      </c>
      <c r="D72" s="202">
        <v>0</v>
      </c>
      <c r="E72" s="231" t="s">
        <v>64</v>
      </c>
      <c r="F72" s="133">
        <v>25.966363636363639</v>
      </c>
      <c r="G72" s="160" t="s">
        <v>65</v>
      </c>
      <c r="H72" s="161">
        <v>0</v>
      </c>
      <c r="I72" s="198"/>
    </row>
    <row r="73" spans="1:9" ht="18" customHeight="1">
      <c r="A73" s="223"/>
      <c r="B73" s="198" t="s">
        <v>69</v>
      </c>
      <c r="C73" s="150"/>
      <c r="D73" s="202">
        <v>0</v>
      </c>
      <c r="E73" s="231" t="s">
        <v>64</v>
      </c>
      <c r="F73" s="133">
        <v>506.42</v>
      </c>
      <c r="G73" s="160" t="s">
        <v>65</v>
      </c>
      <c r="H73" s="161">
        <v>0</v>
      </c>
      <c r="I73" s="198"/>
    </row>
    <row r="74" spans="1:9" ht="18" customHeight="1">
      <c r="A74" s="223"/>
      <c r="B74" s="198" t="s">
        <v>70</v>
      </c>
      <c r="C74" s="259">
        <v>0.7965000000000001</v>
      </c>
      <c r="D74" s="207"/>
      <c r="E74" s="192"/>
      <c r="F74" s="134"/>
      <c r="G74" s="160" t="s">
        <v>65</v>
      </c>
      <c r="H74" s="137">
        <v>2071.8217677272733</v>
      </c>
      <c r="I74" s="198"/>
    </row>
    <row r="75" spans="1:9" ht="18" customHeight="1">
      <c r="A75" s="223"/>
      <c r="B75" s="198" t="s">
        <v>71</v>
      </c>
      <c r="C75" s="192"/>
      <c r="D75" s="217">
        <v>1</v>
      </c>
      <c r="E75" s="231" t="s">
        <v>64</v>
      </c>
      <c r="F75" s="134">
        <v>12</v>
      </c>
      <c r="G75" s="160" t="s">
        <v>65</v>
      </c>
      <c r="H75" s="161">
        <v>12</v>
      </c>
      <c r="I75" s="198"/>
    </row>
    <row r="76" spans="1:9" ht="18" customHeight="1" thickBot="1">
      <c r="A76" s="223"/>
      <c r="B76" s="215" t="s">
        <v>645</v>
      </c>
      <c r="C76" s="198"/>
      <c r="D76" s="217">
        <v>1</v>
      </c>
      <c r="E76" s="159" t="s">
        <v>64</v>
      </c>
      <c r="F76" s="132">
        <v>4684.9790404545456</v>
      </c>
      <c r="G76" s="160"/>
      <c r="H76" s="161"/>
      <c r="I76" s="404">
        <v>4684.9790404545456</v>
      </c>
    </row>
    <row r="77" spans="1:9" ht="18" customHeight="1">
      <c r="A77" s="223"/>
      <c r="B77" s="198"/>
      <c r="C77" s="209"/>
      <c r="D77" s="198"/>
      <c r="E77" s="205"/>
      <c r="F77" s="198"/>
      <c r="G77" s="198"/>
      <c r="H77" s="209"/>
      <c r="I77" s="209"/>
    </row>
    <row r="78" spans="1:9" ht="18" customHeight="1">
      <c r="A78" s="223"/>
      <c r="B78" s="197" t="s">
        <v>203</v>
      </c>
      <c r="C78" s="209"/>
      <c r="D78" s="198"/>
      <c r="E78" s="205"/>
      <c r="F78" s="198"/>
      <c r="G78" s="198"/>
      <c r="H78" s="209"/>
      <c r="I78" s="209"/>
    </row>
    <row r="79" spans="1:9" ht="18" customHeight="1">
      <c r="A79" s="223"/>
      <c r="B79" s="198"/>
      <c r="C79" s="209"/>
      <c r="D79" s="194" t="s">
        <v>60</v>
      </c>
      <c r="E79" s="205"/>
      <c r="F79" s="206" t="s">
        <v>61</v>
      </c>
      <c r="G79" s="198"/>
      <c r="H79" s="214" t="s">
        <v>62</v>
      </c>
      <c r="I79" s="209"/>
    </row>
    <row r="80" spans="1:9" ht="18" customHeight="1">
      <c r="A80" s="223"/>
      <c r="B80" s="197" t="s">
        <v>352</v>
      </c>
      <c r="C80" s="209"/>
      <c r="D80" s="226">
        <v>22</v>
      </c>
      <c r="E80" s="205"/>
      <c r="F80" s="405">
        <v>3763.8795202727274</v>
      </c>
      <c r="G80" s="198"/>
      <c r="H80" s="406">
        <v>82805.349446000007</v>
      </c>
      <c r="I80" s="209"/>
    </row>
    <row r="81" spans="1:9" ht="18" customHeight="1">
      <c r="A81" s="223"/>
      <c r="B81" s="197" t="s">
        <v>644</v>
      </c>
      <c r="C81" s="209"/>
      <c r="D81" s="226">
        <v>5</v>
      </c>
      <c r="E81" s="205"/>
      <c r="F81" s="405">
        <v>3920.4271835454551</v>
      </c>
      <c r="G81" s="198"/>
      <c r="H81" s="406">
        <v>19602.135917727275</v>
      </c>
      <c r="I81" s="209"/>
    </row>
    <row r="82" spans="1:9" ht="18" customHeight="1">
      <c r="A82" s="223"/>
      <c r="B82" s="197" t="s">
        <v>74</v>
      </c>
      <c r="C82" s="209"/>
      <c r="D82" s="226">
        <v>1</v>
      </c>
      <c r="E82" s="205"/>
      <c r="F82" s="405">
        <v>4684.9790404545456</v>
      </c>
      <c r="G82" s="198"/>
      <c r="H82" s="406">
        <v>4684.9790404545456</v>
      </c>
      <c r="I82" s="209"/>
    </row>
    <row r="83" spans="1:9" ht="18" customHeight="1" thickBot="1">
      <c r="A83" s="223"/>
      <c r="B83" s="198"/>
      <c r="C83" s="209"/>
      <c r="D83" s="198"/>
      <c r="E83" s="205"/>
      <c r="F83" s="198"/>
      <c r="G83" s="198"/>
      <c r="H83" s="209"/>
      <c r="I83" s="266">
        <v>107092.46440418184</v>
      </c>
    </row>
    <row r="84" spans="1:9" ht="18" customHeight="1" thickTop="1">
      <c r="A84" s="223"/>
      <c r="B84" s="198"/>
      <c r="C84" s="209"/>
      <c r="D84" s="198"/>
      <c r="E84" s="198"/>
      <c r="F84" s="205"/>
      <c r="G84" s="198"/>
      <c r="H84" s="198"/>
      <c r="I84" s="209"/>
    </row>
    <row r="85" spans="1:9" ht="18" customHeight="1">
      <c r="A85" s="194" t="s">
        <v>78</v>
      </c>
      <c r="B85" s="206" t="s">
        <v>79</v>
      </c>
      <c r="C85" s="209"/>
      <c r="D85" s="198"/>
      <c r="E85" s="198"/>
      <c r="F85" s="205"/>
      <c r="G85" s="198"/>
      <c r="H85" s="198"/>
      <c r="I85" s="209"/>
    </row>
    <row r="86" spans="1:9" ht="18" customHeight="1">
      <c r="A86" s="223"/>
      <c r="B86" s="198"/>
      <c r="C86" s="209"/>
      <c r="D86" s="198"/>
      <c r="E86" s="198"/>
      <c r="F86" s="205"/>
      <c r="G86" s="198"/>
      <c r="H86" s="198"/>
      <c r="I86" s="209"/>
    </row>
    <row r="87" spans="1:9" ht="18" customHeight="1">
      <c r="A87" s="223"/>
      <c r="B87" s="228" t="s">
        <v>80</v>
      </c>
      <c r="C87" s="275"/>
      <c r="D87" s="265" t="s">
        <v>60</v>
      </c>
      <c r="E87" s="261"/>
      <c r="F87" s="408" t="s">
        <v>61</v>
      </c>
      <c r="G87" s="408"/>
      <c r="H87" s="265" t="s">
        <v>62</v>
      </c>
      <c r="I87" s="209"/>
    </row>
    <row r="88" spans="1:9" ht="18" customHeight="1">
      <c r="A88" s="223"/>
      <c r="B88" s="250"/>
      <c r="C88" s="269" t="s">
        <v>621</v>
      </c>
      <c r="D88" s="268">
        <v>6</v>
      </c>
      <c r="E88" s="270" t="s">
        <v>459</v>
      </c>
      <c r="F88" s="136">
        <v>160.99</v>
      </c>
      <c r="G88" s="271" t="s">
        <v>457</v>
      </c>
      <c r="H88" s="208">
        <v>80.495000000000005</v>
      </c>
      <c r="I88" s="209"/>
    </row>
    <row r="89" spans="1:9" ht="18" customHeight="1">
      <c r="A89" s="223"/>
      <c r="B89" s="250"/>
      <c r="C89" s="215" t="s">
        <v>82</v>
      </c>
      <c r="D89" s="210">
        <v>6</v>
      </c>
      <c r="E89" s="205" t="s">
        <v>459</v>
      </c>
      <c r="F89" s="137">
        <v>28.13</v>
      </c>
      <c r="G89" s="209" t="s">
        <v>457</v>
      </c>
      <c r="H89" s="208">
        <v>14.065</v>
      </c>
      <c r="I89" s="209"/>
    </row>
    <row r="90" spans="1:9" ht="18" customHeight="1">
      <c r="A90" s="223"/>
      <c r="B90" s="250"/>
      <c r="C90" s="215" t="s">
        <v>622</v>
      </c>
      <c r="D90" s="210">
        <v>1</v>
      </c>
      <c r="E90" s="205" t="s">
        <v>459</v>
      </c>
      <c r="F90" s="137">
        <v>340.72</v>
      </c>
      <c r="G90" s="209" t="s">
        <v>457</v>
      </c>
      <c r="H90" s="208">
        <v>28.393333333333334</v>
      </c>
      <c r="I90" s="209"/>
    </row>
    <row r="91" spans="1:9" ht="18" customHeight="1">
      <c r="A91" s="223"/>
      <c r="B91" s="409"/>
      <c r="C91" s="273" t="s">
        <v>358</v>
      </c>
      <c r="D91" s="272">
        <v>4</v>
      </c>
      <c r="E91" s="274" t="s">
        <v>459</v>
      </c>
      <c r="F91" s="138">
        <v>76.83</v>
      </c>
      <c r="G91" s="209" t="s">
        <v>457</v>
      </c>
      <c r="H91" s="276">
        <v>25.61</v>
      </c>
      <c r="I91" s="209"/>
    </row>
    <row r="92" spans="1:9" ht="18" customHeight="1" thickBot="1">
      <c r="A92" s="223"/>
      <c r="B92" s="198" t="s">
        <v>656</v>
      </c>
      <c r="C92" s="209"/>
      <c r="D92" s="412">
        <v>1</v>
      </c>
      <c r="E92" s="209" t="s">
        <v>354</v>
      </c>
      <c r="F92" s="410"/>
      <c r="G92" s="308" t="s">
        <v>64</v>
      </c>
      <c r="H92" s="168">
        <v>148.56333333333333</v>
      </c>
      <c r="I92" s="550">
        <v>148.56333333333333</v>
      </c>
    </row>
    <row r="93" spans="1:9" ht="18" customHeight="1">
      <c r="A93" s="223"/>
      <c r="B93" s="198"/>
      <c r="C93" s="209"/>
      <c r="D93" s="198"/>
      <c r="E93" s="205"/>
      <c r="F93" s="198"/>
      <c r="G93" s="198"/>
      <c r="H93" s="209"/>
      <c r="I93" s="209"/>
    </row>
    <row r="94" spans="1:9" ht="18" customHeight="1">
      <c r="A94" s="223"/>
      <c r="B94" s="403" t="s">
        <v>646</v>
      </c>
      <c r="C94" s="275"/>
      <c r="D94" s="265" t="s">
        <v>60</v>
      </c>
      <c r="E94" s="261"/>
      <c r="F94" s="408" t="s">
        <v>61</v>
      </c>
      <c r="G94" s="401"/>
      <c r="H94" s="265" t="s">
        <v>62</v>
      </c>
      <c r="I94" s="209"/>
    </row>
    <row r="95" spans="1:9" ht="18" customHeight="1">
      <c r="A95" s="223"/>
      <c r="B95" s="250"/>
      <c r="C95" s="269" t="s">
        <v>621</v>
      </c>
      <c r="D95" s="278">
        <v>8</v>
      </c>
      <c r="E95" s="270" t="s">
        <v>459</v>
      </c>
      <c r="F95" s="136">
        <v>160.99</v>
      </c>
      <c r="G95" s="271" t="s">
        <v>457</v>
      </c>
      <c r="H95" s="208">
        <v>107.32666666666667</v>
      </c>
      <c r="I95" s="209"/>
    </row>
    <row r="96" spans="1:9" ht="18" customHeight="1">
      <c r="A96" s="223"/>
      <c r="B96" s="250"/>
      <c r="C96" s="209" t="s">
        <v>82</v>
      </c>
      <c r="D96" s="198">
        <v>6</v>
      </c>
      <c r="E96" s="205" t="s">
        <v>459</v>
      </c>
      <c r="F96" s="137">
        <v>28.13</v>
      </c>
      <c r="G96" s="209" t="s">
        <v>457</v>
      </c>
      <c r="H96" s="208">
        <v>14.065</v>
      </c>
      <c r="I96" s="209"/>
    </row>
    <row r="97" spans="1:9" ht="18" customHeight="1">
      <c r="A97" s="223"/>
      <c r="B97" s="250"/>
      <c r="C97" s="209" t="s">
        <v>358</v>
      </c>
      <c r="D97" s="198">
        <v>6</v>
      </c>
      <c r="E97" s="205" t="s">
        <v>459</v>
      </c>
      <c r="F97" s="137">
        <v>76.83</v>
      </c>
      <c r="G97" s="209" t="s">
        <v>457</v>
      </c>
      <c r="H97" s="208">
        <v>38.414999999999999</v>
      </c>
      <c r="I97" s="209"/>
    </row>
    <row r="98" spans="1:9" ht="18" customHeight="1">
      <c r="A98" s="223"/>
      <c r="B98" s="250"/>
      <c r="C98" s="209" t="s">
        <v>377</v>
      </c>
      <c r="D98" s="198">
        <v>12</v>
      </c>
      <c r="E98" s="205" t="s">
        <v>459</v>
      </c>
      <c r="F98" s="137">
        <v>2.33</v>
      </c>
      <c r="G98" s="209" t="s">
        <v>457</v>
      </c>
      <c r="H98" s="208">
        <v>2.33</v>
      </c>
      <c r="I98" s="209"/>
    </row>
    <row r="99" spans="1:9" ht="18" customHeight="1">
      <c r="A99" s="223"/>
      <c r="B99" s="198"/>
      <c r="C99" s="209" t="s">
        <v>83</v>
      </c>
      <c r="D99" s="198">
        <v>3</v>
      </c>
      <c r="E99" s="205" t="s">
        <v>459</v>
      </c>
      <c r="F99" s="137">
        <v>28.23</v>
      </c>
      <c r="G99" s="209" t="s">
        <v>457</v>
      </c>
      <c r="H99" s="208">
        <v>7.0575000000000001</v>
      </c>
      <c r="I99" s="209"/>
    </row>
    <row r="100" spans="1:9" ht="18" customHeight="1">
      <c r="A100" s="223"/>
      <c r="B100" s="198"/>
      <c r="C100" s="209" t="s">
        <v>84</v>
      </c>
      <c r="D100" s="198">
        <v>3</v>
      </c>
      <c r="E100" s="205" t="s">
        <v>459</v>
      </c>
      <c r="F100" s="137">
        <v>32.799999999999997</v>
      </c>
      <c r="G100" s="209" t="s">
        <v>457</v>
      </c>
      <c r="H100" s="208">
        <v>8.1999999999999993</v>
      </c>
      <c r="I100" s="209"/>
    </row>
    <row r="101" spans="1:9" ht="18" customHeight="1">
      <c r="A101" s="223"/>
      <c r="B101" s="198"/>
      <c r="C101" s="215" t="s">
        <v>622</v>
      </c>
      <c r="D101" s="198">
        <v>1</v>
      </c>
      <c r="E101" s="205" t="s">
        <v>459</v>
      </c>
      <c r="F101" s="137">
        <v>340.72</v>
      </c>
      <c r="G101" s="209" t="s">
        <v>457</v>
      </c>
      <c r="H101" s="208">
        <v>28.393333333333334</v>
      </c>
      <c r="I101" s="209"/>
    </row>
    <row r="102" spans="1:9" ht="18" customHeight="1">
      <c r="A102" s="223"/>
      <c r="B102" s="198"/>
      <c r="C102" s="215" t="s">
        <v>376</v>
      </c>
      <c r="D102" s="198">
        <v>6</v>
      </c>
      <c r="E102" s="205" t="s">
        <v>459</v>
      </c>
      <c r="F102" s="137">
        <v>49.54</v>
      </c>
      <c r="G102" s="209" t="s">
        <v>587</v>
      </c>
      <c r="H102" s="208">
        <v>24.77</v>
      </c>
      <c r="I102" s="209"/>
    </row>
    <row r="103" spans="1:9" ht="18" customHeight="1">
      <c r="A103" s="223"/>
      <c r="B103" s="198"/>
      <c r="C103" s="215" t="s">
        <v>379</v>
      </c>
      <c r="D103" s="198">
        <v>12</v>
      </c>
      <c r="E103" s="205" t="s">
        <v>459</v>
      </c>
      <c r="F103" s="137">
        <v>7.53</v>
      </c>
      <c r="G103" s="209" t="s">
        <v>588</v>
      </c>
      <c r="H103" s="208">
        <v>7.53</v>
      </c>
      <c r="I103" s="209"/>
    </row>
    <row r="104" spans="1:9" ht="18" customHeight="1">
      <c r="A104" s="223"/>
      <c r="B104" s="198"/>
      <c r="C104" s="215" t="s">
        <v>378</v>
      </c>
      <c r="D104" s="198">
        <v>12</v>
      </c>
      <c r="E104" s="205" t="s">
        <v>459</v>
      </c>
      <c r="F104" s="137">
        <v>47.13</v>
      </c>
      <c r="G104" s="209" t="s">
        <v>589</v>
      </c>
      <c r="H104" s="208">
        <v>47.13</v>
      </c>
      <c r="I104" s="209"/>
    </row>
    <row r="105" spans="1:9" ht="18" customHeight="1">
      <c r="A105" s="223"/>
      <c r="B105" s="198"/>
      <c r="C105" s="215" t="s">
        <v>657</v>
      </c>
      <c r="D105" s="198">
        <v>6</v>
      </c>
      <c r="E105" s="205" t="s">
        <v>459</v>
      </c>
      <c r="F105" s="137">
        <v>69</v>
      </c>
      <c r="G105" s="209" t="s">
        <v>590</v>
      </c>
      <c r="H105" s="208">
        <v>34.5</v>
      </c>
      <c r="I105" s="209"/>
    </row>
    <row r="106" spans="1:9" ht="18" customHeight="1">
      <c r="A106" s="223"/>
      <c r="B106" s="229"/>
      <c r="C106" s="275" t="s">
        <v>374</v>
      </c>
      <c r="D106" s="229">
        <v>6</v>
      </c>
      <c r="E106" s="274" t="s">
        <v>459</v>
      </c>
      <c r="F106" s="137">
        <v>6.56</v>
      </c>
      <c r="G106" s="275" t="s">
        <v>458</v>
      </c>
      <c r="H106" s="276">
        <v>3.28</v>
      </c>
      <c r="I106" s="209"/>
    </row>
    <row r="107" spans="1:9" ht="18" customHeight="1" thickBot="1">
      <c r="A107" s="223"/>
      <c r="B107" s="198" t="s">
        <v>466</v>
      </c>
      <c r="C107" s="209"/>
      <c r="D107" s="412">
        <v>1</v>
      </c>
      <c r="E107" s="209" t="s">
        <v>467</v>
      </c>
      <c r="F107" s="318" t="s">
        <v>64</v>
      </c>
      <c r="G107" s="318"/>
      <c r="H107" s="168">
        <v>322.9975</v>
      </c>
      <c r="I107" s="550">
        <v>322.9975</v>
      </c>
    </row>
    <row r="108" spans="1:9" ht="18" customHeight="1">
      <c r="A108" s="223"/>
      <c r="B108" s="198"/>
      <c r="C108" s="209"/>
      <c r="D108" s="198"/>
      <c r="E108" s="198"/>
      <c r="F108" s="205"/>
      <c r="G108" s="198"/>
      <c r="H108" s="198"/>
      <c r="I108" s="209"/>
    </row>
    <row r="109" spans="1:9" ht="18" customHeight="1">
      <c r="A109" s="223"/>
      <c r="B109" s="197" t="s">
        <v>85</v>
      </c>
      <c r="C109" s="209"/>
      <c r="D109" s="198"/>
      <c r="E109" s="198"/>
      <c r="F109" s="205"/>
      <c r="G109" s="198"/>
      <c r="H109" s="198"/>
      <c r="I109" s="209"/>
    </row>
    <row r="110" spans="1:9" ht="18" customHeight="1">
      <c r="A110" s="223"/>
      <c r="B110" s="198"/>
      <c r="C110" s="209"/>
      <c r="D110" s="194" t="s">
        <v>60</v>
      </c>
      <c r="E110" s="205"/>
      <c r="F110" s="206" t="s">
        <v>61</v>
      </c>
      <c r="G110" s="198"/>
      <c r="H110" s="214" t="s">
        <v>62</v>
      </c>
      <c r="I110" s="209"/>
    </row>
    <row r="111" spans="1:9" ht="18" customHeight="1">
      <c r="A111" s="223"/>
      <c r="B111" s="197" t="s">
        <v>352</v>
      </c>
      <c r="C111" s="209"/>
      <c r="D111" s="231">
        <v>22</v>
      </c>
      <c r="E111" s="205"/>
      <c r="F111" s="405">
        <v>322.9975</v>
      </c>
      <c r="G111" s="198"/>
      <c r="H111" s="406">
        <v>7105.9449999999997</v>
      </c>
      <c r="I111" s="209"/>
    </row>
    <row r="112" spans="1:9" ht="18" customHeight="1">
      <c r="A112" s="223"/>
      <c r="B112" s="197" t="s">
        <v>644</v>
      </c>
      <c r="C112" s="209"/>
      <c r="D112" s="231">
        <v>5</v>
      </c>
      <c r="E112" s="205"/>
      <c r="F112" s="405">
        <v>322.9975</v>
      </c>
      <c r="G112" s="198"/>
      <c r="H112" s="406">
        <v>1614.9875</v>
      </c>
      <c r="I112" s="209"/>
    </row>
    <row r="113" spans="1:9" ht="18" customHeight="1">
      <c r="A113" s="223"/>
      <c r="B113" s="197" t="s">
        <v>74</v>
      </c>
      <c r="C113" s="209"/>
      <c r="D113" s="231">
        <v>1</v>
      </c>
      <c r="E113" s="205"/>
      <c r="F113" s="405">
        <v>148.56333333333333</v>
      </c>
      <c r="G113" s="198"/>
      <c r="H113" s="406">
        <v>148.56333333333333</v>
      </c>
      <c r="I113" s="209"/>
    </row>
    <row r="114" spans="1:9" ht="18" customHeight="1" thickBot="1">
      <c r="A114" s="223"/>
      <c r="B114" s="198"/>
      <c r="C114" s="209"/>
      <c r="D114" s="198"/>
      <c r="E114" s="205"/>
      <c r="F114" s="198"/>
      <c r="G114" s="198"/>
      <c r="H114" s="209"/>
      <c r="I114" s="266">
        <v>8869.4958333333325</v>
      </c>
    </row>
    <row r="115" spans="1:9" ht="18" customHeight="1" thickTop="1">
      <c r="A115" s="223"/>
      <c r="B115" s="198"/>
      <c r="C115" s="209"/>
      <c r="D115" s="198"/>
      <c r="E115" s="205"/>
      <c r="F115" s="198"/>
      <c r="G115" s="198"/>
      <c r="H115" s="209"/>
      <c r="I115" s="122"/>
    </row>
    <row r="116" spans="1:9" ht="18" customHeight="1">
      <c r="A116" s="194" t="s">
        <v>86</v>
      </c>
      <c r="B116" s="197" t="s">
        <v>87</v>
      </c>
      <c r="C116" s="209"/>
      <c r="D116" s="198"/>
      <c r="E116" s="198"/>
      <c r="F116" s="205"/>
      <c r="G116" s="198"/>
      <c r="H116" s="198"/>
      <c r="I116" s="209"/>
    </row>
    <row r="117" spans="1:9" ht="18" customHeight="1">
      <c r="A117" s="223"/>
      <c r="B117" s="198"/>
      <c r="C117" s="209"/>
      <c r="D117" s="198"/>
      <c r="E117" s="198"/>
      <c r="F117" s="205"/>
      <c r="G117" s="198"/>
      <c r="H117" s="198"/>
      <c r="I117" s="209"/>
    </row>
    <row r="118" spans="1:9" ht="18" customHeight="1">
      <c r="A118" s="223"/>
      <c r="B118" s="229" t="s">
        <v>88</v>
      </c>
      <c r="C118" s="275"/>
      <c r="D118" s="229"/>
      <c r="E118" s="198"/>
      <c r="F118" s="205"/>
      <c r="G118" s="198"/>
      <c r="H118" s="198"/>
      <c r="I118" s="209"/>
    </row>
    <row r="119" spans="1:9" ht="18" customHeight="1">
      <c r="A119" s="223"/>
      <c r="B119" s="198" t="s">
        <v>676</v>
      </c>
      <c r="C119" s="202">
        <v>28</v>
      </c>
      <c r="D119" s="198" t="s">
        <v>476</v>
      </c>
      <c r="E119" s="198"/>
      <c r="F119" s="205"/>
      <c r="G119" s="198"/>
      <c r="H119" s="198"/>
      <c r="I119" s="209"/>
    </row>
    <row r="120" spans="1:9" ht="18" customHeight="1">
      <c r="A120" s="223"/>
      <c r="B120" s="198" t="s">
        <v>677</v>
      </c>
      <c r="C120" s="202">
        <v>28</v>
      </c>
      <c r="D120" s="198" t="s">
        <v>678</v>
      </c>
      <c r="E120" s="198"/>
      <c r="F120" s="205"/>
      <c r="G120" s="198"/>
      <c r="H120" s="198"/>
      <c r="I120" s="209"/>
    </row>
    <row r="121" spans="1:9" ht="18" customHeight="1">
      <c r="A121" s="223"/>
      <c r="B121" s="198" t="s">
        <v>89</v>
      </c>
      <c r="C121" s="199">
        <v>5</v>
      </c>
      <c r="D121" s="209" t="s">
        <v>90</v>
      </c>
      <c r="E121" s="198"/>
      <c r="F121" s="205"/>
      <c r="G121" s="198"/>
      <c r="H121" s="198"/>
      <c r="I121" s="209"/>
    </row>
    <row r="122" spans="1:9" ht="18" customHeight="1">
      <c r="A122" s="223"/>
      <c r="B122" s="198" t="s">
        <v>91</v>
      </c>
      <c r="C122" s="211">
        <v>2</v>
      </c>
      <c r="D122" s="209" t="s">
        <v>92</v>
      </c>
      <c r="E122" s="198"/>
      <c r="F122" s="205"/>
      <c r="G122" s="198"/>
      <c r="H122" s="198"/>
      <c r="I122" s="209"/>
    </row>
    <row r="123" spans="1:9" ht="18" customHeight="1">
      <c r="A123" s="223"/>
      <c r="B123" s="198" t="s">
        <v>204</v>
      </c>
      <c r="C123" s="211">
        <v>25.071428571428569</v>
      </c>
      <c r="D123" s="209" t="s">
        <v>18</v>
      </c>
      <c r="E123" s="198"/>
      <c r="F123" s="205"/>
      <c r="G123" s="198"/>
      <c r="H123" s="198"/>
      <c r="I123" s="209"/>
    </row>
    <row r="124" spans="1:9" ht="18" customHeight="1">
      <c r="A124" s="223"/>
      <c r="B124" s="198" t="s">
        <v>205</v>
      </c>
      <c r="C124" s="211">
        <v>250.71428571428569</v>
      </c>
      <c r="D124" s="209" t="s">
        <v>95</v>
      </c>
      <c r="E124" s="198"/>
      <c r="F124" s="205"/>
      <c r="G124" s="198"/>
      <c r="H124" s="198"/>
      <c r="I124" s="209"/>
    </row>
    <row r="125" spans="1:9" ht="18" customHeight="1">
      <c r="A125" s="223"/>
      <c r="B125" s="198"/>
      <c r="C125" s="209"/>
      <c r="D125" s="198"/>
      <c r="E125" s="198"/>
      <c r="F125" s="205"/>
      <c r="G125" s="198"/>
      <c r="H125" s="198"/>
      <c r="I125" s="209"/>
    </row>
    <row r="126" spans="1:9" ht="18" customHeight="1">
      <c r="A126" s="223"/>
      <c r="B126" s="206" t="s">
        <v>352</v>
      </c>
      <c r="C126" s="209"/>
      <c r="D126" s="194" t="s">
        <v>60</v>
      </c>
      <c r="E126" s="205"/>
      <c r="F126" s="194" t="s">
        <v>61</v>
      </c>
      <c r="G126" s="198"/>
      <c r="H126" s="291" t="s">
        <v>62</v>
      </c>
      <c r="I126" s="209"/>
    </row>
    <row r="127" spans="1:9" ht="18" customHeight="1">
      <c r="A127" s="223"/>
      <c r="B127" s="198" t="s">
        <v>96</v>
      </c>
      <c r="C127" s="209"/>
      <c r="D127" s="332">
        <v>1</v>
      </c>
      <c r="E127" s="231" t="s">
        <v>64</v>
      </c>
      <c r="F127" s="163">
        <v>1404</v>
      </c>
      <c r="G127" s="198"/>
      <c r="H127" s="413">
        <v>1404</v>
      </c>
      <c r="I127" s="209"/>
    </row>
    <row r="128" spans="1:9" ht="18" customHeight="1">
      <c r="A128" s="223"/>
      <c r="B128" s="198" t="s">
        <v>98</v>
      </c>
      <c r="C128" s="209"/>
      <c r="D128" s="332">
        <v>1</v>
      </c>
      <c r="E128" s="231" t="s">
        <v>64</v>
      </c>
      <c r="F128" s="163">
        <v>0</v>
      </c>
      <c r="G128" s="198"/>
      <c r="H128" s="413">
        <v>0</v>
      </c>
      <c r="I128" s="209"/>
    </row>
    <row r="129" spans="1:9" ht="18" customHeight="1">
      <c r="A129" s="223"/>
      <c r="B129" s="229" t="s">
        <v>99</v>
      </c>
      <c r="C129" s="275"/>
      <c r="D129" s="334">
        <v>1</v>
      </c>
      <c r="E129" s="242" t="s">
        <v>64</v>
      </c>
      <c r="F129" s="140">
        <v>149.0466857142857</v>
      </c>
      <c r="G129" s="229"/>
      <c r="H129" s="414">
        <v>149.0466857142857</v>
      </c>
      <c r="I129" s="209"/>
    </row>
    <row r="130" spans="1:9" ht="18" customHeight="1">
      <c r="A130" s="223"/>
      <c r="B130" s="198" t="s">
        <v>3</v>
      </c>
      <c r="C130" s="209"/>
      <c r="D130" s="332">
        <v>1</v>
      </c>
      <c r="E130" s="205" t="s">
        <v>64</v>
      </c>
      <c r="F130" s="352">
        <v>1553.0466857142858</v>
      </c>
      <c r="G130" s="198"/>
      <c r="H130" s="209"/>
      <c r="I130" s="415">
        <v>1553.0466857142858</v>
      </c>
    </row>
    <row r="131" spans="1:9" ht="18" customHeight="1">
      <c r="A131" s="223"/>
      <c r="B131" s="198"/>
      <c r="C131" s="209"/>
      <c r="D131" s="198"/>
      <c r="E131" s="205"/>
      <c r="F131" s="198"/>
      <c r="G131" s="198"/>
      <c r="H131" s="209"/>
      <c r="I131" s="209"/>
    </row>
    <row r="132" spans="1:9" ht="18" customHeight="1">
      <c r="A132" s="223"/>
      <c r="B132" s="196" t="s">
        <v>644</v>
      </c>
      <c r="C132" s="209"/>
      <c r="D132" s="194" t="s">
        <v>60</v>
      </c>
      <c r="E132" s="205"/>
      <c r="F132" s="194" t="s">
        <v>61</v>
      </c>
      <c r="G132" s="198"/>
      <c r="H132" s="291" t="s">
        <v>62</v>
      </c>
      <c r="I132" s="209"/>
    </row>
    <row r="133" spans="1:9" ht="18" customHeight="1">
      <c r="A133" s="223"/>
      <c r="B133" s="215" t="s">
        <v>96</v>
      </c>
      <c r="C133" s="209"/>
      <c r="D133" s="332">
        <v>1</v>
      </c>
      <c r="E133" s="231" t="s">
        <v>64</v>
      </c>
      <c r="F133" s="163">
        <v>1404</v>
      </c>
      <c r="G133" s="198"/>
      <c r="H133" s="413">
        <v>1404</v>
      </c>
      <c r="I133" s="209"/>
    </row>
    <row r="134" spans="1:9" ht="18" customHeight="1">
      <c r="A134" s="223"/>
      <c r="B134" s="215" t="s">
        <v>98</v>
      </c>
      <c r="C134" s="209"/>
      <c r="D134" s="332">
        <v>1</v>
      </c>
      <c r="E134" s="231" t="s">
        <v>64</v>
      </c>
      <c r="F134" s="163">
        <v>0</v>
      </c>
      <c r="G134" s="198"/>
      <c r="H134" s="413">
        <v>0</v>
      </c>
      <c r="I134" s="209"/>
    </row>
    <row r="135" spans="1:9" ht="18" customHeight="1">
      <c r="A135" s="223"/>
      <c r="B135" s="273" t="s">
        <v>99</v>
      </c>
      <c r="C135" s="275"/>
      <c r="D135" s="334">
        <v>1</v>
      </c>
      <c r="E135" s="242" t="s">
        <v>64</v>
      </c>
      <c r="F135" s="140">
        <v>123.64508571428568</v>
      </c>
      <c r="G135" s="229"/>
      <c r="H135" s="414">
        <v>123.64508571428568</v>
      </c>
      <c r="I135" s="209"/>
    </row>
    <row r="136" spans="1:9" ht="18" customHeight="1">
      <c r="A136" s="223"/>
      <c r="B136" s="198" t="s">
        <v>3</v>
      </c>
      <c r="C136" s="209"/>
      <c r="D136" s="332">
        <v>1</v>
      </c>
      <c r="E136" s="205" t="s">
        <v>64</v>
      </c>
      <c r="F136" s="352">
        <v>1527.6450857142856</v>
      </c>
      <c r="G136" s="198"/>
      <c r="H136" s="209"/>
      <c r="I136" s="415">
        <v>1527.6450857142856</v>
      </c>
    </row>
    <row r="137" spans="1:9" ht="18" customHeight="1">
      <c r="A137" s="223"/>
      <c r="B137" s="215"/>
      <c r="C137" s="209"/>
      <c r="D137" s="332"/>
      <c r="E137" s="205"/>
      <c r="F137" s="352"/>
      <c r="G137" s="198"/>
      <c r="H137" s="209"/>
      <c r="I137" s="416"/>
    </row>
    <row r="138" spans="1:9" ht="18" customHeight="1">
      <c r="A138" s="223"/>
      <c r="B138" s="206" t="s">
        <v>74</v>
      </c>
      <c r="C138" s="209"/>
      <c r="D138" s="194" t="s">
        <v>60</v>
      </c>
      <c r="E138" s="205"/>
      <c r="F138" s="194" t="s">
        <v>61</v>
      </c>
      <c r="G138" s="198"/>
      <c r="H138" s="291" t="s">
        <v>62</v>
      </c>
      <c r="I138" s="209"/>
    </row>
    <row r="139" spans="1:9" ht="18" customHeight="1">
      <c r="A139" s="223"/>
      <c r="B139" s="198" t="s">
        <v>96</v>
      </c>
      <c r="C139" s="209"/>
      <c r="D139" s="332">
        <v>1</v>
      </c>
      <c r="E139" s="231" t="s">
        <v>64</v>
      </c>
      <c r="F139" s="163">
        <v>1404</v>
      </c>
      <c r="G139" s="198"/>
      <c r="H139" s="413">
        <v>1404</v>
      </c>
      <c r="I139" s="209"/>
    </row>
    <row r="140" spans="1:9" ht="18" customHeight="1">
      <c r="A140" s="223"/>
      <c r="B140" s="198" t="s">
        <v>98</v>
      </c>
      <c r="C140" s="209"/>
      <c r="D140" s="332">
        <v>1</v>
      </c>
      <c r="E140" s="231" t="s">
        <v>64</v>
      </c>
      <c r="F140" s="163">
        <v>0</v>
      </c>
      <c r="G140" s="198"/>
      <c r="H140" s="413">
        <v>0</v>
      </c>
      <c r="I140" s="209"/>
    </row>
    <row r="141" spans="1:9" ht="18" customHeight="1">
      <c r="A141" s="223"/>
      <c r="B141" s="229" t="s">
        <v>99</v>
      </c>
      <c r="C141" s="275"/>
      <c r="D141" s="334">
        <v>1</v>
      </c>
      <c r="E141" s="242" t="s">
        <v>64</v>
      </c>
      <c r="F141" s="140">
        <v>98.788285714285706</v>
      </c>
      <c r="G141" s="229"/>
      <c r="H141" s="414">
        <v>98.788285714285706</v>
      </c>
      <c r="I141" s="209"/>
    </row>
    <row r="142" spans="1:9" ht="18" customHeight="1">
      <c r="A142" s="223"/>
      <c r="B142" s="198" t="s">
        <v>3</v>
      </c>
      <c r="C142" s="209"/>
      <c r="D142" s="332">
        <v>1</v>
      </c>
      <c r="E142" s="205" t="s">
        <v>64</v>
      </c>
      <c r="F142" s="352">
        <v>1502.7882857142856</v>
      </c>
      <c r="G142" s="198"/>
      <c r="H142" s="209"/>
      <c r="I142" s="415">
        <v>1502.7882857142856</v>
      </c>
    </row>
    <row r="143" spans="1:9" ht="18" customHeight="1">
      <c r="A143" s="223"/>
      <c r="B143" s="198"/>
      <c r="C143" s="209"/>
      <c r="D143" s="198"/>
      <c r="E143" s="205"/>
      <c r="F143" s="198"/>
      <c r="G143" s="198"/>
      <c r="H143" s="209"/>
      <c r="I143" s="209"/>
    </row>
    <row r="144" spans="1:9" ht="18" customHeight="1">
      <c r="A144" s="223"/>
      <c r="B144" s="198"/>
      <c r="C144" s="209"/>
      <c r="D144" s="198"/>
      <c r="E144" s="198"/>
      <c r="F144" s="205"/>
      <c r="G144" s="198"/>
      <c r="H144" s="198"/>
      <c r="I144" s="209"/>
    </row>
    <row r="145" spans="1:9" ht="18" customHeight="1">
      <c r="A145" s="223"/>
      <c r="B145" s="197" t="s">
        <v>206</v>
      </c>
      <c r="C145" s="209"/>
      <c r="D145" s="198"/>
      <c r="E145" s="198"/>
      <c r="F145" s="205"/>
      <c r="G145" s="198"/>
      <c r="H145" s="198"/>
      <c r="I145" s="209"/>
    </row>
    <row r="146" spans="1:9" ht="18" customHeight="1">
      <c r="A146" s="223"/>
      <c r="B146" s="198"/>
      <c r="C146" s="209"/>
      <c r="D146" s="194" t="s">
        <v>60</v>
      </c>
      <c r="E146" s="205"/>
      <c r="F146" s="194" t="s">
        <v>77</v>
      </c>
      <c r="G146" s="198"/>
      <c r="H146" s="214" t="s">
        <v>62</v>
      </c>
      <c r="I146" s="209"/>
    </row>
    <row r="147" spans="1:9" ht="18" customHeight="1">
      <c r="A147" s="223"/>
      <c r="B147" s="197" t="s">
        <v>352</v>
      </c>
      <c r="C147" s="209"/>
      <c r="D147" s="231">
        <v>22</v>
      </c>
      <c r="E147" s="205"/>
      <c r="F147" s="417">
        <v>1553.0466857142858</v>
      </c>
      <c r="G147" s="198"/>
      <c r="H147" s="418">
        <v>34167.02708571429</v>
      </c>
      <c r="I147" s="209"/>
    </row>
    <row r="148" spans="1:9" ht="18" customHeight="1">
      <c r="A148" s="223"/>
      <c r="B148" s="197" t="s">
        <v>644</v>
      </c>
      <c r="C148" s="209"/>
      <c r="D148" s="231">
        <v>5</v>
      </c>
      <c r="E148" s="205"/>
      <c r="F148" s="417">
        <v>1527.6450857142856</v>
      </c>
      <c r="G148" s="198"/>
      <c r="H148" s="418">
        <v>7638.225428571428</v>
      </c>
      <c r="I148" s="209"/>
    </row>
    <row r="149" spans="1:9" ht="18" customHeight="1">
      <c r="A149" s="223"/>
      <c r="B149" s="197" t="s">
        <v>74</v>
      </c>
      <c r="C149" s="209"/>
      <c r="D149" s="231">
        <v>1</v>
      </c>
      <c r="E149" s="205"/>
      <c r="F149" s="417">
        <v>1502.7882857142856</v>
      </c>
      <c r="G149" s="198"/>
      <c r="H149" s="418">
        <v>1502.7882857142856</v>
      </c>
      <c r="I149" s="209"/>
    </row>
    <row r="150" spans="1:9" ht="18" customHeight="1" thickBot="1">
      <c r="A150" s="223"/>
      <c r="B150" s="198"/>
      <c r="C150" s="209"/>
      <c r="D150" s="198"/>
      <c r="E150" s="205"/>
      <c r="F150" s="198"/>
      <c r="G150" s="198"/>
      <c r="H150" s="209"/>
      <c r="I150" s="266">
        <v>43308.040800000002</v>
      </c>
    </row>
    <row r="151" spans="1:9" ht="18" customHeight="1" thickTop="1">
      <c r="A151" s="223"/>
      <c r="B151" s="198"/>
      <c r="C151" s="209"/>
      <c r="D151" s="198"/>
      <c r="E151" s="205"/>
      <c r="F151" s="198"/>
      <c r="G151" s="198"/>
      <c r="H151" s="209"/>
      <c r="I151" s="122"/>
    </row>
    <row r="152" spans="1:9" ht="18" customHeight="1">
      <c r="A152" s="194" t="s">
        <v>100</v>
      </c>
      <c r="B152" s="195" t="s">
        <v>207</v>
      </c>
      <c r="C152" s="192"/>
      <c r="D152" s="192"/>
      <c r="E152" s="192"/>
      <c r="F152" s="192"/>
      <c r="G152" s="192"/>
      <c r="H152" s="192"/>
      <c r="I152" s="192"/>
    </row>
    <row r="153" spans="1:9" ht="18" customHeight="1">
      <c r="A153" s="192"/>
      <c r="B153" s="192"/>
      <c r="C153" s="192"/>
      <c r="D153" s="192"/>
      <c r="E153" s="192"/>
      <c r="F153" s="192"/>
      <c r="G153" s="192"/>
      <c r="H153" s="192"/>
      <c r="I153" s="192"/>
    </row>
    <row r="154" spans="1:9" ht="18" customHeight="1">
      <c r="A154" s="192"/>
      <c r="B154" s="252" t="s">
        <v>102</v>
      </c>
      <c r="C154" s="264" t="s">
        <v>324</v>
      </c>
      <c r="D154" s="291" t="s">
        <v>60</v>
      </c>
      <c r="E154" s="274"/>
      <c r="F154" s="291" t="s">
        <v>77</v>
      </c>
      <c r="G154" s="229"/>
      <c r="H154" s="265" t="s">
        <v>62</v>
      </c>
      <c r="I154" s="192"/>
    </row>
    <row r="155" spans="1:9" ht="18" customHeight="1">
      <c r="A155" s="192"/>
      <c r="B155" s="192" t="s">
        <v>104</v>
      </c>
      <c r="C155" s="454">
        <v>3</v>
      </c>
      <c r="D155" s="420">
        <v>4</v>
      </c>
      <c r="E155" s="192" t="s">
        <v>105</v>
      </c>
      <c r="F155" s="132">
        <v>44</v>
      </c>
      <c r="G155" s="192" t="s">
        <v>208</v>
      </c>
      <c r="H155" s="456">
        <v>58.666666666666664</v>
      </c>
      <c r="I155" s="192"/>
    </row>
    <row r="156" spans="1:9" ht="18" customHeight="1">
      <c r="A156" s="192"/>
      <c r="B156" s="192" t="s">
        <v>209</v>
      </c>
      <c r="C156" s="458">
        <v>3</v>
      </c>
      <c r="D156" s="420">
        <v>4</v>
      </c>
      <c r="E156" s="215" t="s">
        <v>105</v>
      </c>
      <c r="F156" s="132">
        <v>77.52</v>
      </c>
      <c r="G156" s="209" t="s">
        <v>208</v>
      </c>
      <c r="H156" s="459">
        <v>103.36</v>
      </c>
      <c r="I156" s="192"/>
    </row>
    <row r="157" spans="1:9" ht="18" customHeight="1">
      <c r="A157" s="192"/>
      <c r="B157" s="192" t="s">
        <v>211</v>
      </c>
      <c r="C157" s="458">
        <v>3</v>
      </c>
      <c r="D157" s="420">
        <v>2</v>
      </c>
      <c r="E157" s="215" t="s">
        <v>105</v>
      </c>
      <c r="F157" s="132">
        <v>230.5</v>
      </c>
      <c r="G157" s="209" t="s">
        <v>208</v>
      </c>
      <c r="H157" s="459">
        <v>153.66666666666666</v>
      </c>
      <c r="I157" s="192"/>
    </row>
    <row r="158" spans="1:9" ht="18" customHeight="1">
      <c r="A158" s="192"/>
      <c r="B158" s="192" t="s">
        <v>245</v>
      </c>
      <c r="C158" s="458">
        <v>3</v>
      </c>
      <c r="D158" s="420">
        <v>4</v>
      </c>
      <c r="E158" s="215" t="s">
        <v>105</v>
      </c>
      <c r="F158" s="132">
        <v>55.01</v>
      </c>
      <c r="G158" s="209" t="s">
        <v>208</v>
      </c>
      <c r="H158" s="459">
        <v>73.346666666666664</v>
      </c>
      <c r="I158" s="192"/>
    </row>
    <row r="159" spans="1:9" ht="18" customHeight="1">
      <c r="A159" s="192"/>
      <c r="B159" s="192" t="s">
        <v>247</v>
      </c>
      <c r="C159" s="458">
        <v>1</v>
      </c>
      <c r="D159" s="420">
        <v>6</v>
      </c>
      <c r="E159" s="215" t="s">
        <v>105</v>
      </c>
      <c r="F159" s="132">
        <v>63.29</v>
      </c>
      <c r="G159" s="209" t="s">
        <v>208</v>
      </c>
      <c r="H159" s="459">
        <v>379.74</v>
      </c>
      <c r="I159" s="192"/>
    </row>
    <row r="160" spans="1:9" ht="18" customHeight="1">
      <c r="A160" s="192"/>
      <c r="B160" s="192" t="s">
        <v>106</v>
      </c>
      <c r="C160" s="458">
        <v>1</v>
      </c>
      <c r="D160" s="420">
        <v>6</v>
      </c>
      <c r="E160" s="215" t="s">
        <v>105</v>
      </c>
      <c r="F160" s="132">
        <v>41.6</v>
      </c>
      <c r="G160" s="209" t="s">
        <v>208</v>
      </c>
      <c r="H160" s="459">
        <v>249.60000000000002</v>
      </c>
      <c r="I160" s="192"/>
    </row>
    <row r="161" spans="1:9" ht="18" customHeight="1">
      <c r="A161" s="192"/>
      <c r="B161" s="192" t="s">
        <v>600</v>
      </c>
      <c r="C161" s="458">
        <v>1</v>
      </c>
      <c r="D161" s="420">
        <v>6</v>
      </c>
      <c r="E161" s="215" t="s">
        <v>105</v>
      </c>
      <c r="F161" s="132">
        <v>54.95</v>
      </c>
      <c r="G161" s="209" t="s">
        <v>208</v>
      </c>
      <c r="H161" s="459">
        <v>329.70000000000005</v>
      </c>
      <c r="I161" s="192"/>
    </row>
    <row r="162" spans="1:9" ht="18" customHeight="1">
      <c r="A162" s="192"/>
      <c r="B162" s="192" t="s">
        <v>659</v>
      </c>
      <c r="C162" s="458">
        <v>4</v>
      </c>
      <c r="D162" s="420">
        <v>20</v>
      </c>
      <c r="E162" s="215" t="s">
        <v>664</v>
      </c>
      <c r="F162" s="132">
        <v>6.22</v>
      </c>
      <c r="G162" s="209" t="s">
        <v>208</v>
      </c>
      <c r="H162" s="459">
        <v>31.099999999999998</v>
      </c>
      <c r="I162" s="192"/>
    </row>
    <row r="163" spans="1:9" ht="18" customHeight="1">
      <c r="A163" s="192"/>
      <c r="B163" s="192" t="s">
        <v>661</v>
      </c>
      <c r="C163" s="458">
        <v>4</v>
      </c>
      <c r="D163" s="420">
        <v>10</v>
      </c>
      <c r="E163" s="215" t="s">
        <v>105</v>
      </c>
      <c r="F163" s="132">
        <v>66.430000000000007</v>
      </c>
      <c r="G163" s="209" t="s">
        <v>208</v>
      </c>
      <c r="H163" s="459">
        <v>166.07500000000002</v>
      </c>
      <c r="I163" s="192"/>
    </row>
    <row r="164" spans="1:9" ht="18" customHeight="1">
      <c r="A164" s="192"/>
      <c r="B164" s="192" t="s">
        <v>662</v>
      </c>
      <c r="C164" s="458">
        <v>1</v>
      </c>
      <c r="D164" s="420">
        <v>5</v>
      </c>
      <c r="E164" s="215" t="s">
        <v>665</v>
      </c>
      <c r="F164" s="132">
        <v>144.02000000000001</v>
      </c>
      <c r="G164" s="209" t="s">
        <v>208</v>
      </c>
      <c r="H164" s="459">
        <v>720.1</v>
      </c>
      <c r="I164" s="192"/>
    </row>
    <row r="165" spans="1:9" ht="18" customHeight="1">
      <c r="A165" s="192"/>
      <c r="B165" s="254" t="s">
        <v>107</v>
      </c>
      <c r="C165" s="254"/>
      <c r="D165" s="254"/>
      <c r="E165" s="254"/>
      <c r="F165" s="254"/>
      <c r="G165" s="254"/>
      <c r="H165" s="254"/>
      <c r="I165" s="422">
        <v>2265.355</v>
      </c>
    </row>
    <row r="166" spans="1:9" ht="18" customHeight="1">
      <c r="A166" s="192"/>
      <c r="B166" s="192"/>
      <c r="C166" s="192"/>
      <c r="D166" s="192"/>
      <c r="E166" s="174"/>
      <c r="F166" s="174"/>
      <c r="G166" s="192"/>
      <c r="H166" s="192"/>
      <c r="I166" s="192"/>
    </row>
    <row r="167" spans="1:9" ht="18" customHeight="1" thickBot="1">
      <c r="A167" s="192"/>
      <c r="B167" s="195" t="s">
        <v>212</v>
      </c>
      <c r="C167" s="192"/>
      <c r="D167" s="192"/>
      <c r="E167" s="174"/>
      <c r="F167" s="463"/>
      <c r="G167" s="192"/>
      <c r="H167" s="192"/>
      <c r="I167" s="266">
        <v>2265.355</v>
      </c>
    </row>
    <row r="168" spans="1:9" ht="18" customHeight="1" thickTop="1">
      <c r="A168" s="192"/>
      <c r="B168" s="195"/>
      <c r="C168" s="192"/>
      <c r="D168" s="192"/>
      <c r="E168" s="174"/>
      <c r="F168" s="463"/>
      <c r="G168" s="192"/>
      <c r="H168" s="192"/>
      <c r="I168" s="122"/>
    </row>
    <row r="169" spans="1:9" ht="18" customHeight="1">
      <c r="A169" s="192"/>
      <c r="B169" s="192"/>
      <c r="C169" s="192"/>
      <c r="D169" s="192"/>
      <c r="E169" s="192"/>
      <c r="F169" s="192"/>
      <c r="G169" s="192"/>
      <c r="H169" s="192"/>
      <c r="I169" s="192"/>
    </row>
    <row r="170" spans="1:9" ht="18" customHeight="1">
      <c r="A170" s="194" t="s">
        <v>109</v>
      </c>
      <c r="B170" s="195" t="s">
        <v>213</v>
      </c>
      <c r="C170" s="192"/>
      <c r="D170" s="192"/>
      <c r="E170" s="192"/>
      <c r="F170" s="192"/>
      <c r="G170" s="192"/>
      <c r="H170" s="192"/>
      <c r="I170" s="192"/>
    </row>
    <row r="171" spans="1:9" ht="18" customHeight="1">
      <c r="A171" s="192"/>
      <c r="B171" s="192"/>
      <c r="C171" s="192"/>
      <c r="D171" s="192"/>
      <c r="E171" s="192"/>
      <c r="F171" s="192"/>
      <c r="G171" s="192"/>
      <c r="H171" s="192"/>
      <c r="I171" s="192"/>
    </row>
    <row r="172" spans="1:9" ht="18" customHeight="1">
      <c r="A172" s="192"/>
      <c r="B172" s="195" t="s">
        <v>522</v>
      </c>
      <c r="C172" s="192"/>
      <c r="D172" s="192"/>
      <c r="E172" s="192"/>
      <c r="F172" s="192"/>
      <c r="G172" s="192"/>
      <c r="H172" s="192"/>
      <c r="I172" s="192"/>
    </row>
    <row r="173" spans="1:9" ht="18" customHeight="1">
      <c r="A173" s="192"/>
      <c r="B173" s="252" t="s">
        <v>214</v>
      </c>
      <c r="C173" s="254"/>
      <c r="D173" s="291" t="s">
        <v>60</v>
      </c>
      <c r="E173" s="274"/>
      <c r="F173" s="291" t="s">
        <v>77</v>
      </c>
      <c r="G173" s="229"/>
      <c r="H173" s="265" t="s">
        <v>62</v>
      </c>
      <c r="I173" s="192"/>
    </row>
    <row r="174" spans="1:9" ht="18" customHeight="1">
      <c r="A174" s="192"/>
      <c r="B174" s="198" t="s">
        <v>572</v>
      </c>
      <c r="C174" s="192"/>
      <c r="D174" s="231">
        <v>6</v>
      </c>
      <c r="E174" s="231" t="s">
        <v>64</v>
      </c>
      <c r="F174" s="132">
        <v>929.1</v>
      </c>
      <c r="G174" s="231" t="s">
        <v>65</v>
      </c>
      <c r="H174" s="305">
        <v>5574.6</v>
      </c>
      <c r="I174" s="192"/>
    </row>
    <row r="175" spans="1:9" ht="18" customHeight="1">
      <c r="A175" s="192"/>
      <c r="B175" s="198" t="s">
        <v>624</v>
      </c>
      <c r="C175" s="192"/>
      <c r="D175" s="231">
        <v>6</v>
      </c>
      <c r="E175" s="231" t="s">
        <v>64</v>
      </c>
      <c r="F175" s="132">
        <v>76.72</v>
      </c>
      <c r="G175" s="231" t="s">
        <v>65</v>
      </c>
      <c r="H175" s="305">
        <v>460.32</v>
      </c>
      <c r="I175" s="192"/>
    </row>
    <row r="176" spans="1:9" ht="18" customHeight="1">
      <c r="A176" s="192"/>
      <c r="B176" s="198" t="s">
        <v>113</v>
      </c>
      <c r="C176" s="192"/>
      <c r="D176" s="231">
        <v>6</v>
      </c>
      <c r="E176" s="231" t="s">
        <v>64</v>
      </c>
      <c r="F176" s="132">
        <v>46.74</v>
      </c>
      <c r="G176" s="231" t="s">
        <v>65</v>
      </c>
      <c r="H176" s="305">
        <v>280.44</v>
      </c>
      <c r="I176" s="192"/>
    </row>
    <row r="177" spans="1:9" ht="18" customHeight="1">
      <c r="A177" s="192"/>
      <c r="B177" s="229" t="s">
        <v>573</v>
      </c>
      <c r="C177" s="254"/>
      <c r="D177" s="242">
        <v>12</v>
      </c>
      <c r="E177" s="242" t="s">
        <v>64</v>
      </c>
      <c r="F177" s="140">
        <v>389.97</v>
      </c>
      <c r="G177" s="242" t="s">
        <v>65</v>
      </c>
      <c r="H177" s="306">
        <v>4679.6400000000003</v>
      </c>
      <c r="I177" s="192"/>
    </row>
    <row r="178" spans="1:9" ht="18" customHeight="1">
      <c r="A178" s="192"/>
      <c r="B178" s="192" t="s">
        <v>114</v>
      </c>
      <c r="C178" s="307">
        <v>1754.9999999999998</v>
      </c>
      <c r="D178" s="640" t="s">
        <v>215</v>
      </c>
      <c r="E178" s="640"/>
      <c r="F178" s="309">
        <v>80000</v>
      </c>
      <c r="G178" s="192"/>
      <c r="H178" s="305">
        <v>10995</v>
      </c>
      <c r="I178" s="299">
        <v>241.20281249999999</v>
      </c>
    </row>
    <row r="179" spans="1:9" ht="18" customHeight="1">
      <c r="A179" s="192"/>
      <c r="B179" s="192"/>
      <c r="C179" s="192"/>
      <c r="D179" s="192"/>
      <c r="E179" s="192"/>
      <c r="F179" s="192"/>
      <c r="G179" s="192"/>
      <c r="H179" s="192"/>
      <c r="I179" s="192"/>
    </row>
    <row r="180" spans="1:9" ht="18" customHeight="1">
      <c r="A180" s="192"/>
      <c r="B180" s="252" t="s">
        <v>116</v>
      </c>
      <c r="C180" s="291" t="s">
        <v>216</v>
      </c>
      <c r="D180" s="254"/>
      <c r="E180" s="291" t="s">
        <v>217</v>
      </c>
      <c r="F180" s="254"/>
      <c r="G180" s="291" t="s">
        <v>81</v>
      </c>
      <c r="H180" s="265" t="s">
        <v>62</v>
      </c>
      <c r="I180" s="192"/>
    </row>
    <row r="181" spans="1:9" ht="18" customHeight="1">
      <c r="A181" s="192"/>
      <c r="B181" s="310" t="s">
        <v>119</v>
      </c>
      <c r="C181" s="302">
        <v>1754.9999999999998</v>
      </c>
      <c r="D181" s="300" t="s">
        <v>115</v>
      </c>
      <c r="E181" s="311">
        <v>2</v>
      </c>
      <c r="F181" s="300" t="s">
        <v>64</v>
      </c>
      <c r="G181" s="287">
        <v>6.47</v>
      </c>
      <c r="H181" s="312">
        <v>5677.4249999999993</v>
      </c>
      <c r="I181" s="192"/>
    </row>
    <row r="182" spans="1:9" ht="18" customHeight="1">
      <c r="A182" s="192"/>
      <c r="B182" s="192" t="s">
        <v>120</v>
      </c>
      <c r="C182" s="192"/>
      <c r="D182" s="192"/>
      <c r="E182" s="192"/>
      <c r="F182" s="192"/>
      <c r="G182" s="192"/>
      <c r="H182" s="192"/>
      <c r="I182" s="303">
        <v>5677.4249999999993</v>
      </c>
    </row>
    <row r="183" spans="1:9" ht="18" customHeight="1">
      <c r="A183" s="192"/>
      <c r="B183" s="192"/>
      <c r="C183" s="192"/>
      <c r="D183" s="192"/>
      <c r="E183" s="192"/>
      <c r="F183" s="192"/>
      <c r="G183" s="192"/>
      <c r="H183" s="192"/>
      <c r="I183" s="192"/>
    </row>
    <row r="184" spans="1:9" ht="18" customHeight="1">
      <c r="A184" s="192"/>
      <c r="B184" s="252" t="s">
        <v>121</v>
      </c>
      <c r="C184" s="291" t="s">
        <v>103</v>
      </c>
      <c r="D184" s="242"/>
      <c r="E184" s="291" t="s">
        <v>81</v>
      </c>
      <c r="F184" s="291" t="s">
        <v>218</v>
      </c>
      <c r="G184" s="291" t="s">
        <v>216</v>
      </c>
      <c r="H184" s="291" t="s">
        <v>62</v>
      </c>
      <c r="I184" s="192"/>
    </row>
    <row r="185" spans="1:9" ht="18" customHeight="1">
      <c r="A185" s="192"/>
      <c r="B185" s="310" t="s">
        <v>124</v>
      </c>
      <c r="C185" s="311">
        <v>30</v>
      </c>
      <c r="D185" s="300" t="s">
        <v>220</v>
      </c>
      <c r="E185" s="142">
        <v>29.08</v>
      </c>
      <c r="F185" s="302">
        <v>10000</v>
      </c>
      <c r="G185" s="302">
        <v>1754.9999999999998</v>
      </c>
      <c r="H185" s="146">
        <v>153.10619999999997</v>
      </c>
      <c r="I185" s="192"/>
    </row>
    <row r="186" spans="1:9" ht="18" customHeight="1">
      <c r="A186" s="192"/>
      <c r="B186" s="192" t="s">
        <v>127</v>
      </c>
      <c r="C186" s="192"/>
      <c r="D186" s="192"/>
      <c r="E186" s="192"/>
      <c r="F186" s="192"/>
      <c r="G186" s="192"/>
      <c r="H186" s="192"/>
      <c r="I186" s="303">
        <v>153.10619999999997</v>
      </c>
    </row>
    <row r="187" spans="1:9" ht="18" customHeight="1">
      <c r="A187" s="192"/>
      <c r="B187" s="192"/>
      <c r="C187" s="192"/>
      <c r="D187" s="192"/>
      <c r="E187" s="192"/>
      <c r="F187" s="192"/>
      <c r="G187" s="192"/>
      <c r="H187" s="192"/>
      <c r="I187" s="192"/>
    </row>
    <row r="188" spans="1:9" ht="18" customHeight="1">
      <c r="A188" s="192"/>
      <c r="B188" s="252" t="s">
        <v>128</v>
      </c>
      <c r="C188" s="291" t="s">
        <v>103</v>
      </c>
      <c r="D188" s="242"/>
      <c r="E188" s="291" t="s">
        <v>81</v>
      </c>
      <c r="F188" s="291" t="s">
        <v>218</v>
      </c>
      <c r="G188" s="291" t="s">
        <v>216</v>
      </c>
      <c r="H188" s="291" t="s">
        <v>62</v>
      </c>
      <c r="I188" s="192"/>
    </row>
    <row r="189" spans="1:9" ht="18" customHeight="1">
      <c r="A189" s="192"/>
      <c r="B189" s="192" t="s">
        <v>129</v>
      </c>
      <c r="C189" s="211">
        <v>20</v>
      </c>
      <c r="D189" s="231" t="s">
        <v>220</v>
      </c>
      <c r="E189" s="279">
        <v>41.98</v>
      </c>
      <c r="F189" s="292">
        <v>28000</v>
      </c>
      <c r="G189" s="292">
        <v>1754.9999999999998</v>
      </c>
      <c r="H189" s="143">
        <v>52.624928571428555</v>
      </c>
      <c r="I189" s="192"/>
    </row>
    <row r="190" spans="1:9" ht="18" customHeight="1">
      <c r="A190" s="192"/>
      <c r="B190" s="192" t="s">
        <v>132</v>
      </c>
      <c r="C190" s="211">
        <v>40</v>
      </c>
      <c r="D190" s="231" t="s">
        <v>220</v>
      </c>
      <c r="E190" s="208">
        <v>42.75</v>
      </c>
      <c r="F190" s="292">
        <v>40000</v>
      </c>
      <c r="G190" s="292">
        <v>1754.9999999999998</v>
      </c>
      <c r="H190" s="144">
        <v>75.02624999999999</v>
      </c>
      <c r="I190" s="192"/>
    </row>
    <row r="191" spans="1:9" ht="18" customHeight="1">
      <c r="A191" s="192"/>
      <c r="B191" s="192" t="s">
        <v>221</v>
      </c>
      <c r="C191" s="211">
        <v>0.1</v>
      </c>
      <c r="D191" s="231" t="s">
        <v>64</v>
      </c>
      <c r="E191" s="293">
        <v>127.65117857142855</v>
      </c>
      <c r="F191" s="292"/>
      <c r="G191" s="294"/>
      <c r="H191" s="295">
        <v>12.765117857142855</v>
      </c>
      <c r="I191" s="192"/>
    </row>
    <row r="192" spans="1:9" ht="18" customHeight="1">
      <c r="A192" s="192"/>
      <c r="B192" s="254" t="s">
        <v>627</v>
      </c>
      <c r="C192" s="234">
        <v>4</v>
      </c>
      <c r="D192" s="242" t="s">
        <v>64</v>
      </c>
      <c r="E192" s="276">
        <v>88.71</v>
      </c>
      <c r="F192" s="296"/>
      <c r="G192" s="297"/>
      <c r="H192" s="295">
        <v>354.84</v>
      </c>
      <c r="I192" s="192"/>
    </row>
    <row r="193" spans="1:9" ht="18" customHeight="1">
      <c r="A193" s="192"/>
      <c r="B193" s="192" t="s">
        <v>134</v>
      </c>
      <c r="C193" s="192"/>
      <c r="D193" s="192"/>
      <c r="E193" s="192"/>
      <c r="F193" s="192"/>
      <c r="G193" s="192"/>
      <c r="H193" s="284"/>
      <c r="I193" s="299">
        <v>495.25629642857137</v>
      </c>
    </row>
    <row r="194" spans="1:9" ht="18" customHeight="1">
      <c r="A194" s="192"/>
      <c r="B194" s="192"/>
      <c r="C194" s="192"/>
      <c r="D194" s="192"/>
      <c r="E194" s="192"/>
      <c r="F194" s="192"/>
      <c r="G194" s="192"/>
      <c r="H194" s="192"/>
      <c r="I194" s="192"/>
    </row>
    <row r="195" spans="1:9" ht="18" customHeight="1">
      <c r="A195" s="192"/>
      <c r="B195" s="252" t="s">
        <v>135</v>
      </c>
      <c r="C195" s="291" t="s">
        <v>103</v>
      </c>
      <c r="D195" s="242"/>
      <c r="E195" s="291" t="s">
        <v>81</v>
      </c>
      <c r="F195" s="291" t="s">
        <v>218</v>
      </c>
      <c r="G195" s="291" t="s">
        <v>216</v>
      </c>
      <c r="H195" s="291" t="s">
        <v>62</v>
      </c>
      <c r="I195" s="192"/>
    </row>
    <row r="196" spans="1:9" ht="18" customHeight="1">
      <c r="A196" s="192"/>
      <c r="B196" s="310" t="s">
        <v>136</v>
      </c>
      <c r="C196" s="300">
        <v>0.7</v>
      </c>
      <c r="D196" s="300" t="s">
        <v>222</v>
      </c>
      <c r="E196" s="301">
        <v>39.844999999999999</v>
      </c>
      <c r="F196" s="302">
        <v>4000</v>
      </c>
      <c r="G196" s="302">
        <v>1754.9999999999998</v>
      </c>
      <c r="H196" s="146">
        <v>12.237395624999998</v>
      </c>
      <c r="I196" s="192"/>
    </row>
    <row r="197" spans="1:9" ht="18" customHeight="1">
      <c r="A197" s="192"/>
      <c r="B197" s="192" t="s">
        <v>127</v>
      </c>
      <c r="C197" s="192"/>
      <c r="D197" s="192"/>
      <c r="E197" s="192"/>
      <c r="F197" s="192"/>
      <c r="G197" s="192"/>
      <c r="H197" s="192"/>
      <c r="I197" s="303">
        <v>12.237395624999998</v>
      </c>
    </row>
    <row r="198" spans="1:9" ht="18" customHeight="1">
      <c r="A198" s="192"/>
      <c r="B198" s="192"/>
      <c r="C198" s="192"/>
      <c r="D198" s="192"/>
      <c r="E198" s="192"/>
      <c r="F198" s="192"/>
      <c r="G198" s="192"/>
      <c r="H198" s="192"/>
      <c r="I198" s="192"/>
    </row>
    <row r="199" spans="1:9" ht="18" customHeight="1" thickBot="1">
      <c r="A199" s="192"/>
      <c r="B199" s="192" t="s">
        <v>523</v>
      </c>
      <c r="C199" s="192"/>
      <c r="D199" s="192"/>
      <c r="E199" s="192"/>
      <c r="F199" s="192"/>
      <c r="G199" s="192"/>
      <c r="H199" s="192"/>
      <c r="I199" s="304">
        <v>6579.2277045535711</v>
      </c>
    </row>
    <row r="200" spans="1:9" ht="18" customHeight="1">
      <c r="A200" s="192"/>
      <c r="B200" s="192"/>
      <c r="C200" s="192"/>
      <c r="D200" s="192"/>
      <c r="E200" s="192"/>
      <c r="F200" s="192"/>
      <c r="G200" s="192"/>
      <c r="H200" s="192"/>
      <c r="I200" s="340"/>
    </row>
    <row r="201" spans="1:9" ht="18" customHeight="1">
      <c r="A201" s="192"/>
      <c r="B201" s="195" t="s">
        <v>138</v>
      </c>
      <c r="C201" s="192"/>
      <c r="D201" s="192"/>
      <c r="E201" s="192"/>
      <c r="F201" s="192"/>
      <c r="G201" s="192"/>
      <c r="H201" s="192"/>
      <c r="I201" s="192"/>
    </row>
    <row r="202" spans="1:9" ht="18" customHeight="1">
      <c r="A202" s="192"/>
      <c r="B202" s="192"/>
      <c r="C202" s="192"/>
      <c r="D202" s="192"/>
      <c r="E202" s="192" t="s">
        <v>524</v>
      </c>
      <c r="F202" s="192"/>
      <c r="G202" s="446">
        <v>6579.2277045535711</v>
      </c>
      <c r="H202" s="192"/>
      <c r="I202" s="122"/>
    </row>
    <row r="203" spans="1:9" ht="18" customHeight="1" thickBot="1">
      <c r="A203" s="192"/>
      <c r="B203" s="192"/>
      <c r="C203" s="192"/>
      <c r="D203" s="192"/>
      <c r="E203" s="192"/>
      <c r="F203" s="192"/>
      <c r="G203" s="446"/>
      <c r="H203" s="192"/>
      <c r="I203" s="266">
        <v>6579.2277045535711</v>
      </c>
    </row>
    <row r="204" spans="1:9" ht="18" customHeight="1" thickTop="1">
      <c r="A204" s="192"/>
      <c r="B204" s="192"/>
      <c r="C204" s="192"/>
      <c r="D204" s="192"/>
      <c r="E204" s="192"/>
      <c r="F204" s="192"/>
      <c r="G204" s="446"/>
      <c r="H204" s="192"/>
      <c r="I204" s="122"/>
    </row>
    <row r="205" spans="1:9" ht="18" customHeight="1">
      <c r="A205" s="194" t="s">
        <v>139</v>
      </c>
      <c r="B205" s="195" t="s">
        <v>140</v>
      </c>
      <c r="C205" s="192"/>
      <c r="D205" s="192"/>
      <c r="E205" s="192"/>
      <c r="F205" s="192"/>
      <c r="G205" s="192"/>
      <c r="H205" s="192"/>
      <c r="I205" s="192"/>
    </row>
    <row r="206" spans="1:9" ht="18">
      <c r="A206" s="192"/>
      <c r="B206" s="192"/>
      <c r="C206" s="192"/>
      <c r="D206" s="192"/>
      <c r="E206" s="192"/>
      <c r="F206" s="192"/>
      <c r="G206" s="192"/>
      <c r="H206" s="192"/>
      <c r="I206" s="424"/>
    </row>
    <row r="207" spans="1:9" ht="18">
      <c r="A207" s="192"/>
      <c r="B207" s="252" t="s">
        <v>522</v>
      </c>
      <c r="C207" s="254"/>
      <c r="D207" s="254"/>
      <c r="E207" s="291" t="s">
        <v>142</v>
      </c>
      <c r="F207" s="291" t="s">
        <v>143</v>
      </c>
      <c r="G207" s="291" t="s">
        <v>144</v>
      </c>
      <c r="H207" s="192"/>
      <c r="I207" s="192"/>
    </row>
    <row r="208" spans="1:9" ht="18">
      <c r="A208" s="192"/>
      <c r="B208" s="310" t="s">
        <v>525</v>
      </c>
      <c r="C208" s="310"/>
      <c r="D208" s="310"/>
      <c r="E208" s="338">
        <v>282132.05</v>
      </c>
      <c r="F208" s="346">
        <v>0.4</v>
      </c>
      <c r="G208" s="347">
        <v>0.6</v>
      </c>
      <c r="H208" s="192"/>
      <c r="I208" s="192"/>
    </row>
    <row r="209" spans="1:9" ht="18">
      <c r="A209" s="192"/>
      <c r="B209" s="192" t="s">
        <v>224</v>
      </c>
      <c r="C209" s="210">
        <v>60</v>
      </c>
      <c r="D209" s="198" t="s">
        <v>484</v>
      </c>
      <c r="E209" s="192"/>
      <c r="F209" s="192"/>
      <c r="G209" s="206"/>
      <c r="H209" s="192"/>
      <c r="I209" s="192"/>
    </row>
    <row r="210" spans="1:9" ht="18">
      <c r="A210" s="192"/>
      <c r="B210" s="192"/>
      <c r="C210" s="192"/>
      <c r="D210" s="192"/>
      <c r="E210" s="192"/>
      <c r="F210" s="192"/>
      <c r="G210" s="206"/>
      <c r="H210" s="192"/>
      <c r="I210" s="192"/>
    </row>
    <row r="211" spans="1:9" ht="18">
      <c r="A211" s="192"/>
      <c r="B211" s="252" t="s">
        <v>147</v>
      </c>
      <c r="C211" s="291" t="s">
        <v>103</v>
      </c>
      <c r="D211" s="242"/>
      <c r="E211" s="291" t="s">
        <v>81</v>
      </c>
      <c r="F211" s="242"/>
      <c r="G211" s="267" t="s">
        <v>148</v>
      </c>
      <c r="H211" s="330"/>
      <c r="I211" s="331"/>
    </row>
    <row r="212" spans="1:9" ht="18">
      <c r="A212" s="192"/>
      <c r="B212" s="310" t="s">
        <v>525</v>
      </c>
      <c r="C212" s="311">
        <v>1</v>
      </c>
      <c r="D212" s="300" t="s">
        <v>225</v>
      </c>
      <c r="E212" s="348">
        <v>282132.05</v>
      </c>
      <c r="F212" s="300" t="s">
        <v>64</v>
      </c>
      <c r="G212" s="349">
        <v>0.01</v>
      </c>
      <c r="H212" s="312">
        <v>2821.3204999999998</v>
      </c>
      <c r="I212" s="192"/>
    </row>
    <row r="213" spans="1:9" ht="18">
      <c r="A213" s="192"/>
      <c r="B213" s="192" t="s">
        <v>150</v>
      </c>
      <c r="C213" s="192"/>
      <c r="D213" s="192"/>
      <c r="E213" s="192"/>
      <c r="F213" s="192"/>
      <c r="G213" s="192"/>
      <c r="H213" s="192"/>
      <c r="I213" s="303">
        <v>2821.3204999999998</v>
      </c>
    </row>
    <row r="214" spans="1:9" ht="18" customHeight="1">
      <c r="A214" s="192"/>
      <c r="B214" s="192"/>
      <c r="C214" s="210" t="s">
        <v>485</v>
      </c>
      <c r="D214" s="198"/>
      <c r="E214" s="192"/>
      <c r="F214" s="198"/>
      <c r="G214" s="192"/>
      <c r="H214" s="192"/>
      <c r="I214" s="340"/>
    </row>
    <row r="215" spans="1:9" ht="18" customHeight="1">
      <c r="A215" s="192"/>
      <c r="B215" s="192"/>
      <c r="C215" s="198"/>
      <c r="D215" s="639" t="s">
        <v>152</v>
      </c>
      <c r="E215" s="639"/>
      <c r="F215" s="152">
        <v>0.4</v>
      </c>
      <c r="G215" s="192"/>
      <c r="H215" s="192"/>
      <c r="I215" s="340"/>
    </row>
    <row r="216" spans="1:9" ht="18" customHeight="1">
      <c r="A216" s="192"/>
      <c r="B216" s="192"/>
      <c r="C216" s="198"/>
      <c r="D216" s="639" t="s">
        <v>486</v>
      </c>
      <c r="E216" s="639"/>
      <c r="F216" s="209">
        <v>60</v>
      </c>
      <c r="G216" s="192"/>
      <c r="H216" s="192"/>
      <c r="I216" s="340"/>
    </row>
    <row r="217" spans="1:9" ht="18" customHeight="1">
      <c r="A217" s="192"/>
      <c r="B217" s="192"/>
      <c r="C217" s="198"/>
      <c r="D217" s="641" t="s">
        <v>487</v>
      </c>
      <c r="E217" s="641"/>
      <c r="F217" s="153">
        <v>0.01</v>
      </c>
      <c r="G217" s="192"/>
      <c r="H217" s="192"/>
      <c r="I217" s="340"/>
    </row>
    <row r="218" spans="1:9" ht="18" customHeight="1">
      <c r="A218" s="192"/>
      <c r="B218" s="192"/>
      <c r="C218" s="192"/>
      <c r="D218" s="192"/>
      <c r="E218" s="192"/>
      <c r="F218" s="192"/>
      <c r="G218" s="192"/>
      <c r="H218" s="192"/>
      <c r="I218" s="192"/>
    </row>
    <row r="219" spans="1:9" ht="18" customHeight="1">
      <c r="A219" s="192"/>
      <c r="B219" s="252" t="s">
        <v>151</v>
      </c>
      <c r="C219" s="291" t="s">
        <v>103</v>
      </c>
      <c r="D219" s="242"/>
      <c r="E219" s="291" t="s">
        <v>81</v>
      </c>
      <c r="F219" s="242"/>
      <c r="G219" s="291" t="s">
        <v>148</v>
      </c>
      <c r="H219" s="330"/>
      <c r="I219" s="331"/>
    </row>
    <row r="220" spans="1:9" ht="18" customHeight="1">
      <c r="A220" s="192"/>
      <c r="B220" s="254" t="s">
        <v>525</v>
      </c>
      <c r="C220" s="334">
        <v>1</v>
      </c>
      <c r="D220" s="242" t="s">
        <v>225</v>
      </c>
      <c r="E220" s="298">
        <v>282132.05</v>
      </c>
      <c r="F220" s="242" t="s">
        <v>64</v>
      </c>
      <c r="G220" s="335">
        <v>8.9999999999999993E-3</v>
      </c>
      <c r="H220" s="306">
        <v>2539.1884499999996</v>
      </c>
      <c r="I220" s="192"/>
    </row>
    <row r="221" spans="1:9" ht="18" customHeight="1">
      <c r="A221" s="192"/>
      <c r="B221" s="192" t="s">
        <v>150</v>
      </c>
      <c r="C221" s="192"/>
      <c r="D221" s="192"/>
      <c r="E221" s="192"/>
      <c r="F221" s="192"/>
      <c r="G221" s="192"/>
      <c r="H221" s="192"/>
      <c r="I221" s="303">
        <v>2539.1884499999996</v>
      </c>
    </row>
    <row r="222" spans="1:9" ht="18" customHeight="1">
      <c r="A222" s="192"/>
      <c r="B222" s="192"/>
      <c r="C222" s="198" t="s">
        <v>488</v>
      </c>
      <c r="D222" s="198"/>
      <c r="E222" s="192"/>
      <c r="F222" s="198"/>
      <c r="G222" s="198"/>
      <c r="H222" s="198"/>
      <c r="I222" s="192"/>
    </row>
    <row r="223" spans="1:9" ht="18" customHeight="1">
      <c r="A223" s="192"/>
      <c r="B223" s="192"/>
      <c r="C223" s="198"/>
      <c r="D223" s="639" t="s">
        <v>152</v>
      </c>
      <c r="E223" s="639"/>
      <c r="F223" s="154">
        <v>0.3</v>
      </c>
      <c r="G223" s="198"/>
      <c r="H223" s="198"/>
      <c r="I223" s="192"/>
    </row>
    <row r="224" spans="1:9" ht="18" customHeight="1">
      <c r="A224" s="192"/>
      <c r="B224" s="192"/>
      <c r="C224" s="198"/>
      <c r="D224" s="639" t="s">
        <v>489</v>
      </c>
      <c r="E224" s="639"/>
      <c r="F224" s="198">
        <v>5</v>
      </c>
      <c r="G224" s="198"/>
      <c r="H224" s="198"/>
      <c r="I224" s="192"/>
    </row>
    <row r="225" spans="1:11" ht="18" customHeight="1">
      <c r="A225" s="192"/>
      <c r="B225" s="192"/>
      <c r="C225" s="198"/>
      <c r="D225" s="639" t="s">
        <v>153</v>
      </c>
      <c r="E225" s="639"/>
      <c r="F225" s="350">
        <v>0.15</v>
      </c>
      <c r="G225" s="328" t="s">
        <v>668</v>
      </c>
      <c r="H225" s="198"/>
      <c r="I225" s="327"/>
    </row>
    <row r="226" spans="1:11" ht="18" customHeight="1">
      <c r="A226" s="192"/>
      <c r="B226" s="192"/>
      <c r="C226" s="198"/>
      <c r="D226" s="639" t="s">
        <v>154</v>
      </c>
      <c r="E226" s="639"/>
      <c r="F226" s="155">
        <v>8.9999999999999993E-3</v>
      </c>
      <c r="G226" s="198"/>
      <c r="H226" s="198"/>
      <c r="I226" s="192"/>
    </row>
    <row r="227" spans="1:11" ht="18" customHeight="1">
      <c r="A227" s="192"/>
      <c r="B227" s="192"/>
      <c r="C227" s="198"/>
      <c r="D227" s="290"/>
      <c r="E227" s="290"/>
      <c r="F227" s="155"/>
      <c r="G227" s="198"/>
      <c r="H227" s="198"/>
      <c r="I227" s="192"/>
    </row>
    <row r="228" spans="1:11" ht="18" customHeight="1">
      <c r="A228" s="192"/>
      <c r="B228" s="252" t="s">
        <v>226</v>
      </c>
      <c r="C228" s="291" t="s">
        <v>103</v>
      </c>
      <c r="D228" s="242"/>
      <c r="E228" s="291" t="s">
        <v>81</v>
      </c>
      <c r="F228" s="242"/>
      <c r="G228" s="329" t="s">
        <v>148</v>
      </c>
      <c r="H228" s="330"/>
      <c r="I228" s="330"/>
    </row>
    <row r="229" spans="1:11" ht="18" customHeight="1">
      <c r="A229" s="192"/>
      <c r="B229" s="254" t="s">
        <v>525</v>
      </c>
      <c r="C229" s="334">
        <v>1</v>
      </c>
      <c r="D229" s="242" t="s">
        <v>225</v>
      </c>
      <c r="E229" s="298">
        <v>282132.05</v>
      </c>
      <c r="F229" s="242" t="s">
        <v>64</v>
      </c>
      <c r="G229" s="335">
        <v>0.01</v>
      </c>
      <c r="H229" s="306">
        <v>2821.3204999999998</v>
      </c>
      <c r="I229" s="192"/>
    </row>
    <row r="230" spans="1:11" ht="18" customHeight="1">
      <c r="A230" s="192"/>
      <c r="B230" s="192" t="s">
        <v>150</v>
      </c>
      <c r="C230" s="192"/>
      <c r="D230" s="192"/>
      <c r="E230" s="192"/>
      <c r="F230" s="192"/>
      <c r="G230" s="192"/>
      <c r="H230" s="192"/>
      <c r="I230" s="303">
        <v>2821.3204999999998</v>
      </c>
    </row>
    <row r="231" spans="1:11" ht="18" customHeight="1">
      <c r="A231" s="192"/>
      <c r="B231" s="192"/>
      <c r="C231" s="198"/>
      <c r="D231" s="290"/>
      <c r="E231" s="290"/>
      <c r="F231" s="155"/>
      <c r="G231" s="198"/>
      <c r="H231" s="198"/>
      <c r="I231" s="192"/>
    </row>
    <row r="232" spans="1:11" ht="18" customHeight="1">
      <c r="A232" s="192"/>
      <c r="B232" s="252" t="s">
        <v>227</v>
      </c>
      <c r="C232" s="291" t="s">
        <v>103</v>
      </c>
      <c r="D232" s="254"/>
      <c r="E232" s="291" t="s">
        <v>81</v>
      </c>
      <c r="F232" s="291" t="s">
        <v>507</v>
      </c>
      <c r="G232" s="291" t="s">
        <v>148</v>
      </c>
      <c r="H232" s="254"/>
      <c r="I232" s="254"/>
    </row>
    <row r="233" spans="1:11" ht="18" customHeight="1">
      <c r="A233" s="192"/>
      <c r="B233" s="192" t="s">
        <v>228</v>
      </c>
      <c r="C233" s="332">
        <v>1</v>
      </c>
      <c r="D233" s="231" t="s">
        <v>225</v>
      </c>
      <c r="E233" s="336">
        <v>282132.05</v>
      </c>
      <c r="F233" s="150">
        <v>0.02</v>
      </c>
      <c r="G233" s="333">
        <v>8.3333333333333329E-2</v>
      </c>
      <c r="H233" s="305">
        <v>470.22008333333332</v>
      </c>
      <c r="I233" s="192"/>
      <c r="J233" s="553"/>
      <c r="K233" s="553"/>
    </row>
    <row r="234" spans="1:11" ht="18" customHeight="1">
      <c r="A234" s="192"/>
      <c r="B234" s="254" t="s">
        <v>155</v>
      </c>
      <c r="C234" s="334">
        <v>1</v>
      </c>
      <c r="D234" s="242" t="s">
        <v>225</v>
      </c>
      <c r="E234" s="337">
        <v>282132.05</v>
      </c>
      <c r="F234" s="151">
        <v>0.05</v>
      </c>
      <c r="G234" s="335">
        <v>8.3333333333333329E-2</v>
      </c>
      <c r="H234" s="306">
        <v>1175.5502083333333</v>
      </c>
      <c r="I234" s="192"/>
    </row>
    <row r="235" spans="1:11" ht="18" customHeight="1">
      <c r="A235" s="192"/>
      <c r="B235" s="192" t="s">
        <v>229</v>
      </c>
      <c r="C235" s="192"/>
      <c r="D235" s="192"/>
      <c r="E235" s="192"/>
      <c r="F235" s="192"/>
      <c r="G235" s="192"/>
      <c r="H235" s="192"/>
      <c r="I235" s="303">
        <v>1645.7702916666667</v>
      </c>
    </row>
    <row r="236" spans="1:11" ht="18" customHeight="1">
      <c r="A236" s="192"/>
      <c r="B236" s="192"/>
      <c r="C236" s="192"/>
      <c r="D236" s="192"/>
      <c r="E236" s="192"/>
      <c r="F236" s="192"/>
      <c r="G236" s="192"/>
      <c r="H236" s="192"/>
      <c r="I236" s="192"/>
    </row>
    <row r="237" spans="1:11" ht="18" customHeight="1">
      <c r="A237" s="192"/>
      <c r="B237" s="252" t="s">
        <v>156</v>
      </c>
      <c r="C237" s="291" t="s">
        <v>103</v>
      </c>
      <c r="D237" s="254"/>
      <c r="E237" s="291" t="s">
        <v>81</v>
      </c>
      <c r="F237" s="254"/>
      <c r="G237" s="291" t="s">
        <v>148</v>
      </c>
      <c r="H237" s="254"/>
      <c r="I237" s="254"/>
    </row>
    <row r="238" spans="1:11" ht="18" customHeight="1">
      <c r="A238" s="192"/>
      <c r="B238" s="310" t="s">
        <v>503</v>
      </c>
      <c r="C238" s="311">
        <v>0</v>
      </c>
      <c r="D238" s="300" t="s">
        <v>225</v>
      </c>
      <c r="E238" s="343">
        <v>1573.67</v>
      </c>
      <c r="F238" s="300" t="s">
        <v>64</v>
      </c>
      <c r="G238" s="344">
        <v>8.3333333333333329E-2</v>
      </c>
      <c r="H238" s="312">
        <v>0</v>
      </c>
      <c r="I238" s="192"/>
    </row>
    <row r="239" spans="1:11" ht="18" customHeight="1">
      <c r="A239" s="192"/>
      <c r="B239" s="192" t="s">
        <v>150</v>
      </c>
      <c r="C239" s="192"/>
      <c r="D239" s="192"/>
      <c r="E239" s="192"/>
      <c r="F239" s="192"/>
      <c r="G239" s="192"/>
      <c r="H239" s="192"/>
      <c r="I239" s="303">
        <v>0</v>
      </c>
    </row>
    <row r="240" spans="1:11" ht="18" customHeight="1">
      <c r="A240" s="192"/>
      <c r="B240" s="192"/>
      <c r="C240" s="192"/>
      <c r="D240" s="192"/>
      <c r="E240" s="192"/>
      <c r="F240" s="192"/>
      <c r="G240" s="192"/>
      <c r="H240" s="192"/>
      <c r="I240" s="192"/>
    </row>
    <row r="241" spans="1:9" ht="18" customHeight="1" thickBot="1">
      <c r="A241" s="192"/>
      <c r="B241" s="192" t="s">
        <v>526</v>
      </c>
      <c r="C241" s="192"/>
      <c r="D241" s="192"/>
      <c r="E241" s="192"/>
      <c r="F241" s="192"/>
      <c r="G241" s="192"/>
      <c r="H241" s="192"/>
      <c r="I241" s="345">
        <v>9827.5997416666651</v>
      </c>
    </row>
    <row r="242" spans="1:9" ht="18" customHeight="1">
      <c r="A242" s="192"/>
      <c r="B242" s="192"/>
      <c r="C242" s="192"/>
      <c r="D242" s="192"/>
      <c r="E242" s="192"/>
      <c r="F242" s="192"/>
      <c r="G242" s="192"/>
      <c r="H242" s="192"/>
      <c r="I242" s="424"/>
    </row>
    <row r="243" spans="1:9" ht="18" customHeight="1">
      <c r="A243" s="192"/>
      <c r="B243" s="195" t="s">
        <v>158</v>
      </c>
      <c r="C243" s="192"/>
      <c r="D243" s="192"/>
      <c r="E243" s="192"/>
      <c r="F243" s="192"/>
      <c r="G243" s="192"/>
      <c r="H243" s="192"/>
      <c r="I243" s="192"/>
    </row>
    <row r="244" spans="1:9" ht="18" customHeight="1">
      <c r="A244" s="192"/>
      <c r="B244" s="313"/>
      <c r="C244" s="192"/>
      <c r="D244" s="192"/>
      <c r="E244" s="192" t="s">
        <v>524</v>
      </c>
      <c r="F244" s="192"/>
      <c r="G244" s="305">
        <v>9827.5997416666651</v>
      </c>
      <c r="H244" s="192"/>
      <c r="I244" s="340"/>
    </row>
    <row r="245" spans="1:9" ht="18" customHeight="1" thickBot="1">
      <c r="A245" s="192"/>
      <c r="B245" s="313"/>
      <c r="C245" s="192"/>
      <c r="D245" s="192"/>
      <c r="E245" s="192"/>
      <c r="F245" s="192"/>
      <c r="G245" s="305"/>
      <c r="H245" s="192"/>
      <c r="I245" s="425">
        <v>9827.5997416666651</v>
      </c>
    </row>
    <row r="246" spans="1:9" ht="18" customHeight="1" thickTop="1">
      <c r="A246" s="192"/>
      <c r="B246" s="192"/>
      <c r="C246" s="192"/>
      <c r="D246" s="192"/>
      <c r="E246" s="192"/>
      <c r="F246" s="192"/>
      <c r="G246" s="192"/>
      <c r="H246" s="192"/>
      <c r="I246" s="192"/>
    </row>
    <row r="247" spans="1:9" ht="18" customHeight="1">
      <c r="A247" s="194" t="s">
        <v>159</v>
      </c>
      <c r="B247" s="195" t="s">
        <v>160</v>
      </c>
      <c r="C247" s="192"/>
      <c r="D247" s="192"/>
      <c r="E247" s="192"/>
      <c r="F247" s="192"/>
      <c r="G247" s="192"/>
      <c r="H247" s="192"/>
      <c r="I247" s="192"/>
    </row>
    <row r="248" spans="1:9" ht="18" customHeight="1">
      <c r="A248" s="194"/>
      <c r="B248" s="195"/>
      <c r="C248" s="192"/>
      <c r="D248" s="192"/>
      <c r="E248" s="192"/>
      <c r="F248" s="192"/>
      <c r="G248" s="192"/>
      <c r="H248" s="192"/>
      <c r="I248" s="192"/>
    </row>
    <row r="249" spans="1:9" ht="18" customHeight="1">
      <c r="A249" s="194"/>
      <c r="B249" s="252" t="s">
        <v>246</v>
      </c>
      <c r="C249" s="254"/>
      <c r="D249" s="254"/>
      <c r="E249" s="291" t="s">
        <v>142</v>
      </c>
      <c r="F249" s="291" t="s">
        <v>143</v>
      </c>
      <c r="G249" s="291" t="s">
        <v>144</v>
      </c>
      <c r="H249" s="291" t="s">
        <v>527</v>
      </c>
      <c r="I249" s="192"/>
    </row>
    <row r="250" spans="1:9" ht="18" customHeight="1">
      <c r="A250" s="194"/>
      <c r="B250" s="310" t="s">
        <v>384</v>
      </c>
      <c r="C250" s="310"/>
      <c r="D250" s="310"/>
      <c r="E250" s="338">
        <v>3026.34</v>
      </c>
      <c r="F250" s="346">
        <v>0.1</v>
      </c>
      <c r="G250" s="347">
        <v>0.7</v>
      </c>
      <c r="H250" s="347">
        <v>0.27999999999999997</v>
      </c>
      <c r="I250" s="192"/>
    </row>
    <row r="251" spans="1:9" ht="18" customHeight="1">
      <c r="A251" s="194"/>
      <c r="B251" s="192" t="s">
        <v>224</v>
      </c>
      <c r="C251" s="210">
        <v>36</v>
      </c>
      <c r="D251" s="198" t="s">
        <v>484</v>
      </c>
      <c r="E251" s="192"/>
      <c r="F251" s="192"/>
      <c r="G251" s="206"/>
      <c r="H251" s="192"/>
      <c r="I251" s="192"/>
    </row>
    <row r="252" spans="1:9" ht="18" customHeight="1">
      <c r="A252" s="194"/>
      <c r="B252" s="192"/>
      <c r="C252" s="192"/>
      <c r="D252" s="192"/>
      <c r="E252" s="192"/>
      <c r="F252" s="192"/>
      <c r="G252" s="206"/>
      <c r="H252" s="192"/>
      <c r="I252" s="192"/>
    </row>
    <row r="253" spans="1:9" ht="18" customHeight="1">
      <c r="A253" s="194"/>
      <c r="B253" s="252" t="s">
        <v>147</v>
      </c>
      <c r="C253" s="291" t="s">
        <v>103</v>
      </c>
      <c r="D253" s="242"/>
      <c r="E253" s="291" t="s">
        <v>81</v>
      </c>
      <c r="F253" s="242"/>
      <c r="G253" s="267" t="s">
        <v>148</v>
      </c>
      <c r="H253" s="330"/>
      <c r="I253" s="331"/>
    </row>
    <row r="254" spans="1:9" ht="18" customHeight="1">
      <c r="A254" s="194"/>
      <c r="B254" s="310" t="s">
        <v>384</v>
      </c>
      <c r="C254" s="311">
        <v>5</v>
      </c>
      <c r="D254" s="300" t="s">
        <v>64</v>
      </c>
      <c r="E254" s="348">
        <v>3026.34</v>
      </c>
      <c r="F254" s="300" t="s">
        <v>64</v>
      </c>
      <c r="G254" s="349">
        <v>2.5000000000000001E-2</v>
      </c>
      <c r="H254" s="312">
        <v>378.29250000000002</v>
      </c>
      <c r="I254" s="192"/>
    </row>
    <row r="255" spans="1:9" ht="18" customHeight="1">
      <c r="A255" s="194"/>
      <c r="B255" s="192" t="s">
        <v>150</v>
      </c>
      <c r="C255" s="192"/>
      <c r="D255" s="192"/>
      <c r="E255" s="192"/>
      <c r="F255" s="192"/>
      <c r="G255" s="192"/>
      <c r="H255" s="192"/>
      <c r="I255" s="303">
        <v>378.29250000000002</v>
      </c>
    </row>
    <row r="256" spans="1:9" ht="18" customHeight="1">
      <c r="A256" s="194"/>
      <c r="B256" s="192"/>
      <c r="C256" s="210" t="s">
        <v>485</v>
      </c>
      <c r="D256" s="198"/>
      <c r="E256" s="192"/>
      <c r="F256" s="198"/>
      <c r="G256" s="192"/>
      <c r="H256" s="192"/>
      <c r="I256" s="340"/>
    </row>
    <row r="257" spans="1:9" ht="18" customHeight="1">
      <c r="A257" s="194"/>
      <c r="B257" s="192"/>
      <c r="C257" s="198"/>
      <c r="D257" s="639" t="s">
        <v>152</v>
      </c>
      <c r="E257" s="639"/>
      <c r="F257" s="152">
        <v>0.1</v>
      </c>
      <c r="G257" s="192"/>
      <c r="H257" s="192"/>
      <c r="I257" s="340"/>
    </row>
    <row r="258" spans="1:9" ht="18" customHeight="1">
      <c r="A258" s="194"/>
      <c r="B258" s="192"/>
      <c r="C258" s="198"/>
      <c r="D258" s="639" t="s">
        <v>486</v>
      </c>
      <c r="E258" s="639"/>
      <c r="F258" s="209">
        <v>36</v>
      </c>
      <c r="G258" s="192"/>
      <c r="H258" s="192"/>
      <c r="I258" s="340"/>
    </row>
    <row r="259" spans="1:9" ht="18" customHeight="1">
      <c r="A259" s="194"/>
      <c r="B259" s="192"/>
      <c r="C259" s="198"/>
      <c r="D259" s="641" t="s">
        <v>487</v>
      </c>
      <c r="E259" s="641"/>
      <c r="F259" s="153">
        <v>2.5000000000000001E-2</v>
      </c>
      <c r="G259" s="192"/>
      <c r="H259" s="192"/>
      <c r="I259" s="340"/>
    </row>
    <row r="260" spans="1:9" ht="18" customHeight="1">
      <c r="A260" s="194"/>
      <c r="B260" s="192"/>
      <c r="C260" s="192"/>
      <c r="D260" s="192"/>
      <c r="E260" s="192"/>
      <c r="F260" s="192"/>
      <c r="G260" s="192"/>
      <c r="H260" s="192"/>
      <c r="I260" s="192"/>
    </row>
    <row r="261" spans="1:9" ht="18" customHeight="1">
      <c r="A261" s="194"/>
      <c r="B261" s="252" t="s">
        <v>151</v>
      </c>
      <c r="C261" s="291" t="s">
        <v>103</v>
      </c>
      <c r="D261" s="242"/>
      <c r="E261" s="291" t="s">
        <v>81</v>
      </c>
      <c r="F261" s="242"/>
      <c r="G261" s="291" t="s">
        <v>148</v>
      </c>
      <c r="H261" s="330"/>
      <c r="I261" s="331"/>
    </row>
    <row r="262" spans="1:9" ht="18" customHeight="1">
      <c r="A262" s="194"/>
      <c r="B262" s="254" t="s">
        <v>384</v>
      </c>
      <c r="C262" s="334">
        <v>5</v>
      </c>
      <c r="D262" s="300" t="s">
        <v>64</v>
      </c>
      <c r="E262" s="298">
        <v>3026.34</v>
      </c>
      <c r="F262" s="242" t="s">
        <v>64</v>
      </c>
      <c r="G262" s="335">
        <v>9.5833333333333326E-3</v>
      </c>
      <c r="H262" s="306">
        <v>145.012125</v>
      </c>
      <c r="I262" s="192"/>
    </row>
    <row r="263" spans="1:9" ht="18" customHeight="1">
      <c r="A263" s="194"/>
      <c r="B263" s="192" t="s">
        <v>150</v>
      </c>
      <c r="C263" s="192"/>
      <c r="D263" s="192"/>
      <c r="E263" s="192"/>
      <c r="F263" s="192"/>
      <c r="G263" s="192"/>
      <c r="H263" s="192"/>
      <c r="I263" s="303">
        <v>145.012125</v>
      </c>
    </row>
    <row r="264" spans="1:9" ht="18" customHeight="1">
      <c r="A264" s="194"/>
      <c r="B264" s="192"/>
      <c r="C264" s="198" t="s">
        <v>488</v>
      </c>
      <c r="D264" s="198"/>
      <c r="E264" s="192"/>
      <c r="F264" s="198"/>
      <c r="G264" s="198"/>
      <c r="H264" s="198"/>
      <c r="I264" s="192"/>
    </row>
    <row r="265" spans="1:9" ht="18" customHeight="1">
      <c r="A265" s="194"/>
      <c r="B265" s="192"/>
      <c r="C265" s="198"/>
      <c r="D265" s="639" t="s">
        <v>152</v>
      </c>
      <c r="E265" s="639"/>
      <c r="F265" s="154">
        <v>0.3</v>
      </c>
      <c r="G265" s="198"/>
      <c r="H265" s="198"/>
      <c r="I265" s="192"/>
    </row>
    <row r="266" spans="1:9" ht="18" customHeight="1">
      <c r="A266" s="194"/>
      <c r="B266" s="192"/>
      <c r="C266" s="198"/>
      <c r="D266" s="639" t="s">
        <v>489</v>
      </c>
      <c r="E266" s="639"/>
      <c r="F266" s="198">
        <v>3</v>
      </c>
      <c r="G266" s="198"/>
      <c r="H266" s="198"/>
      <c r="I266" s="192"/>
    </row>
    <row r="267" spans="1:9" ht="18" customHeight="1">
      <c r="A267" s="194"/>
      <c r="B267" s="192"/>
      <c r="C267" s="198"/>
      <c r="D267" s="639" t="s">
        <v>153</v>
      </c>
      <c r="E267" s="639"/>
      <c r="F267" s="350">
        <v>0.15</v>
      </c>
      <c r="G267" s="328" t="s">
        <v>668</v>
      </c>
      <c r="H267" s="198"/>
      <c r="I267" s="327"/>
    </row>
    <row r="268" spans="1:9" ht="18" customHeight="1">
      <c r="A268" s="194"/>
      <c r="B268" s="192"/>
      <c r="C268" s="198"/>
      <c r="D268" s="639" t="s">
        <v>154</v>
      </c>
      <c r="E268" s="639"/>
      <c r="F268" s="155">
        <v>9.5833333333333326E-3</v>
      </c>
      <c r="G268" s="198"/>
      <c r="H268" s="198"/>
      <c r="I268" s="192"/>
    </row>
    <row r="269" spans="1:9" ht="18" customHeight="1">
      <c r="A269" s="194"/>
      <c r="B269" s="192"/>
      <c r="C269" s="198"/>
      <c r="D269" s="290"/>
      <c r="E269" s="290"/>
      <c r="F269" s="155"/>
      <c r="G269" s="198"/>
      <c r="H269" s="198"/>
      <c r="I269" s="192"/>
    </row>
    <row r="270" spans="1:9" ht="18" customHeight="1">
      <c r="A270" s="194"/>
      <c r="B270" s="252" t="s">
        <v>226</v>
      </c>
      <c r="C270" s="291" t="s">
        <v>103</v>
      </c>
      <c r="D270" s="242"/>
      <c r="E270" s="291" t="s">
        <v>81</v>
      </c>
      <c r="F270" s="242"/>
      <c r="G270" s="329" t="s">
        <v>148</v>
      </c>
      <c r="H270" s="330"/>
      <c r="I270" s="331"/>
    </row>
    <row r="271" spans="1:9" ht="18" customHeight="1">
      <c r="A271" s="194"/>
      <c r="B271" s="254" t="s">
        <v>384</v>
      </c>
      <c r="C271" s="334">
        <v>5</v>
      </c>
      <c r="D271" s="300" t="s">
        <v>64</v>
      </c>
      <c r="E271" s="298">
        <v>3026.34</v>
      </c>
      <c r="F271" s="242" t="s">
        <v>64</v>
      </c>
      <c r="G271" s="335">
        <v>1.9444444444444445E-2</v>
      </c>
      <c r="H271" s="306">
        <v>294.22750000000002</v>
      </c>
      <c r="I271" s="192"/>
    </row>
    <row r="272" spans="1:9" ht="18" customHeight="1">
      <c r="A272" s="194"/>
      <c r="B272" s="192" t="s">
        <v>150</v>
      </c>
      <c r="C272" s="192"/>
      <c r="D272" s="192"/>
      <c r="E272" s="192"/>
      <c r="F272" s="192"/>
      <c r="G272" s="192"/>
      <c r="H272" s="192"/>
      <c r="I272" s="303">
        <v>294.22750000000002</v>
      </c>
    </row>
    <row r="273" spans="1:9" ht="18" customHeight="1">
      <c r="A273" s="194"/>
      <c r="B273" s="192"/>
      <c r="C273" s="198"/>
      <c r="D273" s="290"/>
      <c r="E273" s="290"/>
      <c r="F273" s="155"/>
      <c r="G273" s="198"/>
      <c r="H273" s="198"/>
      <c r="I273" s="192"/>
    </row>
    <row r="274" spans="1:9" ht="18" customHeight="1">
      <c r="A274" s="194"/>
      <c r="B274" s="252" t="s">
        <v>440</v>
      </c>
      <c r="C274" s="291" t="s">
        <v>103</v>
      </c>
      <c r="D274" s="254"/>
      <c r="E274" s="291" t="s">
        <v>81</v>
      </c>
      <c r="F274" s="291" t="s">
        <v>507</v>
      </c>
      <c r="G274" s="291" t="s">
        <v>148</v>
      </c>
      <c r="H274" s="254"/>
      <c r="I274" s="192"/>
    </row>
    <row r="275" spans="1:9" ht="18" customHeight="1">
      <c r="A275" s="194"/>
      <c r="B275" s="192" t="s">
        <v>116</v>
      </c>
      <c r="C275" s="332">
        <v>5</v>
      </c>
      <c r="D275" s="318" t="s">
        <v>64</v>
      </c>
      <c r="E275" s="336">
        <v>6.43</v>
      </c>
      <c r="F275" s="178">
        <v>0.27999999999999997</v>
      </c>
      <c r="G275" s="211">
        <v>183.77357142857142</v>
      </c>
      <c r="H275" s="305">
        <v>1654.3296899999996</v>
      </c>
      <c r="I275" s="192"/>
    </row>
    <row r="276" spans="1:9" ht="18" customHeight="1">
      <c r="A276" s="194"/>
      <c r="B276" s="254" t="s">
        <v>528</v>
      </c>
      <c r="C276" s="334"/>
      <c r="D276" s="242"/>
      <c r="E276" s="337"/>
      <c r="F276" s="179">
        <v>0.15</v>
      </c>
      <c r="G276" s="234"/>
      <c r="H276" s="306">
        <v>248.14945349999994</v>
      </c>
      <c r="I276" s="192"/>
    </row>
    <row r="277" spans="1:9" ht="18" customHeight="1">
      <c r="A277" s="194"/>
      <c r="B277" s="192" t="s">
        <v>229</v>
      </c>
      <c r="C277" s="192"/>
      <c r="D277" s="192"/>
      <c r="E277" s="192"/>
      <c r="F277" s="192"/>
      <c r="G277" s="192"/>
      <c r="H277" s="192"/>
      <c r="I277" s="303">
        <v>1902.4791434999995</v>
      </c>
    </row>
    <row r="278" spans="1:9" ht="18" customHeight="1">
      <c r="A278" s="194"/>
      <c r="B278" s="192"/>
      <c r="C278" s="192"/>
      <c r="D278" s="192"/>
      <c r="E278" s="192"/>
      <c r="F278" s="192"/>
      <c r="G278" s="192"/>
      <c r="H278" s="192"/>
      <c r="I278" s="192"/>
    </row>
    <row r="279" spans="1:9" ht="18" customHeight="1" thickBot="1">
      <c r="A279" s="194"/>
      <c r="B279" s="192" t="s">
        <v>529</v>
      </c>
      <c r="C279" s="192"/>
      <c r="D279" s="192"/>
      <c r="E279" s="192"/>
      <c r="F279" s="192"/>
      <c r="G279" s="192"/>
      <c r="H279" s="192"/>
      <c r="I279" s="345">
        <v>2720.0112684999995</v>
      </c>
    </row>
    <row r="280" spans="1:9" ht="18" customHeight="1">
      <c r="A280" s="194"/>
      <c r="B280" s="192"/>
      <c r="C280" s="192"/>
      <c r="D280" s="192"/>
      <c r="E280" s="192"/>
      <c r="F280" s="192"/>
      <c r="G280" s="192"/>
      <c r="H280" s="192"/>
      <c r="I280" s="424"/>
    </row>
    <row r="281" spans="1:9" ht="18" customHeight="1">
      <c r="A281" s="194"/>
      <c r="B281" s="192"/>
      <c r="C281" s="192"/>
      <c r="D281" s="192"/>
      <c r="E281" s="192"/>
      <c r="F281" s="192"/>
      <c r="G281" s="192"/>
      <c r="H281" s="192"/>
      <c r="I281" s="424"/>
    </row>
    <row r="282" spans="1:9" ht="18" customHeight="1">
      <c r="A282" s="194"/>
      <c r="B282" s="195" t="s">
        <v>158</v>
      </c>
      <c r="C282" s="192"/>
      <c r="D282" s="192"/>
      <c r="E282" s="192"/>
      <c r="F282" s="192"/>
      <c r="G282" s="192"/>
      <c r="H282" s="192"/>
      <c r="I282" s="192"/>
    </row>
    <row r="283" spans="1:9" ht="18" customHeight="1">
      <c r="A283" s="192"/>
      <c r="B283" s="195"/>
      <c r="C283" s="192"/>
      <c r="D283" s="192"/>
      <c r="E283" s="192" t="s">
        <v>246</v>
      </c>
      <c r="F283" s="192"/>
      <c r="G283" s="305">
        <v>2720.0112684999995</v>
      </c>
      <c r="H283" s="192"/>
      <c r="I283" s="340"/>
    </row>
    <row r="284" spans="1:9" ht="18" customHeight="1" thickBot="1">
      <c r="A284" s="192"/>
      <c r="B284" s="195"/>
      <c r="C284" s="192"/>
      <c r="D284" s="192"/>
      <c r="E284" s="192"/>
      <c r="F284" s="192"/>
      <c r="G284" s="305"/>
      <c r="H284" s="192"/>
      <c r="I284" s="425">
        <v>2720.0112684999995</v>
      </c>
    </row>
    <row r="285" spans="1:9" ht="18" customHeight="1" thickTop="1">
      <c r="A285" s="192"/>
      <c r="B285" s="192"/>
      <c r="C285" s="192"/>
      <c r="D285" s="192"/>
      <c r="E285" s="192"/>
      <c r="F285" s="192"/>
      <c r="G285" s="192"/>
      <c r="H285" s="192"/>
      <c r="I285" s="192"/>
    </row>
    <row r="286" spans="1:9" ht="18" customHeight="1">
      <c r="A286" s="194" t="s">
        <v>162</v>
      </c>
      <c r="B286" s="195" t="s">
        <v>163</v>
      </c>
      <c r="C286" s="192"/>
      <c r="D286" s="192"/>
      <c r="E286" s="192"/>
      <c r="F286" s="192"/>
      <c r="G286" s="192"/>
      <c r="H286" s="192"/>
      <c r="I286" s="192"/>
    </row>
    <row r="287" spans="1:9" ht="18" customHeight="1">
      <c r="A287" s="192"/>
      <c r="B287" s="192"/>
      <c r="C287" s="192"/>
      <c r="D287" s="192"/>
      <c r="E287" s="192"/>
      <c r="F287" s="192"/>
      <c r="G287" s="192"/>
      <c r="H287" s="192"/>
      <c r="I287" s="192"/>
    </row>
    <row r="288" spans="1:9" ht="18" customHeight="1">
      <c r="A288" s="192"/>
      <c r="B288" s="252" t="s">
        <v>230</v>
      </c>
      <c r="C288" s="254"/>
      <c r="D288" s="254"/>
      <c r="E288" s="254"/>
      <c r="F288" s="254"/>
      <c r="G288" s="254"/>
      <c r="H288" s="291" t="s">
        <v>62</v>
      </c>
      <c r="I288" s="194"/>
    </row>
    <row r="289" spans="1:9" ht="18" customHeight="1">
      <c r="A289" s="313" t="s">
        <v>58</v>
      </c>
      <c r="B289" s="192" t="s">
        <v>165</v>
      </c>
      <c r="C289" s="192"/>
      <c r="D289" s="192"/>
      <c r="E289" s="192"/>
      <c r="F289" s="192"/>
      <c r="G289" s="192"/>
      <c r="H289" s="351">
        <v>107092.46440418184</v>
      </c>
      <c r="I289" s="351"/>
    </row>
    <row r="290" spans="1:9" ht="18" customHeight="1">
      <c r="A290" s="313" t="s">
        <v>78</v>
      </c>
      <c r="B290" s="192" t="s">
        <v>231</v>
      </c>
      <c r="C290" s="192"/>
      <c r="D290" s="192"/>
      <c r="E290" s="192"/>
      <c r="F290" s="192"/>
      <c r="G290" s="192"/>
      <c r="H290" s="351">
        <v>8869.4958333333325</v>
      </c>
      <c r="I290" s="351"/>
    </row>
    <row r="291" spans="1:9" ht="18" customHeight="1">
      <c r="A291" s="313" t="s">
        <v>86</v>
      </c>
      <c r="B291" s="192" t="s">
        <v>232</v>
      </c>
      <c r="C291" s="192"/>
      <c r="D291" s="192"/>
      <c r="E291" s="192"/>
      <c r="F291" s="192"/>
      <c r="G291" s="192"/>
      <c r="H291" s="336">
        <v>43308.040800000002</v>
      </c>
      <c r="I291" s="336"/>
    </row>
    <row r="292" spans="1:9" ht="18" customHeight="1">
      <c r="A292" s="313" t="s">
        <v>100</v>
      </c>
      <c r="B292" s="192" t="s">
        <v>168</v>
      </c>
      <c r="C292" s="192"/>
      <c r="D292" s="192"/>
      <c r="E292" s="192"/>
      <c r="F292" s="192"/>
      <c r="G292" s="192"/>
      <c r="H292" s="336">
        <v>2265.355</v>
      </c>
      <c r="I292" s="336"/>
    </row>
    <row r="293" spans="1:9" ht="18" customHeight="1">
      <c r="A293" s="313" t="s">
        <v>109</v>
      </c>
      <c r="B293" s="192" t="s">
        <v>169</v>
      </c>
      <c r="C293" s="192"/>
      <c r="D293" s="192"/>
      <c r="E293" s="192"/>
      <c r="F293" s="192"/>
      <c r="G293" s="192"/>
      <c r="H293" s="336">
        <v>6579.2277045535711</v>
      </c>
      <c r="I293" s="336"/>
    </row>
    <row r="294" spans="1:9" ht="18" customHeight="1">
      <c r="A294" s="313" t="s">
        <v>139</v>
      </c>
      <c r="B294" s="192" t="s">
        <v>170</v>
      </c>
      <c r="C294" s="192"/>
      <c r="D294" s="192"/>
      <c r="E294" s="192"/>
      <c r="F294" s="192"/>
      <c r="G294" s="192"/>
      <c r="H294" s="336">
        <v>9827.5997416666651</v>
      </c>
      <c r="I294" s="336"/>
    </row>
    <row r="295" spans="1:9" ht="18" customHeight="1">
      <c r="A295" s="313" t="s">
        <v>159</v>
      </c>
      <c r="B295" s="192" t="s">
        <v>171</v>
      </c>
      <c r="C295" s="192"/>
      <c r="D295" s="192"/>
      <c r="E295" s="192"/>
      <c r="F295" s="192"/>
      <c r="G295" s="192"/>
      <c r="H295" s="426">
        <v>2720.0112684999995</v>
      </c>
      <c r="I295" s="427"/>
    </row>
    <row r="296" spans="1:9" ht="18" customHeight="1">
      <c r="A296" s="192"/>
      <c r="B296" s="192"/>
      <c r="C296" s="192"/>
      <c r="D296" s="192"/>
      <c r="E296" s="192"/>
      <c r="F296" s="192"/>
      <c r="G296" s="192"/>
      <c r="H296" s="192"/>
      <c r="I296" s="231"/>
    </row>
    <row r="297" spans="1:9" ht="18" customHeight="1" thickBot="1">
      <c r="A297" s="192"/>
      <c r="B297" s="195" t="s">
        <v>172</v>
      </c>
      <c r="C297" s="192"/>
      <c r="D297" s="192"/>
      <c r="E297" s="192"/>
      <c r="F297" s="192"/>
      <c r="G297" s="192"/>
      <c r="H297" s="192"/>
      <c r="I297" s="425">
        <v>180662.19475223543</v>
      </c>
    </row>
    <row r="298" spans="1:9" ht="18" customHeight="1" thickTop="1">
      <c r="A298" s="192"/>
      <c r="B298" s="192"/>
      <c r="C298" s="192"/>
      <c r="D298" s="192"/>
      <c r="E298" s="192"/>
      <c r="F298" s="192"/>
      <c r="G298" s="192"/>
      <c r="H298" s="192"/>
      <c r="I298" s="192"/>
    </row>
    <row r="299" spans="1:9" ht="18" customHeight="1">
      <c r="A299" s="194" t="s">
        <v>173</v>
      </c>
      <c r="B299" s="195" t="s">
        <v>174</v>
      </c>
      <c r="C299" s="192"/>
      <c r="D299" s="192"/>
      <c r="E299" s="192"/>
      <c r="F299" s="192"/>
      <c r="G299" s="192"/>
      <c r="H299" s="192"/>
      <c r="I299" s="192"/>
    </row>
    <row r="300" spans="1:9" ht="18" customHeight="1">
      <c r="A300" s="192"/>
      <c r="B300" s="192"/>
      <c r="C300" s="192"/>
      <c r="D300" s="192"/>
      <c r="E300" s="192"/>
      <c r="F300" s="192"/>
      <c r="G300" s="192"/>
      <c r="H300" s="192"/>
      <c r="I300" s="192"/>
    </row>
    <row r="301" spans="1:9" ht="18" customHeight="1">
      <c r="A301" s="192"/>
      <c r="B301" s="252" t="s">
        <v>175</v>
      </c>
      <c r="C301" s="254"/>
      <c r="D301" s="223"/>
      <c r="E301" s="291" t="s">
        <v>176</v>
      </c>
      <c r="F301" s="254"/>
      <c r="G301" s="291" t="s">
        <v>177</v>
      </c>
      <c r="H301" s="254"/>
      <c r="I301" s="291" t="s">
        <v>62</v>
      </c>
    </row>
    <row r="302" spans="1:9" ht="18" customHeight="1">
      <c r="A302" s="192"/>
      <c r="B302" s="192" t="s">
        <v>178</v>
      </c>
      <c r="C302" s="192"/>
      <c r="D302" s="219"/>
      <c r="E302" s="149">
        <v>0.03</v>
      </c>
      <c r="F302" s="192"/>
      <c r="G302" s="305">
        <v>180662.19475223543</v>
      </c>
      <c r="H302" s="192"/>
      <c r="I302" s="305">
        <v>5419.8658425670628</v>
      </c>
    </row>
    <row r="303" spans="1:9" ht="18" customHeight="1">
      <c r="A303" s="192"/>
      <c r="B303" s="192" t="s">
        <v>179</v>
      </c>
      <c r="C303" s="192"/>
      <c r="D303" s="223"/>
      <c r="E303" s="149">
        <v>0.05</v>
      </c>
      <c r="F303" s="192"/>
      <c r="G303" s="305">
        <v>180662.19475223543</v>
      </c>
      <c r="H303" s="192"/>
      <c r="I303" s="305">
        <v>9033.1097376117723</v>
      </c>
    </row>
    <row r="304" spans="1:9" ht="18" customHeight="1">
      <c r="A304" s="192"/>
      <c r="B304" s="354" t="s">
        <v>478</v>
      </c>
      <c r="C304" s="192"/>
      <c r="D304" s="223"/>
      <c r="E304" s="149">
        <v>0.01</v>
      </c>
      <c r="F304" s="192"/>
      <c r="G304" s="305">
        <v>180662.19475223543</v>
      </c>
      <c r="H304" s="192"/>
      <c r="I304" s="305">
        <v>1806.6219475223543</v>
      </c>
    </row>
    <row r="305" spans="1:9" ht="18" customHeight="1">
      <c r="A305" s="192"/>
      <c r="B305" s="254" t="s">
        <v>180</v>
      </c>
      <c r="C305" s="254"/>
      <c r="D305" s="227"/>
      <c r="E305" s="156">
        <v>0.01</v>
      </c>
      <c r="F305" s="254"/>
      <c r="G305" s="306">
        <v>180662.19475223543</v>
      </c>
      <c r="H305" s="254"/>
      <c r="I305" s="306">
        <v>1806.6219475223543</v>
      </c>
    </row>
    <row r="306" spans="1:9" ht="18" customHeight="1">
      <c r="A306" s="192"/>
      <c r="B306" s="192" t="s">
        <v>181</v>
      </c>
      <c r="C306" s="192"/>
      <c r="D306" s="223"/>
      <c r="E306" s="192"/>
      <c r="F306" s="192"/>
      <c r="G306" s="192"/>
      <c r="H306" s="192"/>
      <c r="I306" s="305">
        <v>18066.219475223545</v>
      </c>
    </row>
    <row r="307" spans="1:9" ht="18" customHeight="1">
      <c r="A307" s="192"/>
      <c r="B307" s="192"/>
      <c r="C307" s="192"/>
      <c r="D307" s="192"/>
      <c r="E307" s="192"/>
      <c r="F307" s="192"/>
      <c r="G307" s="192"/>
      <c r="H307" s="192"/>
      <c r="I307" s="340"/>
    </row>
    <row r="308" spans="1:9" ht="18" customHeight="1" thickBot="1">
      <c r="A308" s="192"/>
      <c r="B308" s="195" t="s">
        <v>233</v>
      </c>
      <c r="C308" s="192"/>
      <c r="D308" s="192"/>
      <c r="E308" s="192"/>
      <c r="F308" s="192"/>
      <c r="G308" s="192"/>
      <c r="H308" s="192"/>
      <c r="I308" s="425">
        <v>18066.219475223545</v>
      </c>
    </row>
    <row r="309" spans="1:9" ht="18" customHeight="1" thickTop="1">
      <c r="A309" s="192"/>
      <c r="B309" s="192"/>
      <c r="C309" s="192"/>
      <c r="D309" s="192"/>
      <c r="E309" s="192"/>
      <c r="F309" s="192"/>
      <c r="G309" s="192"/>
      <c r="H309" s="192"/>
      <c r="I309" s="192"/>
    </row>
    <row r="310" spans="1:9" ht="18" customHeight="1">
      <c r="A310" s="194" t="s">
        <v>183</v>
      </c>
      <c r="B310" s="195" t="s">
        <v>184</v>
      </c>
      <c r="C310" s="192"/>
      <c r="D310" s="192"/>
      <c r="E310" s="192"/>
      <c r="F310" s="192"/>
      <c r="G310" s="192"/>
      <c r="H310" s="192"/>
      <c r="I310" s="192"/>
    </row>
    <row r="311" spans="1:9" ht="18" customHeight="1">
      <c r="A311" s="192"/>
      <c r="B311" s="192"/>
      <c r="C311" s="192"/>
      <c r="D311" s="192"/>
      <c r="E311" s="192"/>
      <c r="F311" s="192"/>
      <c r="G311" s="192"/>
      <c r="H311" s="192"/>
      <c r="I311" s="192"/>
    </row>
    <row r="312" spans="1:9" ht="18" customHeight="1">
      <c r="A312" s="192"/>
      <c r="B312" s="254" t="s">
        <v>185</v>
      </c>
      <c r="C312" s="254"/>
      <c r="D312" s="254"/>
      <c r="E312" s="254"/>
      <c r="F312" s="254"/>
      <c r="G312" s="254"/>
      <c r="H312" s="223"/>
      <c r="I312" s="291" t="s">
        <v>62</v>
      </c>
    </row>
    <row r="313" spans="1:9" ht="18" customHeight="1">
      <c r="A313" s="313" t="s">
        <v>162</v>
      </c>
      <c r="B313" s="192" t="s">
        <v>186</v>
      </c>
      <c r="C313" s="192"/>
      <c r="D313" s="192"/>
      <c r="E313" s="192"/>
      <c r="F313" s="192"/>
      <c r="G313" s="192"/>
      <c r="H313" s="219"/>
      <c r="I313" s="295">
        <v>180662.19475223543</v>
      </c>
    </row>
    <row r="314" spans="1:9" ht="18" customHeight="1">
      <c r="A314" s="313" t="s">
        <v>173</v>
      </c>
      <c r="B314" s="192" t="s">
        <v>187</v>
      </c>
      <c r="C314" s="192"/>
      <c r="D314" s="192"/>
      <c r="E314" s="192"/>
      <c r="F314" s="192"/>
      <c r="G314" s="192"/>
      <c r="H314" s="223"/>
      <c r="I314" s="295">
        <v>18066.219475223545</v>
      </c>
    </row>
    <row r="315" spans="1:9" ht="18" customHeight="1">
      <c r="A315" s="192"/>
      <c r="B315" s="192" t="s">
        <v>188</v>
      </c>
      <c r="C315" s="192"/>
      <c r="D315" s="192"/>
      <c r="E315" s="192"/>
      <c r="F315" s="192"/>
      <c r="G315" s="192"/>
      <c r="H315" s="223"/>
      <c r="I315" s="295">
        <v>198728.41422745897</v>
      </c>
    </row>
    <row r="316" spans="1:9" ht="18" customHeight="1">
      <c r="A316" s="192"/>
      <c r="B316" s="254" t="s">
        <v>502</v>
      </c>
      <c r="C316" s="254"/>
      <c r="D316" s="254"/>
      <c r="E316" s="254"/>
      <c r="F316" s="254"/>
      <c r="G316" s="254"/>
      <c r="H316" s="227"/>
      <c r="I316" s="464">
        <v>1</v>
      </c>
    </row>
    <row r="317" spans="1:9" ht="18" customHeight="1" thickBot="1">
      <c r="A317" s="192"/>
      <c r="B317" s="192"/>
      <c r="C317" s="192"/>
      <c r="D317" s="192"/>
      <c r="E317" s="192"/>
      <c r="F317" s="192"/>
      <c r="G317" s="192"/>
      <c r="H317" s="192"/>
      <c r="I317" s="254"/>
    </row>
    <row r="318" spans="1:9" ht="18" customHeight="1" thickBot="1">
      <c r="A318" s="192"/>
      <c r="B318" s="195" t="s">
        <v>189</v>
      </c>
      <c r="C318" s="192"/>
      <c r="D318" s="192"/>
      <c r="E318" s="192"/>
      <c r="F318" s="192"/>
      <c r="G318" s="192"/>
      <c r="H318" s="194" t="s">
        <v>234</v>
      </c>
      <c r="I318" s="471">
        <v>198728.41422745897</v>
      </c>
    </row>
    <row r="319" spans="1:9" ht="18" customHeight="1">
      <c r="A319" s="192"/>
      <c r="B319" s="192"/>
      <c r="C319" s="192"/>
      <c r="D319" s="192"/>
      <c r="E319" s="192"/>
      <c r="F319" s="192"/>
      <c r="G319" s="192"/>
      <c r="H319" s="192"/>
      <c r="I319" s="313"/>
    </row>
    <row r="320" spans="1:9" ht="18" customHeight="1">
      <c r="A320" s="194" t="s">
        <v>191</v>
      </c>
      <c r="B320" s="195" t="s">
        <v>235</v>
      </c>
      <c r="C320" s="192"/>
      <c r="D320" s="192"/>
      <c r="E320" s="192"/>
      <c r="F320" s="192"/>
      <c r="G320" s="192"/>
      <c r="H320" s="192"/>
      <c r="I320" s="313"/>
    </row>
    <row r="321" spans="1:9" ht="18" customHeight="1">
      <c r="A321" s="192"/>
      <c r="B321" s="192" t="s">
        <v>192</v>
      </c>
      <c r="C321" s="192"/>
      <c r="D321" s="192"/>
      <c r="E321" s="192"/>
      <c r="F321" s="192"/>
      <c r="G321" s="192"/>
      <c r="H321" s="192"/>
      <c r="I321" s="406">
        <v>198728.41422745897</v>
      </c>
    </row>
    <row r="322" spans="1:9" ht="18" customHeight="1">
      <c r="A322" s="192"/>
      <c r="B322" s="192" t="s">
        <v>193</v>
      </c>
      <c r="C322" s="192"/>
      <c r="D322" s="192"/>
      <c r="E322" s="192"/>
      <c r="F322" s="192"/>
      <c r="G322" s="192"/>
      <c r="H322" s="357">
        <v>6.5000000000000002E-2</v>
      </c>
      <c r="I322" s="428">
        <v>12917.346924784833</v>
      </c>
    </row>
    <row r="323" spans="1:9" ht="18" customHeight="1">
      <c r="A323" s="192"/>
      <c r="B323" s="192" t="s">
        <v>236</v>
      </c>
      <c r="C323" s="192"/>
      <c r="D323" s="192"/>
      <c r="E323" s="192"/>
      <c r="F323" s="192"/>
      <c r="G323" s="192"/>
      <c r="H323" s="231" t="s">
        <v>62</v>
      </c>
      <c r="I323" s="430">
        <v>211645.76115224379</v>
      </c>
    </row>
    <row r="324" spans="1:9" ht="18" customHeight="1">
      <c r="A324" s="192"/>
      <c r="B324" s="192"/>
      <c r="C324" s="192" t="s">
        <v>196</v>
      </c>
      <c r="D324" s="192"/>
      <c r="E324" s="192"/>
      <c r="F324" s="192"/>
      <c r="G324" s="192"/>
      <c r="H324" s="230">
        <v>0.05</v>
      </c>
      <c r="I324" s="192"/>
    </row>
    <row r="325" spans="1:9" ht="18" customHeight="1">
      <c r="A325" s="192"/>
      <c r="B325" s="192"/>
      <c r="C325" s="192" t="s">
        <v>197</v>
      </c>
      <c r="D325" s="192"/>
      <c r="E325" s="192"/>
      <c r="F325" s="192"/>
      <c r="G325" s="192"/>
      <c r="H325" s="258">
        <v>1.6500000000000001E-2</v>
      </c>
      <c r="I325" s="192"/>
    </row>
    <row r="326" spans="1:9" ht="18" customHeight="1">
      <c r="A326" s="192"/>
      <c r="B326" s="192"/>
      <c r="C326" s="192" t="s">
        <v>198</v>
      </c>
      <c r="D326" s="192"/>
      <c r="E326" s="192"/>
      <c r="F326" s="192"/>
      <c r="G326" s="192"/>
      <c r="H326" s="431">
        <v>7.5999999999999998E-2</v>
      </c>
      <c r="I326" s="192"/>
    </row>
    <row r="327" spans="1:9" ht="18" customHeight="1">
      <c r="A327" s="192"/>
      <c r="B327" s="192"/>
      <c r="C327" s="192"/>
      <c r="D327" s="192"/>
      <c r="E327" s="192"/>
      <c r="F327" s="192"/>
      <c r="G327" s="231" t="s">
        <v>62</v>
      </c>
      <c r="H327" s="258">
        <v>0.14250000000000002</v>
      </c>
      <c r="I327" s="192"/>
    </row>
    <row r="328" spans="1:9" ht="18" customHeight="1">
      <c r="A328" s="192"/>
      <c r="B328" s="254" t="s">
        <v>199</v>
      </c>
      <c r="C328" s="254"/>
      <c r="D328" s="254"/>
      <c r="E328" s="254"/>
      <c r="F328" s="254"/>
      <c r="G328" s="254"/>
      <c r="H328" s="359">
        <v>0.16949999999999998</v>
      </c>
      <c r="I328" s="432">
        <v>35873.956515305319</v>
      </c>
    </row>
    <row r="329" spans="1:9" ht="18" customHeight="1" thickBot="1">
      <c r="A329" s="192"/>
      <c r="B329" s="195" t="s">
        <v>200</v>
      </c>
      <c r="C329" s="192"/>
      <c r="D329" s="192"/>
      <c r="E329" s="192"/>
      <c r="F329" s="192"/>
      <c r="G329" s="192"/>
      <c r="H329" s="194" t="s">
        <v>234</v>
      </c>
      <c r="I329" s="472">
        <v>247519.72</v>
      </c>
    </row>
    <row r="330" spans="1:9" ht="18" customHeight="1">
      <c r="A330" s="192"/>
      <c r="B330" s="192"/>
      <c r="C330" s="192"/>
      <c r="D330" s="192"/>
      <c r="E330" s="192"/>
      <c r="F330" s="192"/>
      <c r="G330" s="192"/>
      <c r="H330" s="192"/>
      <c r="I330" s="192"/>
    </row>
    <row r="331" spans="1:9" ht="18" customHeight="1">
      <c r="A331" s="192"/>
      <c r="B331" s="192"/>
      <c r="C331" s="192"/>
      <c r="D331" s="192"/>
      <c r="E331" s="192" t="s">
        <v>647</v>
      </c>
      <c r="F331" s="192"/>
      <c r="G331" s="192"/>
      <c r="H331" s="192"/>
      <c r="I331" s="192"/>
    </row>
    <row r="332" spans="1:9" ht="18" customHeight="1">
      <c r="A332" s="192"/>
      <c r="B332" s="192"/>
      <c r="C332" s="192"/>
      <c r="D332" s="192"/>
      <c r="E332" s="192"/>
      <c r="F332" s="192"/>
      <c r="G332" s="192"/>
      <c r="H332" s="192"/>
      <c r="I332" s="192"/>
    </row>
    <row r="333" spans="1:9" ht="18" customHeight="1">
      <c r="A333" s="191"/>
      <c r="B333" s="365"/>
      <c r="C333" s="365"/>
      <c r="E333" s="365"/>
      <c r="F333" s="370"/>
      <c r="G333" s="1"/>
      <c r="H333" s="361"/>
      <c r="I333" s="192"/>
    </row>
    <row r="334" spans="1:9" ht="18" customHeight="1">
      <c r="A334" s="191"/>
      <c r="B334" s="1"/>
      <c r="C334" s="1"/>
      <c r="D334" s="1"/>
      <c r="E334" s="1"/>
      <c r="F334" s="3"/>
      <c r="G334" s="1"/>
      <c r="H334" s="361"/>
      <c r="I334" s="192"/>
    </row>
    <row r="335" spans="1:9" ht="15" customHeight="1">
      <c r="A335" s="191"/>
      <c r="B335" s="587" t="s">
        <v>724</v>
      </c>
      <c r="C335" s="361"/>
      <c r="D335" s="581"/>
      <c r="E335" s="594"/>
      <c r="F335" s="3"/>
      <c r="G335" s="1"/>
      <c r="H335" s="361"/>
      <c r="I335" s="192"/>
    </row>
    <row r="336" spans="1:9" ht="15" customHeight="1">
      <c r="A336" s="10"/>
      <c r="B336" s="586" t="s">
        <v>717</v>
      </c>
      <c r="C336" s="366"/>
      <c r="D336" s="591" t="s">
        <v>718</v>
      </c>
      <c r="E336" s="365"/>
      <c r="F336" s="192"/>
      <c r="G336" s="192"/>
      <c r="H336" s="192"/>
      <c r="I336" s="192"/>
    </row>
    <row r="337" spans="1:9" ht="15" customHeight="1">
      <c r="A337" s="10"/>
      <c r="B337" s="580"/>
      <c r="C337" s="365"/>
      <c r="D337" s="582" t="s">
        <v>719</v>
      </c>
      <c r="E337" s="593" t="s">
        <v>722</v>
      </c>
      <c r="F337" s="372"/>
      <c r="G337" s="372"/>
      <c r="H337" s="372"/>
      <c r="I337" s="372"/>
    </row>
    <row r="338" spans="1:9" ht="15" customHeight="1">
      <c r="A338" s="10"/>
      <c r="B338" s="590">
        <v>46085</v>
      </c>
      <c r="C338" s="365"/>
      <c r="D338" s="582" t="s">
        <v>720</v>
      </c>
      <c r="E338" s="593" t="s">
        <v>723</v>
      </c>
      <c r="F338" s="372"/>
      <c r="G338" s="372"/>
      <c r="H338" s="372"/>
      <c r="I338" s="372"/>
    </row>
    <row r="339" spans="1:9" ht="15" customHeight="1">
      <c r="A339" s="372"/>
      <c r="B339" s="586" t="s">
        <v>721</v>
      </c>
      <c r="C339" s="365"/>
      <c r="D339" s="365"/>
      <c r="E339" s="365"/>
      <c r="F339" s="372"/>
      <c r="G339" s="372"/>
      <c r="H339" s="372"/>
      <c r="I339" s="372"/>
    </row>
    <row r="340" spans="1:9" ht="15" customHeight="1">
      <c r="A340" s="372"/>
      <c r="B340" s="372"/>
      <c r="C340" s="372"/>
      <c r="D340" s="372"/>
      <c r="E340" s="372"/>
      <c r="F340" s="372"/>
      <c r="G340" s="372"/>
      <c r="H340" s="372"/>
      <c r="I340" s="372"/>
    </row>
    <row r="341" spans="1:9" ht="21">
      <c r="A341" s="372"/>
      <c r="B341" s="372"/>
      <c r="C341" s="372"/>
      <c r="D341" s="372"/>
      <c r="E341" s="372"/>
      <c r="F341" s="372"/>
      <c r="G341" s="467"/>
      <c r="H341" s="467"/>
      <c r="I341" s="372"/>
    </row>
    <row r="342" spans="1:9" ht="21">
      <c r="A342" s="372"/>
      <c r="B342" s="372"/>
      <c r="C342" s="372"/>
      <c r="D342" s="372"/>
      <c r="E342" s="372"/>
      <c r="F342" s="372"/>
      <c r="G342" s="467"/>
      <c r="H342" s="467"/>
      <c r="I342" s="372"/>
    </row>
    <row r="343" spans="1:9" ht="21">
      <c r="G343" s="468"/>
      <c r="H343" s="468"/>
    </row>
    <row r="344" spans="1:9" ht="21">
      <c r="G344" s="468"/>
      <c r="H344" s="468"/>
    </row>
  </sheetData>
  <mergeCells count="27">
    <mergeCell ref="D265:E265"/>
    <mergeCell ref="D266:E266"/>
    <mergeCell ref="D267:E267"/>
    <mergeCell ref="D268:E268"/>
    <mergeCell ref="D224:E224"/>
    <mergeCell ref="D225:E225"/>
    <mergeCell ref="D226:E226"/>
    <mergeCell ref="D257:E257"/>
    <mergeCell ref="D258:E258"/>
    <mergeCell ref="D259:E259"/>
    <mergeCell ref="D215:E215"/>
    <mergeCell ref="D216:E216"/>
    <mergeCell ref="D217:E217"/>
    <mergeCell ref="D223:E223"/>
    <mergeCell ref="D178:E178"/>
    <mergeCell ref="A1:I1"/>
    <mergeCell ref="A2:I2"/>
    <mergeCell ref="F12:H12"/>
    <mergeCell ref="F19:I19"/>
    <mergeCell ref="B25:C25"/>
    <mergeCell ref="F13:H13"/>
    <mergeCell ref="C33:E33"/>
    <mergeCell ref="G33:I33"/>
    <mergeCell ref="C40:E40"/>
    <mergeCell ref="G40:I40"/>
    <mergeCell ref="B46:C46"/>
    <mergeCell ref="G46:H4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3" fitToHeight="0" orientation="portrait" r:id="rId1"/>
  <headerFooter>
    <oddHeader>&amp;C&amp;G</oddHeader>
    <oddFooter>&amp;R&amp;"Times New Roman,Normal"&amp;12Página &amp;P de &amp;N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50"/>
    <pageSetUpPr fitToPage="1"/>
  </sheetPr>
  <dimension ref="B1:E53"/>
  <sheetViews>
    <sheetView showGridLines="0" view="pageBreakPreview" zoomScale="55" zoomScaleNormal="100" zoomScaleSheetLayoutView="55" workbookViewId="0">
      <selection activeCell="M48" sqref="M48"/>
    </sheetView>
  </sheetViews>
  <sheetFormatPr defaultRowHeight="14.4"/>
  <cols>
    <col min="2" max="2" width="53.21875" bestFit="1" customWidth="1"/>
    <col min="3" max="3" width="14.88671875" customWidth="1"/>
    <col min="4" max="4" width="16.6640625" customWidth="1"/>
    <col min="5" max="5" width="23.5546875" bestFit="1" customWidth="1"/>
  </cols>
  <sheetData>
    <row r="1" spans="2:5" ht="20.100000000000001" customHeight="1"/>
    <row r="2" spans="2:5" ht="20.100000000000001" customHeight="1">
      <c r="B2" s="665" t="s">
        <v>101</v>
      </c>
      <c r="C2" s="666"/>
      <c r="D2" s="666"/>
      <c r="E2" s="666"/>
    </row>
    <row r="3" spans="2:5" ht="20.100000000000001" customHeight="1">
      <c r="B3" s="473" t="s">
        <v>368</v>
      </c>
      <c r="C3" s="473" t="s">
        <v>369</v>
      </c>
      <c r="D3" s="473" t="s">
        <v>370</v>
      </c>
      <c r="E3" s="473" t="s">
        <v>371</v>
      </c>
    </row>
    <row r="4" spans="2:5" ht="20.100000000000001" customHeight="1">
      <c r="B4" s="116" t="s">
        <v>247</v>
      </c>
      <c r="C4" s="49" t="s">
        <v>359</v>
      </c>
      <c r="D4" s="187">
        <v>63.29</v>
      </c>
      <c r="E4" s="474" t="s">
        <v>709</v>
      </c>
    </row>
    <row r="5" spans="2:5" ht="20.100000000000001" customHeight="1">
      <c r="B5" s="116" t="s">
        <v>104</v>
      </c>
      <c r="C5" s="49" t="s">
        <v>359</v>
      </c>
      <c r="D5" s="187">
        <v>44</v>
      </c>
      <c r="E5" s="474" t="s">
        <v>709</v>
      </c>
    </row>
    <row r="6" spans="2:5" ht="20.100000000000001" customHeight="1">
      <c r="B6" s="116" t="s">
        <v>211</v>
      </c>
      <c r="C6" s="49" t="s">
        <v>359</v>
      </c>
      <c r="D6" s="187">
        <v>230.5</v>
      </c>
      <c r="E6" s="474" t="s">
        <v>709</v>
      </c>
    </row>
    <row r="7" spans="2:5" ht="20.100000000000001" customHeight="1">
      <c r="B7" s="116" t="s">
        <v>601</v>
      </c>
      <c r="C7" s="49" t="s">
        <v>359</v>
      </c>
      <c r="D7" s="187">
        <v>347.6</v>
      </c>
      <c r="E7" s="474" t="s">
        <v>709</v>
      </c>
    </row>
    <row r="8" spans="2:5" ht="20.100000000000001" customHeight="1">
      <c r="B8" s="116" t="s">
        <v>106</v>
      </c>
      <c r="C8" s="49" t="s">
        <v>359</v>
      </c>
      <c r="D8" s="187">
        <v>41.6</v>
      </c>
      <c r="E8" s="474" t="s">
        <v>709</v>
      </c>
    </row>
    <row r="9" spans="2:5" ht="20.100000000000001" customHeight="1">
      <c r="B9" s="116" t="s">
        <v>248</v>
      </c>
      <c r="C9" s="49" t="s">
        <v>365</v>
      </c>
      <c r="D9" s="187">
        <f>15.95/8</f>
        <v>1.9937499999999999</v>
      </c>
      <c r="E9" s="474" t="s">
        <v>709</v>
      </c>
    </row>
    <row r="10" spans="2:5" ht="20.100000000000001" customHeight="1">
      <c r="B10" s="116" t="s">
        <v>611</v>
      </c>
      <c r="C10" s="49" t="s">
        <v>359</v>
      </c>
      <c r="D10" s="187">
        <v>8.6199999999999992</v>
      </c>
      <c r="E10" s="474" t="s">
        <v>709</v>
      </c>
    </row>
    <row r="11" spans="2:5" ht="20.100000000000001" customHeight="1">
      <c r="B11" s="116" t="s">
        <v>462</v>
      </c>
      <c r="C11" s="49" t="s">
        <v>359</v>
      </c>
      <c r="D11" s="187">
        <v>11.28</v>
      </c>
      <c r="E11" s="474" t="s">
        <v>709</v>
      </c>
    </row>
    <row r="12" spans="2:5" ht="20.100000000000001" customHeight="1">
      <c r="B12" s="116" t="s">
        <v>209</v>
      </c>
      <c r="C12" s="49" t="s">
        <v>359</v>
      </c>
      <c r="D12" s="187">
        <v>77.52</v>
      </c>
      <c r="E12" s="474" t="s">
        <v>709</v>
      </c>
    </row>
    <row r="13" spans="2:5" ht="20.100000000000001" customHeight="1">
      <c r="B13" s="116" t="s">
        <v>603</v>
      </c>
      <c r="C13" s="49" t="s">
        <v>359</v>
      </c>
      <c r="D13" s="187">
        <v>2.0699999999999998</v>
      </c>
      <c r="E13" s="474" t="s">
        <v>709</v>
      </c>
    </row>
    <row r="14" spans="2:5" ht="20.100000000000001" customHeight="1">
      <c r="B14" s="116" t="s">
        <v>360</v>
      </c>
      <c r="C14" s="49" t="s">
        <v>361</v>
      </c>
      <c r="D14" s="578">
        <v>6.43</v>
      </c>
      <c r="E14" s="474" t="s">
        <v>709</v>
      </c>
    </row>
    <row r="15" spans="2:5" ht="20.100000000000001" customHeight="1">
      <c r="B15" s="116" t="s">
        <v>363</v>
      </c>
      <c r="C15" s="49" t="s">
        <v>359</v>
      </c>
      <c r="D15" s="187">
        <v>52</v>
      </c>
      <c r="E15" s="474" t="s">
        <v>709</v>
      </c>
    </row>
    <row r="16" spans="2:5" ht="20.100000000000001" customHeight="1">
      <c r="B16" s="116" t="s">
        <v>119</v>
      </c>
      <c r="C16" s="49" t="s">
        <v>361</v>
      </c>
      <c r="D16" s="579">
        <v>6.47</v>
      </c>
      <c r="E16" s="474" t="s">
        <v>709</v>
      </c>
    </row>
    <row r="17" spans="2:5" ht="20.100000000000001" customHeight="1">
      <c r="B17" s="116" t="s">
        <v>571</v>
      </c>
      <c r="C17" s="49" t="s">
        <v>359</v>
      </c>
      <c r="D17" s="187">
        <v>1954.83</v>
      </c>
      <c r="E17" s="474" t="s">
        <v>709</v>
      </c>
    </row>
    <row r="18" spans="2:5" ht="20.100000000000001" customHeight="1">
      <c r="B18" s="116" t="s">
        <v>572</v>
      </c>
      <c r="C18" s="49" t="s">
        <v>359</v>
      </c>
      <c r="D18" s="187">
        <v>929.1</v>
      </c>
      <c r="E18" s="474" t="s">
        <v>709</v>
      </c>
    </row>
    <row r="19" spans="2:5" ht="20.100000000000001" customHeight="1">
      <c r="B19" s="116" t="s">
        <v>124</v>
      </c>
      <c r="C19" s="49" t="s">
        <v>361</v>
      </c>
      <c r="D19" s="187">
        <v>29.08</v>
      </c>
      <c r="E19" s="474" t="s">
        <v>709</v>
      </c>
    </row>
    <row r="20" spans="2:5" ht="20.100000000000001" customHeight="1">
      <c r="B20" s="116" t="s">
        <v>569</v>
      </c>
      <c r="C20" s="49" t="s">
        <v>359</v>
      </c>
      <c r="D20" s="187">
        <v>820.6</v>
      </c>
      <c r="E20" s="474" t="s">
        <v>709</v>
      </c>
    </row>
    <row r="21" spans="2:5" ht="20.100000000000001" customHeight="1">
      <c r="B21" s="116" t="s">
        <v>573</v>
      </c>
      <c r="C21" s="49" t="s">
        <v>359</v>
      </c>
      <c r="D21" s="187">
        <v>389.97</v>
      </c>
      <c r="E21" s="474" t="s">
        <v>709</v>
      </c>
    </row>
    <row r="22" spans="2:5" ht="20.100000000000001" customHeight="1">
      <c r="B22" s="116" t="s">
        <v>136</v>
      </c>
      <c r="C22" s="49" t="s">
        <v>365</v>
      </c>
      <c r="D22" s="187">
        <f>796.9/20</f>
        <v>39.844999999999999</v>
      </c>
      <c r="E22" s="474" t="s">
        <v>709</v>
      </c>
    </row>
    <row r="23" spans="2:5" ht="20.100000000000001" customHeight="1">
      <c r="B23" s="116" t="s">
        <v>623</v>
      </c>
      <c r="C23" s="49" t="s">
        <v>359</v>
      </c>
      <c r="D23" s="187">
        <v>159.27000000000001</v>
      </c>
      <c r="E23" s="474" t="s">
        <v>709</v>
      </c>
    </row>
    <row r="24" spans="2:5" ht="20.100000000000001" customHeight="1">
      <c r="B24" s="116" t="s">
        <v>624</v>
      </c>
      <c r="C24" s="49" t="s">
        <v>359</v>
      </c>
      <c r="D24" s="187">
        <v>76.72</v>
      </c>
      <c r="E24" s="474" t="s">
        <v>709</v>
      </c>
    </row>
    <row r="25" spans="2:5" ht="20.100000000000001" customHeight="1">
      <c r="B25" s="116" t="s">
        <v>113</v>
      </c>
      <c r="C25" s="49" t="s">
        <v>359</v>
      </c>
      <c r="D25" s="187">
        <v>46.74</v>
      </c>
      <c r="E25" s="474" t="s">
        <v>709</v>
      </c>
    </row>
    <row r="26" spans="2:5" ht="20.100000000000001" customHeight="1">
      <c r="B26" s="116" t="s">
        <v>366</v>
      </c>
      <c r="C26" s="49" t="s">
        <v>361</v>
      </c>
      <c r="D26" s="187">
        <v>41.98</v>
      </c>
      <c r="E26" s="474" t="s">
        <v>709</v>
      </c>
    </row>
    <row r="27" spans="2:5" ht="20.100000000000001" customHeight="1">
      <c r="B27" s="116" t="s">
        <v>132</v>
      </c>
      <c r="C27" s="49" t="s">
        <v>361</v>
      </c>
      <c r="D27" s="187">
        <v>42.75</v>
      </c>
      <c r="E27" s="474" t="s">
        <v>709</v>
      </c>
    </row>
    <row r="28" spans="2:5" ht="20.100000000000001" customHeight="1">
      <c r="B28" s="116" t="s">
        <v>625</v>
      </c>
      <c r="C28" s="49" t="s">
        <v>359</v>
      </c>
      <c r="D28" s="187">
        <v>1812</v>
      </c>
      <c r="E28" s="474" t="s">
        <v>709</v>
      </c>
    </row>
    <row r="29" spans="2:5" ht="20.100000000000001" customHeight="1">
      <c r="B29" s="116" t="s">
        <v>627</v>
      </c>
      <c r="C29" s="49" t="s">
        <v>359</v>
      </c>
      <c r="D29" s="187">
        <v>88.71</v>
      </c>
      <c r="E29" s="474" t="s">
        <v>709</v>
      </c>
    </row>
    <row r="30" spans="2:5" ht="20.100000000000001" customHeight="1">
      <c r="B30" s="116" t="s">
        <v>626</v>
      </c>
      <c r="C30" s="49" t="s">
        <v>359</v>
      </c>
      <c r="D30" s="187">
        <v>248.75</v>
      </c>
      <c r="E30" s="474" t="s">
        <v>709</v>
      </c>
    </row>
    <row r="31" spans="2:5" ht="20.100000000000001" customHeight="1">
      <c r="B31" s="116" t="s">
        <v>385</v>
      </c>
      <c r="C31" s="49" t="s">
        <v>359</v>
      </c>
      <c r="D31" s="187">
        <v>4.21</v>
      </c>
      <c r="E31" s="474" t="s">
        <v>709</v>
      </c>
    </row>
    <row r="32" spans="2:5" ht="18">
      <c r="B32" s="116" t="s">
        <v>386</v>
      </c>
      <c r="C32" s="49" t="s">
        <v>359</v>
      </c>
      <c r="D32" s="187">
        <v>33.03</v>
      </c>
      <c r="E32" s="474" t="s">
        <v>709</v>
      </c>
    </row>
    <row r="33" spans="2:5" ht="18">
      <c r="B33" s="116" t="s">
        <v>447</v>
      </c>
      <c r="C33" s="49" t="s">
        <v>361</v>
      </c>
      <c r="D33" s="187">
        <v>6.47</v>
      </c>
      <c r="E33" s="474" t="s">
        <v>709</v>
      </c>
    </row>
    <row r="34" spans="2:5" ht="18">
      <c r="B34" s="475" t="s">
        <v>503</v>
      </c>
      <c r="C34" s="49" t="s">
        <v>359</v>
      </c>
      <c r="D34" s="187">
        <v>1573.67</v>
      </c>
      <c r="E34" s="474" t="s">
        <v>709</v>
      </c>
    </row>
    <row r="35" spans="2:5" ht="18">
      <c r="B35" s="185" t="s">
        <v>568</v>
      </c>
      <c r="C35" s="186" t="s">
        <v>359</v>
      </c>
      <c r="D35" s="481">
        <v>308.45</v>
      </c>
      <c r="E35" s="474" t="s">
        <v>709</v>
      </c>
    </row>
    <row r="36" spans="2:5" ht="18">
      <c r="B36" s="185" t="s">
        <v>600</v>
      </c>
      <c r="C36" s="186" t="s">
        <v>359</v>
      </c>
      <c r="D36" s="481">
        <v>54.95</v>
      </c>
      <c r="E36" s="474" t="s">
        <v>709</v>
      </c>
    </row>
    <row r="37" spans="2:5" ht="18">
      <c r="B37" s="476" t="s">
        <v>591</v>
      </c>
      <c r="C37" s="186" t="s">
        <v>359</v>
      </c>
      <c r="D37" s="187">
        <v>98.18</v>
      </c>
      <c r="E37" s="474" t="s">
        <v>709</v>
      </c>
    </row>
    <row r="38" spans="2:5" ht="18">
      <c r="B38" s="477" t="s">
        <v>245</v>
      </c>
      <c r="C38" s="186" t="s">
        <v>359</v>
      </c>
      <c r="D38" s="481">
        <v>55.01</v>
      </c>
      <c r="E38" s="474" t="s">
        <v>709</v>
      </c>
    </row>
    <row r="39" spans="2:5" ht="18">
      <c r="B39" s="477" t="s">
        <v>602</v>
      </c>
      <c r="C39" s="186" t="s">
        <v>361</v>
      </c>
      <c r="D39" s="481">
        <v>2.85</v>
      </c>
      <c r="E39" s="474" t="s">
        <v>709</v>
      </c>
    </row>
    <row r="40" spans="2:5" ht="18">
      <c r="B40" s="477" t="s">
        <v>659</v>
      </c>
      <c r="C40" s="186" t="s">
        <v>660</v>
      </c>
      <c r="D40" s="481">
        <v>6.22</v>
      </c>
      <c r="E40" s="474" t="s">
        <v>709</v>
      </c>
    </row>
    <row r="41" spans="2:5" ht="18">
      <c r="B41" s="477" t="s">
        <v>661</v>
      </c>
      <c r="C41" s="186" t="s">
        <v>658</v>
      </c>
      <c r="D41" s="481">
        <v>66.430000000000007</v>
      </c>
      <c r="E41" s="474" t="s">
        <v>709</v>
      </c>
    </row>
    <row r="42" spans="2:5" ht="18">
      <c r="B42" s="185" t="s">
        <v>662</v>
      </c>
      <c r="C42" s="186" t="s">
        <v>365</v>
      </c>
      <c r="D42" s="481">
        <v>144.02000000000001</v>
      </c>
      <c r="E42" s="474" t="s">
        <v>709</v>
      </c>
    </row>
    <row r="43" spans="2:5" ht="18">
      <c r="B43" s="185" t="s">
        <v>697</v>
      </c>
      <c r="C43" s="186" t="s">
        <v>359</v>
      </c>
      <c r="D43" s="481">
        <v>437</v>
      </c>
      <c r="E43" s="474" t="s">
        <v>709</v>
      </c>
    </row>
    <row r="44" spans="2:5" ht="18">
      <c r="B44" s="185" t="s">
        <v>698</v>
      </c>
      <c r="C44" s="186" t="s">
        <v>658</v>
      </c>
      <c r="D44" s="481">
        <v>293.95999999999998</v>
      </c>
      <c r="E44" s="474" t="s">
        <v>709</v>
      </c>
    </row>
    <row r="48" spans="2:5" s="596" customFormat="1" ht="15" customHeight="1">
      <c r="B48" s="587" t="s">
        <v>724</v>
      </c>
      <c r="D48" s="581"/>
      <c r="E48" s="597"/>
    </row>
    <row r="49" spans="2:5" s="596" customFormat="1" ht="15" customHeight="1">
      <c r="B49" s="586" t="s">
        <v>717</v>
      </c>
      <c r="D49" s="591" t="s">
        <v>718</v>
      </c>
    </row>
    <row r="50" spans="2:5" s="596" customFormat="1" ht="15" customHeight="1">
      <c r="B50" s="580"/>
      <c r="D50" s="582" t="s">
        <v>719</v>
      </c>
      <c r="E50" s="596" t="str">
        <f>'PREÇO PMP'!E19</f>
        <v>CLAUDIO EDUARDO BARBOSA CUNHA</v>
      </c>
    </row>
    <row r="51" spans="2:5" s="596" customFormat="1" ht="15" customHeight="1">
      <c r="B51" s="590">
        <f>'PREÇO PMP'!B20</f>
        <v>46085</v>
      </c>
      <c r="D51" s="582" t="s">
        <v>720</v>
      </c>
      <c r="E51" s="596" t="str">
        <f>'PREÇO PMP'!E20</f>
        <v>261835077-4</v>
      </c>
    </row>
    <row r="52" spans="2:5" s="596" customFormat="1" ht="15" customHeight="1">
      <c r="B52" s="586" t="s">
        <v>721</v>
      </c>
    </row>
    <row r="53" spans="2:5" s="596" customFormat="1" ht="15" customHeight="1"/>
  </sheetData>
  <mergeCells count="1">
    <mergeCell ref="B2:E2"/>
  </mergeCells>
  <printOptions horizontalCentered="1"/>
  <pageMargins left="0.59055118110236227" right="0.39370078740157483" top="2.0866141732283467" bottom="1.1811023622047245" header="0.39370078740157483" footer="0.39370078740157483"/>
  <pageSetup paperSize="9" scale="61" orientation="portrait" r:id="rId1"/>
  <headerFooter>
    <oddHeader>&amp;L&amp;G&amp;R&amp;G</oddHeader>
  </headerFooter>
  <legacyDrawingHF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B050"/>
    <pageSetUpPr fitToPage="1"/>
  </sheetPr>
  <dimension ref="B1:G34"/>
  <sheetViews>
    <sheetView showGridLines="0" view="pageBreakPreview" zoomScale="70" zoomScaleNormal="85" zoomScaleSheetLayoutView="70" workbookViewId="0">
      <selection activeCell="B2" sqref="B2:E2"/>
    </sheetView>
  </sheetViews>
  <sheetFormatPr defaultRowHeight="14.4"/>
  <cols>
    <col min="2" max="2" width="42.6640625" customWidth="1"/>
    <col min="4" max="4" width="14.6640625" bestFit="1" customWidth="1"/>
    <col min="5" max="5" width="23.5546875" bestFit="1" customWidth="1"/>
  </cols>
  <sheetData>
    <row r="1" spans="2:5" ht="20.100000000000001" customHeight="1"/>
    <row r="2" spans="2:5" ht="20.100000000000001" customHeight="1">
      <c r="B2" s="665" t="s">
        <v>367</v>
      </c>
      <c r="C2" s="666"/>
      <c r="D2" s="666"/>
      <c r="E2" s="667"/>
    </row>
    <row r="3" spans="2:5" ht="20.100000000000001" customHeight="1">
      <c r="B3" s="182" t="s">
        <v>368</v>
      </c>
      <c r="C3" s="183" t="s">
        <v>369</v>
      </c>
      <c r="D3" s="183" t="s">
        <v>370</v>
      </c>
      <c r="E3" s="184" t="s">
        <v>371</v>
      </c>
    </row>
    <row r="4" spans="2:5" ht="20.100000000000001" customHeight="1">
      <c r="B4" s="116" t="s">
        <v>621</v>
      </c>
      <c r="C4" s="49" t="s">
        <v>359</v>
      </c>
      <c r="D4" s="187">
        <v>160.99</v>
      </c>
      <c r="E4" s="474" t="s">
        <v>709</v>
      </c>
    </row>
    <row r="5" spans="2:5" ht="20.100000000000001" customHeight="1">
      <c r="B5" s="116" t="s">
        <v>82</v>
      </c>
      <c r="C5" s="49" t="s">
        <v>359</v>
      </c>
      <c r="D5" s="187">
        <v>28.13</v>
      </c>
      <c r="E5" s="474" t="s">
        <v>709</v>
      </c>
    </row>
    <row r="6" spans="2:5" ht="20.100000000000001" customHeight="1">
      <c r="B6" s="116" t="s">
        <v>358</v>
      </c>
      <c r="C6" s="49" t="s">
        <v>372</v>
      </c>
      <c r="D6" s="187">
        <v>76.83</v>
      </c>
      <c r="E6" s="474" t="s">
        <v>709</v>
      </c>
    </row>
    <row r="7" spans="2:5" ht="20.100000000000001" customHeight="1">
      <c r="B7" s="116" t="s">
        <v>373</v>
      </c>
      <c r="C7" s="49" t="s">
        <v>372</v>
      </c>
      <c r="D7" s="187">
        <v>112.5</v>
      </c>
      <c r="E7" s="474" t="s">
        <v>709</v>
      </c>
    </row>
    <row r="8" spans="2:5" ht="20.100000000000001" customHeight="1">
      <c r="B8" s="116" t="s">
        <v>374</v>
      </c>
      <c r="C8" s="49" t="s">
        <v>372</v>
      </c>
      <c r="D8" s="187">
        <v>6.56</v>
      </c>
      <c r="E8" s="474" t="s">
        <v>709</v>
      </c>
    </row>
    <row r="9" spans="2:5" ht="20.100000000000001" customHeight="1">
      <c r="B9" s="116" t="s">
        <v>375</v>
      </c>
      <c r="C9" s="49" t="s">
        <v>372</v>
      </c>
      <c r="D9" s="187">
        <v>19.66</v>
      </c>
      <c r="E9" s="474" t="s">
        <v>709</v>
      </c>
    </row>
    <row r="10" spans="2:5" ht="20.100000000000001" customHeight="1">
      <c r="B10" s="116" t="s">
        <v>565</v>
      </c>
      <c r="C10" s="49" t="s">
        <v>359</v>
      </c>
      <c r="D10" s="187">
        <v>30</v>
      </c>
      <c r="E10" s="474" t="s">
        <v>709</v>
      </c>
    </row>
    <row r="11" spans="2:5" ht="20.100000000000001" customHeight="1">
      <c r="B11" s="116" t="s">
        <v>83</v>
      </c>
      <c r="C11" s="49" t="s">
        <v>359</v>
      </c>
      <c r="D11" s="187">
        <v>28.23</v>
      </c>
      <c r="E11" s="474" t="s">
        <v>709</v>
      </c>
    </row>
    <row r="12" spans="2:5" ht="20.100000000000001" customHeight="1">
      <c r="B12" s="116" t="s">
        <v>376</v>
      </c>
      <c r="C12" s="49" t="s">
        <v>359</v>
      </c>
      <c r="D12" s="187">
        <v>49.54</v>
      </c>
      <c r="E12" s="474" t="s">
        <v>709</v>
      </c>
    </row>
    <row r="13" spans="2:5" ht="20.100000000000001" customHeight="1">
      <c r="B13" s="116" t="s">
        <v>377</v>
      </c>
      <c r="C13" s="49" t="s">
        <v>359</v>
      </c>
      <c r="D13" s="187">
        <v>2.33</v>
      </c>
      <c r="E13" s="474" t="s">
        <v>709</v>
      </c>
    </row>
    <row r="14" spans="2:5" ht="20.100000000000001" customHeight="1">
      <c r="B14" s="116" t="s">
        <v>378</v>
      </c>
      <c r="C14" s="49" t="s">
        <v>359</v>
      </c>
      <c r="D14" s="187">
        <v>47.13</v>
      </c>
      <c r="E14" s="474" t="s">
        <v>709</v>
      </c>
    </row>
    <row r="15" spans="2:5" ht="20.100000000000001" customHeight="1">
      <c r="B15" s="116" t="s">
        <v>379</v>
      </c>
      <c r="C15" s="49" t="s">
        <v>359</v>
      </c>
      <c r="D15" s="187">
        <v>7.53</v>
      </c>
      <c r="E15" s="474" t="s">
        <v>709</v>
      </c>
    </row>
    <row r="16" spans="2:5" ht="20.100000000000001" customHeight="1">
      <c r="B16" s="116" t="s">
        <v>380</v>
      </c>
      <c r="C16" s="49" t="s">
        <v>359</v>
      </c>
      <c r="D16" s="187">
        <v>19.32</v>
      </c>
      <c r="E16" s="474" t="s">
        <v>709</v>
      </c>
    </row>
    <row r="17" spans="2:7" ht="20.100000000000001" customHeight="1">
      <c r="B17" s="116" t="s">
        <v>622</v>
      </c>
      <c r="C17" s="49" t="s">
        <v>359</v>
      </c>
      <c r="D17" s="187">
        <v>340.72</v>
      </c>
      <c r="E17" s="474" t="s">
        <v>709</v>
      </c>
    </row>
    <row r="18" spans="2:7" ht="20.100000000000001" customHeight="1">
      <c r="B18" s="185" t="s">
        <v>84</v>
      </c>
      <c r="C18" s="186" t="s">
        <v>359</v>
      </c>
      <c r="D18" s="481">
        <v>32.799999999999997</v>
      </c>
      <c r="E18" s="474" t="s">
        <v>709</v>
      </c>
    </row>
    <row r="19" spans="2:7" ht="20.100000000000001" customHeight="1">
      <c r="B19" s="598" t="s">
        <v>657</v>
      </c>
      <c r="C19" s="186" t="s">
        <v>658</v>
      </c>
      <c r="D19" s="481">
        <v>69</v>
      </c>
      <c r="E19" s="474" t="s">
        <v>709</v>
      </c>
      <c r="F19" s="108"/>
      <c r="G19" s="108"/>
    </row>
    <row r="20" spans="2:7" ht="20.100000000000001" customHeight="1">
      <c r="B20" s="364"/>
      <c r="C20" s="599"/>
      <c r="D20" s="599"/>
      <c r="E20" s="599"/>
      <c r="F20" s="108"/>
      <c r="G20" s="108"/>
    </row>
    <row r="21" spans="2:7" ht="20.100000000000001" customHeight="1">
      <c r="B21" s="364"/>
      <c r="C21" s="600"/>
      <c r="D21" s="599"/>
      <c r="E21" s="599"/>
      <c r="F21" s="108"/>
      <c r="G21" s="108"/>
    </row>
    <row r="22" spans="2:7" s="596" customFormat="1" ht="20.100000000000001" customHeight="1">
      <c r="B22" s="601"/>
      <c r="C22" s="602"/>
      <c r="D22" s="602"/>
      <c r="E22" s="602"/>
      <c r="F22" s="603"/>
      <c r="G22" s="603"/>
    </row>
    <row r="23" spans="2:7" s="596" customFormat="1" ht="15" customHeight="1">
      <c r="B23" s="587" t="s">
        <v>724</v>
      </c>
      <c r="D23" s="581"/>
      <c r="E23" s="597"/>
      <c r="F23" s="603"/>
      <c r="G23" s="603"/>
    </row>
    <row r="24" spans="2:7" s="596" customFormat="1" ht="15" customHeight="1">
      <c r="B24" s="586" t="s">
        <v>717</v>
      </c>
      <c r="D24" s="591" t="s">
        <v>718</v>
      </c>
      <c r="F24" s="603"/>
      <c r="G24" s="603"/>
    </row>
    <row r="25" spans="2:7" s="596" customFormat="1" ht="15" customHeight="1">
      <c r="B25" s="580"/>
      <c r="D25" s="582" t="s">
        <v>719</v>
      </c>
      <c r="E25" s="596" t="str">
        <f>'PREÇO PMP'!E19</f>
        <v>CLAUDIO EDUARDO BARBOSA CUNHA</v>
      </c>
      <c r="F25" s="603"/>
      <c r="G25" s="603"/>
    </row>
    <row r="26" spans="2:7" s="596" customFormat="1" ht="15" customHeight="1">
      <c r="B26" s="590">
        <f>'PREÇO PMP'!B20</f>
        <v>46085</v>
      </c>
      <c r="D26" s="582" t="s">
        <v>720</v>
      </c>
      <c r="E26" s="596" t="str">
        <f>'PREÇO PMP'!E20</f>
        <v>261835077-4</v>
      </c>
      <c r="F26" s="603"/>
      <c r="G26" s="603"/>
    </row>
    <row r="27" spans="2:7" s="596" customFormat="1" ht="15" customHeight="1">
      <c r="B27" s="586" t="s">
        <v>721</v>
      </c>
      <c r="F27" s="603"/>
      <c r="G27" s="603"/>
    </row>
    <row r="28" spans="2:7" s="596" customFormat="1" ht="20.100000000000001" customHeight="1">
      <c r="B28" s="593"/>
      <c r="C28" s="604"/>
      <c r="D28" s="604"/>
      <c r="E28" s="604"/>
      <c r="F28" s="603"/>
      <c r="G28" s="603"/>
    </row>
    <row r="29" spans="2:7">
      <c r="B29" s="108"/>
      <c r="C29" s="108"/>
      <c r="D29" s="108"/>
      <c r="E29" s="108"/>
      <c r="F29" s="108"/>
      <c r="G29" s="108"/>
    </row>
    <row r="30" spans="2:7">
      <c r="B30" s="108"/>
      <c r="C30" s="108"/>
      <c r="D30" s="108"/>
      <c r="E30" s="108"/>
      <c r="F30" s="108"/>
      <c r="G30" s="108"/>
    </row>
    <row r="31" spans="2:7">
      <c r="B31" s="108"/>
      <c r="C31" s="108"/>
      <c r="D31" s="108"/>
      <c r="E31" s="108"/>
      <c r="F31" s="108"/>
      <c r="G31" s="108"/>
    </row>
    <row r="32" spans="2:7">
      <c r="B32" s="108"/>
      <c r="C32" s="108"/>
      <c r="D32" s="108"/>
      <c r="E32" s="108"/>
      <c r="F32" s="108"/>
      <c r="G32" s="108"/>
    </row>
    <row r="33" spans="2:7">
      <c r="B33" s="108"/>
      <c r="C33" s="108"/>
      <c r="D33" s="108"/>
      <c r="E33" s="108"/>
      <c r="F33" s="108"/>
      <c r="G33" s="108"/>
    </row>
    <row r="34" spans="2:7">
      <c r="B34" s="108"/>
      <c r="C34" s="108"/>
      <c r="D34" s="108"/>
      <c r="E34" s="108"/>
      <c r="F34" s="108"/>
      <c r="G34" s="108"/>
    </row>
  </sheetData>
  <mergeCells count="1">
    <mergeCell ref="B2:E2"/>
  </mergeCells>
  <printOptions horizontalCentered="1"/>
  <pageMargins left="0.59055118110236227" right="0.39370078740157483" top="2.0866141732283467" bottom="1.1811023622047245" header="0.39370078740157483" footer="0.39370078740157483"/>
  <pageSetup paperSize="9" scale="86" fitToHeight="0" orientation="portrait" r:id="rId1"/>
  <headerFooter>
    <oddHeader>&amp;L&amp;G&amp;R&amp;G</oddHeader>
  </headerFooter>
  <legacyDrawingHF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00B050"/>
    <pageSetUpPr fitToPage="1"/>
  </sheetPr>
  <dimension ref="A1:E28"/>
  <sheetViews>
    <sheetView showGridLines="0" view="pageBreakPreview" zoomScale="85" zoomScaleNormal="100" zoomScaleSheetLayoutView="85" workbookViewId="0">
      <selection activeCell="A28" sqref="A24:D28"/>
    </sheetView>
  </sheetViews>
  <sheetFormatPr defaultRowHeight="14.4"/>
  <cols>
    <col min="1" max="1" width="68.44140625" customWidth="1"/>
    <col min="3" max="3" width="19.5546875" bestFit="1" customWidth="1"/>
    <col min="4" max="4" width="29.5546875" customWidth="1"/>
    <col min="5" max="5" width="11.5546875" bestFit="1" customWidth="1"/>
  </cols>
  <sheetData>
    <row r="1" spans="1:5" ht="20.100000000000001" customHeight="1"/>
    <row r="2" spans="1:5" ht="20.100000000000001" customHeight="1">
      <c r="A2" s="665" t="s">
        <v>381</v>
      </c>
      <c r="B2" s="666"/>
      <c r="C2" s="666"/>
      <c r="D2" s="666"/>
      <c r="E2" s="667"/>
    </row>
    <row r="3" spans="1:5" ht="20.100000000000001" customHeight="1">
      <c r="A3" s="473" t="s">
        <v>368</v>
      </c>
      <c r="B3" s="473" t="s">
        <v>369</v>
      </c>
      <c r="C3" s="473" t="s">
        <v>370</v>
      </c>
      <c r="D3" s="473" t="s">
        <v>371</v>
      </c>
      <c r="E3" s="473" t="s">
        <v>552</v>
      </c>
    </row>
    <row r="4" spans="1:5" ht="20.100000000000001" customHeight="1">
      <c r="A4" s="12" t="s">
        <v>383</v>
      </c>
      <c r="B4" s="11" t="s">
        <v>359</v>
      </c>
      <c r="C4" s="127">
        <v>396201</v>
      </c>
      <c r="D4" s="11" t="s">
        <v>710</v>
      </c>
      <c r="E4" s="11" t="s">
        <v>553</v>
      </c>
    </row>
    <row r="5" spans="1:5" ht="20.100000000000001" customHeight="1">
      <c r="A5" s="12" t="s">
        <v>531</v>
      </c>
      <c r="B5" s="11" t="s">
        <v>359</v>
      </c>
      <c r="C5" s="127">
        <v>542047.22</v>
      </c>
      <c r="D5" s="11" t="s">
        <v>714</v>
      </c>
      <c r="E5" s="11" t="s">
        <v>554</v>
      </c>
    </row>
    <row r="6" spans="1:5" ht="20.100000000000001" customHeight="1">
      <c r="A6" s="12" t="s">
        <v>516</v>
      </c>
      <c r="B6" s="11" t="s">
        <v>359</v>
      </c>
      <c r="C6" s="127">
        <v>747665.9</v>
      </c>
      <c r="D6" s="11" t="s">
        <v>714</v>
      </c>
      <c r="E6" s="11" t="s">
        <v>555</v>
      </c>
    </row>
    <row r="7" spans="1:5" ht="20.100000000000001" customHeight="1">
      <c r="A7" s="12" t="s">
        <v>534</v>
      </c>
      <c r="B7" s="11" t="s">
        <v>359</v>
      </c>
      <c r="C7" s="127">
        <v>661568.01</v>
      </c>
      <c r="D7" s="11" t="s">
        <v>714</v>
      </c>
      <c r="E7" s="11" t="s">
        <v>620</v>
      </c>
    </row>
    <row r="8" spans="1:5" ht="20.100000000000001" customHeight="1">
      <c r="A8" s="12" t="s">
        <v>382</v>
      </c>
      <c r="B8" s="11" t="s">
        <v>359</v>
      </c>
      <c r="C8" s="127">
        <v>252400</v>
      </c>
      <c r="D8" s="11" t="s">
        <v>550</v>
      </c>
      <c r="E8" s="11"/>
    </row>
    <row r="9" spans="1:5" ht="20.100000000000001" customHeight="1">
      <c r="A9" s="12" t="s">
        <v>593</v>
      </c>
      <c r="B9" s="11" t="s">
        <v>359</v>
      </c>
      <c r="C9" s="127">
        <v>179748.17</v>
      </c>
      <c r="D9" s="11" t="s">
        <v>714</v>
      </c>
      <c r="E9" s="11" t="s">
        <v>594</v>
      </c>
    </row>
    <row r="10" spans="1:5" ht="20.100000000000001" customHeight="1">
      <c r="A10" s="12" t="s">
        <v>604</v>
      </c>
      <c r="B10" s="11" t="s">
        <v>359</v>
      </c>
      <c r="C10" s="127">
        <v>115345</v>
      </c>
      <c r="D10" s="11" t="s">
        <v>714</v>
      </c>
      <c r="E10" s="11" t="s">
        <v>605</v>
      </c>
    </row>
    <row r="11" spans="1:5" ht="20.100000000000001" customHeight="1">
      <c r="A11" s="12" t="s">
        <v>521</v>
      </c>
      <c r="B11" s="11" t="s">
        <v>359</v>
      </c>
      <c r="C11" s="127">
        <v>790855</v>
      </c>
      <c r="D11" s="11" t="s">
        <v>710</v>
      </c>
      <c r="E11" s="11" t="s">
        <v>556</v>
      </c>
    </row>
    <row r="12" spans="1:5" ht="20.100000000000001" customHeight="1">
      <c r="A12" s="12" t="s">
        <v>539</v>
      </c>
      <c r="B12" s="11" t="s">
        <v>359</v>
      </c>
      <c r="C12" s="127">
        <v>781942.98</v>
      </c>
      <c r="D12" s="11" t="s">
        <v>714</v>
      </c>
      <c r="E12" s="11" t="s">
        <v>557</v>
      </c>
    </row>
    <row r="13" spans="1:5" ht="20.100000000000001" customHeight="1">
      <c r="A13" s="12" t="s">
        <v>384</v>
      </c>
      <c r="B13" s="11" t="s">
        <v>359</v>
      </c>
      <c r="C13" s="127">
        <v>3026.34</v>
      </c>
      <c r="D13" s="11" t="s">
        <v>714</v>
      </c>
      <c r="E13" s="11" t="s">
        <v>558</v>
      </c>
    </row>
    <row r="14" spans="1:5" ht="18">
      <c r="A14" s="12" t="s">
        <v>506</v>
      </c>
      <c r="B14" s="11" t="s">
        <v>359</v>
      </c>
      <c r="C14" s="127">
        <v>486474.45</v>
      </c>
      <c r="D14" s="11" t="s">
        <v>714</v>
      </c>
      <c r="E14" s="11" t="s">
        <v>559</v>
      </c>
    </row>
    <row r="15" spans="1:5" ht="18">
      <c r="A15" s="12" t="s">
        <v>525</v>
      </c>
      <c r="B15" s="11" t="s">
        <v>359</v>
      </c>
      <c r="C15" s="127">
        <v>282132.05</v>
      </c>
      <c r="D15" s="11" t="s">
        <v>714</v>
      </c>
      <c r="E15" s="11" t="s">
        <v>560</v>
      </c>
    </row>
    <row r="16" spans="1:5" ht="18">
      <c r="A16" s="12" t="s">
        <v>686</v>
      </c>
      <c r="B16" s="11" t="s">
        <v>359</v>
      </c>
      <c r="C16" s="128">
        <v>31995.7</v>
      </c>
      <c r="D16" s="11" t="s">
        <v>714</v>
      </c>
      <c r="E16" s="11" t="s">
        <v>687</v>
      </c>
    </row>
    <row r="17" spans="1:5" ht="18">
      <c r="A17" s="12" t="s">
        <v>575</v>
      </c>
      <c r="B17" s="11" t="s">
        <v>359</v>
      </c>
      <c r="C17" s="128">
        <v>376904.97</v>
      </c>
      <c r="D17" s="11" t="s">
        <v>714</v>
      </c>
      <c r="E17" s="11" t="s">
        <v>576</v>
      </c>
    </row>
    <row r="18" spans="1:5" ht="18">
      <c r="A18" s="12" t="s">
        <v>648</v>
      </c>
      <c r="B18" s="11" t="s">
        <v>359</v>
      </c>
      <c r="C18" s="128">
        <v>715045.7</v>
      </c>
      <c r="D18" s="11" t="s">
        <v>714</v>
      </c>
      <c r="E18" s="11" t="s">
        <v>649</v>
      </c>
    </row>
    <row r="19" spans="1:5" ht="18">
      <c r="A19" s="12" t="s">
        <v>608</v>
      </c>
      <c r="B19" s="11" t="s">
        <v>359</v>
      </c>
      <c r="C19" s="128">
        <v>1103358.55</v>
      </c>
      <c r="D19" s="11" t="s">
        <v>714</v>
      </c>
      <c r="E19" s="11" t="s">
        <v>615</v>
      </c>
    </row>
    <row r="20" spans="1:5" ht="18">
      <c r="A20" s="53" t="s">
        <v>701</v>
      </c>
      <c r="B20" s="54" t="s">
        <v>359</v>
      </c>
      <c r="C20" s="127">
        <v>2338.92</v>
      </c>
      <c r="D20" s="11" t="s">
        <v>714</v>
      </c>
      <c r="E20" s="54" t="s">
        <v>700</v>
      </c>
    </row>
    <row r="24" spans="1:5" ht="15" customHeight="1">
      <c r="A24" s="587" t="s">
        <v>724</v>
      </c>
      <c r="B24" s="596"/>
      <c r="C24" s="581"/>
      <c r="D24" s="597"/>
    </row>
    <row r="25" spans="1:5" ht="15" customHeight="1">
      <c r="A25" s="586" t="s">
        <v>717</v>
      </c>
      <c r="B25" s="596"/>
      <c r="C25" s="591" t="s">
        <v>718</v>
      </c>
      <c r="D25" s="596"/>
    </row>
    <row r="26" spans="1:5" ht="15" customHeight="1">
      <c r="A26" s="580"/>
      <c r="B26" s="596"/>
      <c r="C26" s="582" t="s">
        <v>719</v>
      </c>
      <c r="D26" s="596" t="str">
        <f>'PREÇO PMP'!E19</f>
        <v>CLAUDIO EDUARDO BARBOSA CUNHA</v>
      </c>
    </row>
    <row r="27" spans="1:5" ht="15" customHeight="1">
      <c r="A27" s="590">
        <f>'PREÇO PMP'!B20</f>
        <v>46085</v>
      </c>
      <c r="B27" s="596"/>
      <c r="C27" s="582" t="s">
        <v>720</v>
      </c>
      <c r="D27" s="596" t="str">
        <f>'PREÇO PMP'!E20</f>
        <v>261835077-4</v>
      </c>
    </row>
    <row r="28" spans="1:5" ht="15" customHeight="1">
      <c r="A28" s="586" t="s">
        <v>721</v>
      </c>
      <c r="B28" s="596"/>
      <c r="C28" s="596"/>
      <c r="D28" s="596"/>
    </row>
  </sheetData>
  <mergeCells count="1">
    <mergeCell ref="A2:E2"/>
  </mergeCells>
  <printOptions horizontalCentered="1"/>
  <pageMargins left="0.59055118110236227" right="0.39370078740157483" top="2.0866141732283467" bottom="1.1811023622047245" header="0.39370078740157483" footer="0.39370078740157483"/>
  <pageSetup paperSize="9" scale="67" fitToHeight="0" orientation="portrait" r:id="rId1"/>
  <headerFooter>
    <oddHeader>&amp;L&amp;G&amp;R&amp;G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0000"/>
    <pageSetUpPr fitToPage="1"/>
  </sheetPr>
  <dimension ref="B1:G37"/>
  <sheetViews>
    <sheetView showGridLines="0" view="pageBreakPreview" zoomScale="115" zoomScaleNormal="85" zoomScaleSheetLayoutView="115" workbookViewId="0">
      <selection activeCell="G7" sqref="G1:G1048576"/>
    </sheetView>
  </sheetViews>
  <sheetFormatPr defaultRowHeight="14.4"/>
  <cols>
    <col min="2" max="2" width="49.5546875" customWidth="1"/>
    <col min="3" max="3" width="14.88671875" customWidth="1"/>
    <col min="4" max="4" width="16.6640625" customWidth="1"/>
    <col min="5" max="5" width="26.33203125" customWidth="1"/>
  </cols>
  <sheetData>
    <row r="1" spans="2:5" ht="20.100000000000001" customHeight="1"/>
    <row r="2" spans="2:5" ht="20.100000000000001" customHeight="1">
      <c r="B2" s="668" t="s">
        <v>469</v>
      </c>
      <c r="C2" s="668"/>
      <c r="D2" s="668"/>
      <c r="E2" s="668"/>
    </row>
    <row r="3" spans="2:5" ht="20.100000000000001" customHeight="1">
      <c r="B3" s="188" t="s">
        <v>368</v>
      </c>
      <c r="C3" s="189" t="s">
        <v>369</v>
      </c>
      <c r="D3" s="189" t="s">
        <v>370</v>
      </c>
      <c r="E3" s="190" t="s">
        <v>371</v>
      </c>
    </row>
    <row r="4" spans="2:5" ht="20.100000000000001" customHeight="1">
      <c r="B4" s="116" t="s">
        <v>471</v>
      </c>
      <c r="C4" s="49" t="s">
        <v>131</v>
      </c>
      <c r="D4" s="187">
        <v>1621</v>
      </c>
      <c r="E4" s="181" t="s">
        <v>711</v>
      </c>
    </row>
    <row r="5" spans="2:5" ht="20.100000000000001" customHeight="1">
      <c r="B5" s="116" t="s">
        <v>715</v>
      </c>
      <c r="C5" s="49" t="s">
        <v>131</v>
      </c>
      <c r="D5" s="187">
        <v>1694.62</v>
      </c>
      <c r="E5" s="181" t="s">
        <v>716</v>
      </c>
    </row>
    <row r="6" spans="2:5" ht="20.100000000000001" customHeight="1">
      <c r="B6" s="116" t="s">
        <v>472</v>
      </c>
      <c r="C6" s="49" t="s">
        <v>131</v>
      </c>
      <c r="D6" s="187">
        <v>12</v>
      </c>
      <c r="E6" s="181" t="s">
        <v>716</v>
      </c>
    </row>
    <row r="7" spans="2:5" ht="20.100000000000001" customHeight="1">
      <c r="B7" s="116" t="s">
        <v>475</v>
      </c>
      <c r="C7" s="49" t="s">
        <v>131</v>
      </c>
      <c r="D7" s="187">
        <v>5</v>
      </c>
      <c r="E7" s="181" t="s">
        <v>617</v>
      </c>
    </row>
    <row r="8" spans="2:5" ht="20.100000000000001" customHeight="1">
      <c r="B8" s="116" t="s">
        <v>477</v>
      </c>
      <c r="C8" s="49" t="s">
        <v>131</v>
      </c>
      <c r="D8" s="187">
        <v>28</v>
      </c>
      <c r="E8" s="181" t="s">
        <v>716</v>
      </c>
    </row>
    <row r="9" spans="2:5" ht="20.100000000000001" customHeight="1">
      <c r="B9" s="116" t="s">
        <v>675</v>
      </c>
      <c r="C9" s="49" t="s">
        <v>131</v>
      </c>
      <c r="D9" s="187">
        <v>28</v>
      </c>
      <c r="E9" s="181" t="s">
        <v>716</v>
      </c>
    </row>
    <row r="10" spans="2:5" ht="20.100000000000001" customHeight="1">
      <c r="B10" s="116" t="s">
        <v>549</v>
      </c>
      <c r="C10" s="49" t="s">
        <v>449</v>
      </c>
      <c r="D10" s="187">
        <v>15</v>
      </c>
      <c r="E10" s="181" t="s">
        <v>713</v>
      </c>
    </row>
    <row r="11" spans="2:5" ht="20.100000000000001" customHeight="1">
      <c r="B11" s="116" t="s">
        <v>394</v>
      </c>
      <c r="C11" s="49" t="s">
        <v>131</v>
      </c>
      <c r="D11" s="187">
        <v>2033.09</v>
      </c>
      <c r="E11" s="181" t="s">
        <v>716</v>
      </c>
    </row>
    <row r="12" spans="2:5" ht="20.100000000000001" customHeight="1">
      <c r="B12" s="116" t="s">
        <v>481</v>
      </c>
      <c r="C12" s="49" t="s">
        <v>131</v>
      </c>
      <c r="D12" s="187">
        <v>1694.46</v>
      </c>
      <c r="E12" s="181" t="s">
        <v>716</v>
      </c>
    </row>
    <row r="13" spans="2:5" ht="20.100000000000001" customHeight="1">
      <c r="B13" s="116" t="s">
        <v>470</v>
      </c>
      <c r="C13" s="49" t="s">
        <v>131</v>
      </c>
      <c r="D13" s="187">
        <v>2532.1</v>
      </c>
      <c r="E13" s="181" t="s">
        <v>716</v>
      </c>
    </row>
    <row r="14" spans="2:5" ht="20.100000000000001" customHeight="1">
      <c r="B14" s="116" t="s">
        <v>482</v>
      </c>
      <c r="C14" s="49" t="s">
        <v>131</v>
      </c>
      <c r="D14" s="187">
        <v>1694.46</v>
      </c>
      <c r="E14" s="181" t="s">
        <v>716</v>
      </c>
    </row>
    <row r="15" spans="2:5" ht="20.100000000000001" customHeight="1">
      <c r="B15" s="116" t="s">
        <v>514</v>
      </c>
      <c r="C15" s="49" t="s">
        <v>131</v>
      </c>
      <c r="D15" s="187">
        <v>2337.9699999999998</v>
      </c>
      <c r="E15" s="181" t="s">
        <v>716</v>
      </c>
    </row>
    <row r="16" spans="2:5" ht="18">
      <c r="B16" s="477" t="s">
        <v>654</v>
      </c>
      <c r="C16" s="186" t="s">
        <v>131</v>
      </c>
      <c r="D16" s="481">
        <v>2517.9499999999998</v>
      </c>
      <c r="E16" s="181" t="s">
        <v>716</v>
      </c>
    </row>
    <row r="17" spans="2:5" ht="18">
      <c r="B17" s="477" t="s">
        <v>655</v>
      </c>
      <c r="C17" s="186" t="s">
        <v>131</v>
      </c>
      <c r="D17" s="481">
        <v>2117.8200000000002</v>
      </c>
      <c r="E17" s="181" t="s">
        <v>716</v>
      </c>
    </row>
    <row r="18" spans="2:5" ht="18">
      <c r="B18" s="477" t="s">
        <v>666</v>
      </c>
      <c r="C18" s="186" t="s">
        <v>131</v>
      </c>
      <c r="D18" s="481">
        <v>2033.09</v>
      </c>
      <c r="E18" s="181" t="s">
        <v>716</v>
      </c>
    </row>
    <row r="19" spans="2:5" ht="18">
      <c r="B19" s="477" t="s">
        <v>667</v>
      </c>
      <c r="C19" s="186" t="s">
        <v>131</v>
      </c>
      <c r="D19" s="481">
        <v>1694.46</v>
      </c>
      <c r="E19" s="181" t="s">
        <v>716</v>
      </c>
    </row>
    <row r="20" spans="2:5" ht="18">
      <c r="B20" s="185" t="s">
        <v>671</v>
      </c>
      <c r="C20" s="186" t="s">
        <v>131</v>
      </c>
      <c r="D20" s="481">
        <v>2033.09</v>
      </c>
      <c r="E20" s="181" t="s">
        <v>716</v>
      </c>
    </row>
    <row r="21" spans="2:5" ht="18">
      <c r="B21" s="185" t="s">
        <v>672</v>
      </c>
      <c r="C21" s="186" t="s">
        <v>131</v>
      </c>
      <c r="D21" s="481">
        <v>2885.76</v>
      </c>
      <c r="E21" s="555" t="s">
        <v>551</v>
      </c>
    </row>
    <row r="22" spans="2:5" ht="18">
      <c r="B22" s="185" t="s">
        <v>673</v>
      </c>
      <c r="C22" s="186" t="s">
        <v>131</v>
      </c>
      <c r="D22" s="481">
        <v>3437.97</v>
      </c>
      <c r="E22" s="555" t="s">
        <v>551</v>
      </c>
    </row>
    <row r="23" spans="2:5" ht="18">
      <c r="B23" s="10"/>
    </row>
    <row r="24" spans="2:5" ht="18">
      <c r="B24" s="10"/>
    </row>
    <row r="25" spans="2:5">
      <c r="B25" s="587" t="s">
        <v>724</v>
      </c>
      <c r="C25" s="596"/>
      <c r="D25" s="581"/>
      <c r="E25" s="597"/>
    </row>
    <row r="26" spans="2:5">
      <c r="B26" s="586" t="s">
        <v>717</v>
      </c>
      <c r="C26" s="596"/>
      <c r="D26" s="591" t="s">
        <v>718</v>
      </c>
      <c r="E26" s="596"/>
    </row>
    <row r="27" spans="2:5">
      <c r="B27" s="580"/>
      <c r="C27" s="596"/>
      <c r="D27" s="582" t="s">
        <v>719</v>
      </c>
      <c r="E27" s="596" t="str">
        <f>'PREÇO PMP'!E19</f>
        <v>CLAUDIO EDUARDO BARBOSA CUNHA</v>
      </c>
    </row>
    <row r="28" spans="2:5">
      <c r="B28" s="590">
        <f>'PREÇO PMP'!B20</f>
        <v>46085</v>
      </c>
      <c r="C28" s="596"/>
      <c r="D28" s="582" t="s">
        <v>720</v>
      </c>
      <c r="E28" s="596" t="str">
        <f>'PREÇO PMP'!E20</f>
        <v>261835077-4</v>
      </c>
    </row>
    <row r="29" spans="2:5">
      <c r="B29" s="586" t="s">
        <v>721</v>
      </c>
      <c r="C29" s="596"/>
      <c r="D29" s="596"/>
      <c r="E29" s="596"/>
    </row>
    <row r="37" spans="7:7">
      <c r="G37" s="556"/>
    </row>
  </sheetData>
  <mergeCells count="1">
    <mergeCell ref="B2:E2"/>
  </mergeCells>
  <printOptions horizontalCentered="1"/>
  <pageMargins left="0.59055118110236227" right="0.39370078740157483" top="2.0866141732283467" bottom="1.1811023622047245" header="0.39370078740157483" footer="0.39370078740157483"/>
  <pageSetup paperSize="9" scale="74" fitToHeight="0" orientation="portrait" r:id="rId1"/>
  <headerFooter>
    <oddHeader>&amp;L&amp;G&amp;R&amp;G</oddHeader>
  </headerFooter>
  <legacyDrawingHF r:id="rId2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H57"/>
  <sheetViews>
    <sheetView tabSelected="1" view="pageBreakPreview" topLeftCell="A20" zoomScale="60" zoomScaleNormal="85" workbookViewId="0">
      <selection activeCell="P45" sqref="P45"/>
    </sheetView>
  </sheetViews>
  <sheetFormatPr defaultRowHeight="14.4"/>
  <cols>
    <col min="2" max="2" width="7.6640625" customWidth="1"/>
    <col min="3" max="3" width="61.5546875" customWidth="1"/>
    <col min="4" max="4" width="39.21875" customWidth="1"/>
  </cols>
  <sheetData>
    <row r="1" spans="2:4" ht="18" customHeight="1">
      <c r="B1" s="10"/>
      <c r="C1" s="10"/>
      <c r="D1" s="10"/>
    </row>
    <row r="2" spans="2:4" ht="18" customHeight="1">
      <c r="B2" s="669" t="s">
        <v>446</v>
      </c>
      <c r="C2" s="671"/>
      <c r="D2" s="672"/>
    </row>
    <row r="3" spans="2:4" ht="18" customHeight="1">
      <c r="B3" s="605"/>
      <c r="C3" s="606"/>
      <c r="D3" s="116"/>
    </row>
    <row r="4" spans="2:4" ht="18" customHeight="1">
      <c r="B4" s="607" t="s">
        <v>252</v>
      </c>
      <c r="C4" s="607" t="s">
        <v>261</v>
      </c>
      <c r="D4" s="607" t="s">
        <v>262</v>
      </c>
    </row>
    <row r="5" spans="2:4" ht="18" customHeight="1">
      <c r="B5" s="11" t="s">
        <v>253</v>
      </c>
      <c r="C5" s="12" t="s">
        <v>315</v>
      </c>
      <c r="D5" s="608">
        <v>0.2</v>
      </c>
    </row>
    <row r="6" spans="2:4" ht="18" customHeight="1">
      <c r="B6" s="11" t="s">
        <v>254</v>
      </c>
      <c r="C6" s="12" t="s">
        <v>316</v>
      </c>
      <c r="D6" s="608">
        <v>0.08</v>
      </c>
    </row>
    <row r="7" spans="2:4" ht="18" customHeight="1">
      <c r="B7" s="11" t="s">
        <v>255</v>
      </c>
      <c r="C7" s="12" t="s">
        <v>317</v>
      </c>
      <c r="D7" s="608">
        <v>2.5000000000000001E-2</v>
      </c>
    </row>
    <row r="8" spans="2:4" ht="18" customHeight="1">
      <c r="B8" s="11" t="s">
        <v>256</v>
      </c>
      <c r="C8" s="12" t="s">
        <v>318</v>
      </c>
      <c r="D8" s="608">
        <v>1.4999999999999999E-2</v>
      </c>
    </row>
    <row r="9" spans="2:4" ht="18" customHeight="1">
      <c r="B9" s="11" t="s">
        <v>257</v>
      </c>
      <c r="C9" s="12" t="s">
        <v>319</v>
      </c>
      <c r="D9" s="608">
        <v>0.01</v>
      </c>
    </row>
    <row r="10" spans="2:4" ht="18" customHeight="1">
      <c r="B10" s="11" t="s">
        <v>258</v>
      </c>
      <c r="C10" s="12" t="s">
        <v>320</v>
      </c>
      <c r="D10" s="608">
        <v>2E-3</v>
      </c>
    </row>
    <row r="11" spans="2:4" ht="18" customHeight="1">
      <c r="B11" s="11" t="s">
        <v>259</v>
      </c>
      <c r="C11" s="12" t="s">
        <v>321</v>
      </c>
      <c r="D11" s="608">
        <v>0.03</v>
      </c>
    </row>
    <row r="12" spans="2:4" ht="18" customHeight="1">
      <c r="B12" s="11" t="s">
        <v>260</v>
      </c>
      <c r="C12" s="12" t="s">
        <v>322</v>
      </c>
      <c r="D12" s="608">
        <v>6.0000000000000001E-3</v>
      </c>
    </row>
    <row r="13" spans="2:4" ht="18" customHeight="1">
      <c r="B13" s="673" t="s">
        <v>263</v>
      </c>
      <c r="C13" s="674"/>
      <c r="D13" s="609">
        <v>0.3680000000000001</v>
      </c>
    </row>
    <row r="14" spans="2:4" ht="18" customHeight="1">
      <c r="B14" s="607" t="s">
        <v>252</v>
      </c>
      <c r="C14" s="607" t="s">
        <v>271</v>
      </c>
      <c r="D14" s="607" t="s">
        <v>262</v>
      </c>
    </row>
    <row r="15" spans="2:4" ht="18" customHeight="1">
      <c r="B15" s="11" t="s">
        <v>264</v>
      </c>
      <c r="C15" s="12" t="s">
        <v>344</v>
      </c>
      <c r="D15" s="608">
        <v>7.5600000000000001E-2</v>
      </c>
    </row>
    <row r="16" spans="2:4" ht="18" customHeight="1">
      <c r="B16" s="11" t="s">
        <v>265</v>
      </c>
      <c r="C16" s="12" t="s">
        <v>279</v>
      </c>
      <c r="D16" s="608">
        <v>2.1600000000000001E-2</v>
      </c>
    </row>
    <row r="17" spans="2:4" ht="18" customHeight="1">
      <c r="B17" s="11" t="s">
        <v>266</v>
      </c>
      <c r="C17" s="12" t="s">
        <v>280</v>
      </c>
      <c r="D17" s="608">
        <v>2.0000000000000001E-4</v>
      </c>
    </row>
    <row r="18" spans="2:4" ht="18" customHeight="1">
      <c r="B18" s="11" t="s">
        <v>267</v>
      </c>
      <c r="C18" s="12" t="s">
        <v>281</v>
      </c>
      <c r="D18" s="608">
        <v>1E-4</v>
      </c>
    </row>
    <row r="19" spans="2:4" ht="18" customHeight="1">
      <c r="B19" s="11" t="s">
        <v>268</v>
      </c>
      <c r="C19" s="12" t="s">
        <v>282</v>
      </c>
      <c r="D19" s="608">
        <v>5.7999999999999996E-3</v>
      </c>
    </row>
    <row r="20" spans="2:4" ht="18" customHeight="1">
      <c r="B20" s="11" t="s">
        <v>269</v>
      </c>
      <c r="C20" s="12" t="s">
        <v>283</v>
      </c>
      <c r="D20" s="608">
        <v>5.0000000000000001E-4</v>
      </c>
    </row>
    <row r="21" spans="2:4" ht="18" customHeight="1">
      <c r="B21" s="669" t="s">
        <v>270</v>
      </c>
      <c r="C21" s="670"/>
      <c r="D21" s="609">
        <v>0.10380000000000002</v>
      </c>
    </row>
    <row r="22" spans="2:4" ht="18" customHeight="1">
      <c r="B22" s="607" t="s">
        <v>252</v>
      </c>
      <c r="C22" s="607" t="s">
        <v>272</v>
      </c>
      <c r="D22" s="607" t="s">
        <v>262</v>
      </c>
    </row>
    <row r="23" spans="2:4" ht="18" customHeight="1">
      <c r="B23" s="11" t="s">
        <v>273</v>
      </c>
      <c r="C23" s="12" t="s">
        <v>276</v>
      </c>
      <c r="D23" s="608">
        <v>2.52E-2</v>
      </c>
    </row>
    <row r="24" spans="2:4" ht="18" customHeight="1">
      <c r="B24" s="11" t="s">
        <v>274</v>
      </c>
      <c r="C24" s="12" t="s">
        <v>277</v>
      </c>
      <c r="D24" s="608">
        <v>9.2499999999999999E-2</v>
      </c>
    </row>
    <row r="25" spans="2:4" ht="18" customHeight="1">
      <c r="B25" s="11" t="s">
        <v>275</v>
      </c>
      <c r="C25" s="12" t="s">
        <v>278</v>
      </c>
      <c r="D25" s="608">
        <v>1.5E-3</v>
      </c>
    </row>
    <row r="26" spans="2:4" ht="18" customHeight="1">
      <c r="B26" s="12"/>
      <c r="C26" s="610" t="s">
        <v>284</v>
      </c>
      <c r="D26" s="609">
        <v>0.1192</v>
      </c>
    </row>
    <row r="27" spans="2:4" ht="18" customHeight="1">
      <c r="B27" s="607" t="s">
        <v>252</v>
      </c>
      <c r="C27" s="607" t="s">
        <v>285</v>
      </c>
      <c r="D27" s="607" t="s">
        <v>262</v>
      </c>
    </row>
    <row r="28" spans="2:4" ht="18" customHeight="1">
      <c r="B28" s="11" t="s">
        <v>286</v>
      </c>
      <c r="C28" s="12" t="s">
        <v>294</v>
      </c>
      <c r="D28" s="608">
        <v>2.0500000000000001E-2</v>
      </c>
    </row>
    <row r="29" spans="2:4" ht="18" customHeight="1">
      <c r="B29" s="11" t="s">
        <v>287</v>
      </c>
      <c r="C29" s="12" t="s">
        <v>345</v>
      </c>
      <c r="D29" s="608">
        <v>6.4999999999999997E-3</v>
      </c>
    </row>
    <row r="30" spans="2:4" ht="18" customHeight="1">
      <c r="B30" s="11" t="s">
        <v>288</v>
      </c>
      <c r="C30" s="12" t="s">
        <v>346</v>
      </c>
      <c r="D30" s="608">
        <v>6.4000000000000003E-3</v>
      </c>
    </row>
    <row r="31" spans="2:4" ht="18" customHeight="1">
      <c r="B31" s="11" t="s">
        <v>289</v>
      </c>
      <c r="C31" s="36" t="s">
        <v>347</v>
      </c>
      <c r="D31" s="608">
        <v>3.9699999999999999E-2</v>
      </c>
    </row>
    <row r="32" spans="2:4" ht="18" customHeight="1">
      <c r="B32" s="11" t="s">
        <v>290</v>
      </c>
      <c r="C32" s="12" t="s">
        <v>295</v>
      </c>
      <c r="D32" s="608">
        <v>9.9000000000000008E-3</v>
      </c>
    </row>
    <row r="33" spans="2:4" ht="18" customHeight="1">
      <c r="B33" s="11" t="s">
        <v>291</v>
      </c>
      <c r="C33" s="12" t="s">
        <v>348</v>
      </c>
      <c r="D33" s="608">
        <v>2.8999999999999998E-3</v>
      </c>
    </row>
    <row r="34" spans="2:4" ht="18" customHeight="1">
      <c r="B34" s="11" t="s">
        <v>292</v>
      </c>
      <c r="C34" s="12" t="s">
        <v>349</v>
      </c>
      <c r="D34" s="608">
        <v>1.3100000000000001E-2</v>
      </c>
    </row>
    <row r="35" spans="2:4" ht="18" customHeight="1">
      <c r="B35" s="11" t="s">
        <v>350</v>
      </c>
      <c r="C35" s="12" t="s">
        <v>351</v>
      </c>
      <c r="D35" s="608">
        <v>4.4000000000000003E-3</v>
      </c>
    </row>
    <row r="36" spans="2:4" ht="18" customHeight="1">
      <c r="B36" s="673" t="s">
        <v>293</v>
      </c>
      <c r="C36" s="674"/>
      <c r="D36" s="609">
        <v>0.10340000000000001</v>
      </c>
    </row>
    <row r="37" spans="2:4" ht="18" customHeight="1">
      <c r="B37" s="607" t="s">
        <v>252</v>
      </c>
      <c r="C37" s="607" t="s">
        <v>296</v>
      </c>
      <c r="D37" s="607" t="s">
        <v>262</v>
      </c>
    </row>
    <row r="38" spans="2:4" ht="18" customHeight="1">
      <c r="B38" s="11" t="s">
        <v>298</v>
      </c>
      <c r="C38" s="611" t="s">
        <v>300</v>
      </c>
      <c r="D38" s="608">
        <v>4.0000000000000001E-3</v>
      </c>
    </row>
    <row r="39" spans="2:4" ht="18" customHeight="1">
      <c r="B39" s="11" t="s">
        <v>299</v>
      </c>
      <c r="C39" s="12" t="s">
        <v>301</v>
      </c>
      <c r="D39" s="608">
        <v>1.2999999999999999E-3</v>
      </c>
    </row>
    <row r="40" spans="2:4" ht="18" customHeight="1">
      <c r="B40" s="673" t="s">
        <v>297</v>
      </c>
      <c r="C40" s="674"/>
      <c r="D40" s="612">
        <v>5.3E-3</v>
      </c>
    </row>
    <row r="41" spans="2:4" ht="18" customHeight="1">
      <c r="B41" s="607" t="s">
        <v>252</v>
      </c>
      <c r="C41" s="607" t="s">
        <v>302</v>
      </c>
      <c r="D41" s="607" t="s">
        <v>262</v>
      </c>
    </row>
    <row r="42" spans="2:4" ht="18" customHeight="1">
      <c r="B42" s="11" t="s">
        <v>303</v>
      </c>
      <c r="C42" s="12" t="s">
        <v>310</v>
      </c>
      <c r="D42" s="608">
        <v>2.5999999999999999E-3</v>
      </c>
    </row>
    <row r="43" spans="2:4" ht="18" customHeight="1">
      <c r="B43" s="11" t="s">
        <v>304</v>
      </c>
      <c r="C43" s="12" t="s">
        <v>311</v>
      </c>
      <c r="D43" s="608">
        <v>7.6E-3</v>
      </c>
    </row>
    <row r="44" spans="2:4" ht="18" customHeight="1">
      <c r="B44" s="11" t="s">
        <v>305</v>
      </c>
      <c r="C44" s="12" t="s">
        <v>312</v>
      </c>
      <c r="D44" s="608">
        <v>1.1000000000000001E-3</v>
      </c>
    </row>
    <row r="45" spans="2:4" ht="18" customHeight="1">
      <c r="B45" s="11" t="s">
        <v>306</v>
      </c>
      <c r="C45" s="12" t="s">
        <v>313</v>
      </c>
      <c r="D45" s="608">
        <v>2.0000000000000001E-4</v>
      </c>
    </row>
    <row r="46" spans="2:4" ht="18" customHeight="1">
      <c r="B46" s="11" t="s">
        <v>307</v>
      </c>
      <c r="C46" s="12" t="s">
        <v>314</v>
      </c>
      <c r="D46" s="608">
        <v>8.5300000000000001E-2</v>
      </c>
    </row>
    <row r="47" spans="2:4" ht="18" customHeight="1">
      <c r="B47" s="11"/>
      <c r="C47" s="607" t="s">
        <v>309</v>
      </c>
      <c r="D47" s="609">
        <v>9.6799999999999997E-2</v>
      </c>
    </row>
    <row r="48" spans="2:4" ht="18" customHeight="1">
      <c r="B48" s="669" t="s">
        <v>308</v>
      </c>
      <c r="C48" s="670"/>
      <c r="D48" s="609">
        <v>0.7965000000000001</v>
      </c>
    </row>
    <row r="49" spans="2:8" ht="18" customHeight="1">
      <c r="B49" s="613"/>
      <c r="C49" s="10"/>
      <c r="D49" s="10"/>
    </row>
    <row r="50" spans="2:8" ht="18" customHeight="1">
      <c r="B50" s="613"/>
      <c r="C50" s="10"/>
      <c r="D50" s="10"/>
    </row>
    <row r="51" spans="2:8" ht="18" customHeight="1">
      <c r="B51" s="364"/>
      <c r="C51" s="365"/>
      <c r="D51" s="366"/>
      <c r="E51" s="365"/>
      <c r="F51" s="365"/>
      <c r="G51" s="1"/>
      <c r="H51" s="1"/>
    </row>
    <row r="52" spans="2:8" ht="18" customHeight="1">
      <c r="B52" s="364"/>
      <c r="C52" s="365"/>
      <c r="D52" s="365"/>
      <c r="E52" s="365"/>
      <c r="F52" s="365"/>
      <c r="G52" s="1"/>
      <c r="H52" s="1"/>
    </row>
    <row r="53" spans="2:8" ht="18" customHeight="1">
      <c r="B53" s="191"/>
      <c r="C53" s="365"/>
      <c r="D53" s="370"/>
      <c r="E53" s="193"/>
      <c r="F53" s="365"/>
      <c r="H53" s="1"/>
    </row>
    <row r="54" spans="2:8" ht="18">
      <c r="B54" s="191"/>
      <c r="C54" s="1"/>
      <c r="D54" s="1"/>
      <c r="E54" s="1"/>
      <c r="F54" s="1"/>
      <c r="G54" s="3"/>
      <c r="H54" s="1"/>
    </row>
    <row r="55" spans="2:8" ht="18">
      <c r="B55" s="191"/>
      <c r="C55" s="1"/>
      <c r="D55" s="1"/>
      <c r="E55" s="1"/>
      <c r="F55" s="1"/>
      <c r="G55" s="3"/>
      <c r="H55" s="1"/>
    </row>
    <row r="56" spans="2:8" ht="18">
      <c r="B56" s="435"/>
      <c r="C56" s="108"/>
      <c r="D56" s="108"/>
    </row>
    <row r="57" spans="2:8" ht="18">
      <c r="B57" s="435"/>
      <c r="C57" s="108"/>
      <c r="D57" s="108"/>
    </row>
  </sheetData>
  <mergeCells count="6">
    <mergeCell ref="B48:C48"/>
    <mergeCell ref="B2:D2"/>
    <mergeCell ref="B13:C13"/>
    <mergeCell ref="B21:C21"/>
    <mergeCell ref="B40:C40"/>
    <mergeCell ref="B36:C36"/>
  </mergeCells>
  <printOptions horizontalCentered="1"/>
  <pageMargins left="0.25" right="0.25" top="0.75" bottom="0.75" header="0.3" footer="0.3"/>
  <pageSetup paperSize="9" scale="88" fitToWidth="0" fitToHeight="0" orientation="portrait" r:id="rId1"/>
  <headerFooter>
    <oddHeader>&amp;L&amp;G&amp;R&amp;G</oddHeader>
  </headerFooter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B050"/>
  </sheetPr>
  <dimension ref="A1:H14"/>
  <sheetViews>
    <sheetView workbookViewId="0"/>
  </sheetViews>
  <sheetFormatPr defaultRowHeight="14.4"/>
  <cols>
    <col min="1" max="1" width="49.5546875" customWidth="1"/>
    <col min="2" max="2" width="14.88671875" customWidth="1"/>
    <col min="3" max="3" width="16.6640625" customWidth="1"/>
    <col min="4" max="4" width="34.33203125" customWidth="1"/>
    <col min="6" max="6" width="11.109375" bestFit="1" customWidth="1"/>
    <col min="7" max="7" width="12.6640625" bestFit="1" customWidth="1"/>
    <col min="8" max="8" width="12.5546875" bestFit="1" customWidth="1"/>
  </cols>
  <sheetData>
    <row r="1" spans="1:8" ht="20.100000000000001" customHeight="1">
      <c r="A1" s="21"/>
      <c r="B1" s="21"/>
      <c r="C1" s="21"/>
      <c r="D1" s="21"/>
    </row>
    <row r="2" spans="1:8" ht="20.100000000000001" customHeight="1">
      <c r="A2" s="675" t="s">
        <v>101</v>
      </c>
      <c r="B2" s="676"/>
      <c r="C2" s="676"/>
      <c r="D2" s="677"/>
    </row>
    <row r="3" spans="1:8" ht="20.100000000000001" customHeight="1">
      <c r="A3" s="102" t="s">
        <v>360</v>
      </c>
      <c r="B3" s="103" t="s">
        <v>361</v>
      </c>
      <c r="C3" s="104">
        <v>6.6509999999999998</v>
      </c>
      <c r="D3" s="103" t="s">
        <v>387</v>
      </c>
    </row>
    <row r="4" spans="1:8" ht="20.100000000000001" customHeight="1">
      <c r="A4" s="50" t="s">
        <v>362</v>
      </c>
      <c r="B4" s="51" t="s">
        <v>361</v>
      </c>
      <c r="C4" s="52">
        <v>10.02</v>
      </c>
      <c r="D4" s="51" t="s">
        <v>387</v>
      </c>
    </row>
    <row r="5" spans="1:8" ht="20.100000000000001" customHeight="1">
      <c r="A5" s="102" t="s">
        <v>364</v>
      </c>
      <c r="B5" s="103" t="s">
        <v>361</v>
      </c>
      <c r="C5" s="104">
        <v>6.3730000000000002</v>
      </c>
      <c r="D5" s="103" t="s">
        <v>387</v>
      </c>
      <c r="F5" t="e">
        <f>#REF!</f>
        <v>#REF!</v>
      </c>
      <c r="G5" s="100" t="e">
        <f>F5*#REF!</f>
        <v>#REF!</v>
      </c>
      <c r="H5" s="100">
        <v>1350123.11</v>
      </c>
    </row>
    <row r="6" spans="1:8" ht="20.100000000000001" customHeight="1">
      <c r="A6" s="50" t="s">
        <v>219</v>
      </c>
      <c r="B6" s="51" t="s">
        <v>361</v>
      </c>
      <c r="C6" s="52">
        <v>10</v>
      </c>
      <c r="D6" s="51" t="s">
        <v>387</v>
      </c>
    </row>
    <row r="7" spans="1:8" ht="20.100000000000001" customHeight="1">
      <c r="A7" s="50" t="s">
        <v>366</v>
      </c>
      <c r="B7" s="51" t="s">
        <v>361</v>
      </c>
      <c r="C7" s="52">
        <v>9</v>
      </c>
      <c r="D7" s="51" t="s">
        <v>387</v>
      </c>
    </row>
    <row r="8" spans="1:8" ht="20.100000000000001" customHeight="1">
      <c r="A8" s="50" t="s">
        <v>132</v>
      </c>
      <c r="B8" s="51" t="s">
        <v>361</v>
      </c>
      <c r="C8" s="52">
        <v>10</v>
      </c>
      <c r="D8" s="51" t="s">
        <v>387</v>
      </c>
    </row>
    <row r="9" spans="1:8">
      <c r="A9" s="21"/>
      <c r="B9" s="21"/>
      <c r="C9" s="21"/>
      <c r="D9" s="21"/>
    </row>
    <row r="10" spans="1:8" ht="18">
      <c r="A10" s="13"/>
      <c r="B10" s="21"/>
      <c r="C10" s="21"/>
      <c r="D10" s="21"/>
    </row>
    <row r="11" spans="1:8">
      <c r="B11" s="21"/>
      <c r="C11" s="21"/>
      <c r="D11" s="21"/>
    </row>
    <row r="12" spans="1:8">
      <c r="B12" s="21"/>
      <c r="C12" s="21"/>
      <c r="D12" s="21"/>
    </row>
    <row r="13" spans="1:8">
      <c r="B13" s="21"/>
      <c r="C13" s="21"/>
      <c r="D13" s="21"/>
    </row>
    <row r="14" spans="1:8">
      <c r="B14" s="21"/>
      <c r="C14" s="21"/>
      <c r="D14" s="21"/>
    </row>
  </sheetData>
  <mergeCells count="1">
    <mergeCell ref="A2:D2"/>
  </mergeCells>
  <printOptions horizontalCentered="1"/>
  <pageMargins left="0.59055118110236227" right="0.39370078740157483" top="2.0866141732283467" bottom="1.1811023622047245" header="0.39370078740157483" footer="0.39370078740157483"/>
  <pageSetup paperSize="9" scale="6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D4:K18"/>
  <sheetViews>
    <sheetView workbookViewId="0"/>
  </sheetViews>
  <sheetFormatPr defaultRowHeight="14.4"/>
  <cols>
    <col min="5" max="5" width="18.6640625" customWidth="1"/>
    <col min="6" max="6" width="12" bestFit="1" customWidth="1"/>
    <col min="10" max="10" width="19" customWidth="1"/>
    <col min="11" max="11" width="14.88671875" customWidth="1"/>
  </cols>
  <sheetData>
    <row r="4" spans="4:11">
      <c r="J4" t="s">
        <v>352</v>
      </c>
    </row>
    <row r="5" spans="4:11">
      <c r="E5" t="s">
        <v>393</v>
      </c>
    </row>
    <row r="6" spans="4:11">
      <c r="D6">
        <v>2019</v>
      </c>
      <c r="E6" s="101">
        <v>2032.59</v>
      </c>
      <c r="I6">
        <v>2021</v>
      </c>
      <c r="J6" s="101">
        <v>1211.81</v>
      </c>
      <c r="K6" s="106">
        <f>J6*1.0924</f>
        <v>1323.781244</v>
      </c>
    </row>
    <row r="7" spans="4:11">
      <c r="D7">
        <v>2020</v>
      </c>
      <c r="E7" s="101">
        <v>2561.69</v>
      </c>
    </row>
    <row r="8" spans="4:11">
      <c r="D8">
        <v>2021</v>
      </c>
      <c r="E8" s="101">
        <v>2676.45</v>
      </c>
      <c r="F8" s="106">
        <f>E8*1.0924</f>
        <v>2923.75398</v>
      </c>
    </row>
    <row r="9" spans="4:11">
      <c r="E9" s="105"/>
      <c r="F9" s="107"/>
      <c r="J9" t="s">
        <v>395</v>
      </c>
    </row>
    <row r="10" spans="4:11">
      <c r="F10" s="107"/>
    </row>
    <row r="11" spans="4:11">
      <c r="F11" s="107"/>
      <c r="I11">
        <v>2021</v>
      </c>
      <c r="J11" s="101">
        <v>1800.74</v>
      </c>
      <c r="K11" s="106">
        <f>J11*1.0924</f>
        <v>1967.1283760000001</v>
      </c>
    </row>
    <row r="12" spans="4:11">
      <c r="F12" s="107"/>
    </row>
    <row r="13" spans="4:11">
      <c r="E13" t="s">
        <v>394</v>
      </c>
      <c r="F13" s="107"/>
    </row>
    <row r="14" spans="4:11">
      <c r="D14">
        <v>2019</v>
      </c>
      <c r="E14" s="101">
        <v>1319.84</v>
      </c>
      <c r="F14" s="107"/>
    </row>
    <row r="15" spans="4:11">
      <c r="D15">
        <v>2020</v>
      </c>
      <c r="E15" s="101">
        <v>1378.84</v>
      </c>
      <c r="F15" s="107"/>
      <c r="J15">
        <v>1853.98</v>
      </c>
      <c r="K15" s="106">
        <f>J15*1.0924</f>
        <v>2025.2877520000002</v>
      </c>
    </row>
    <row r="16" spans="4:11">
      <c r="D16">
        <v>2021</v>
      </c>
      <c r="E16" s="101">
        <v>1453.99</v>
      </c>
      <c r="F16" s="106">
        <f>E16*1.0924</f>
        <v>1588.3386760000001</v>
      </c>
    </row>
    <row r="17" spans="5:11">
      <c r="E17" s="105"/>
    </row>
    <row r="18" spans="5:11" ht="18">
      <c r="J18" s="9">
        <v>1514.59</v>
      </c>
      <c r="K18" s="106">
        <f>J18*1.0924</f>
        <v>1654.5381159999999</v>
      </c>
    </row>
  </sheetData>
  <pageMargins left="0.511811024" right="0.511811024" top="0.78740157499999996" bottom="0.78740157499999996" header="0.31496062000000002" footer="0.31496062000000002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18</vt:i4>
      </vt:variant>
      <vt:variant>
        <vt:lpstr>Intervalos Nomeados</vt:lpstr>
      </vt:variant>
      <vt:variant>
        <vt:i4>26</vt:i4>
      </vt:variant>
    </vt:vector>
  </HeadingPairs>
  <TitlesOfParts>
    <vt:vector size="44" baseType="lpstr">
      <vt:lpstr>RESUMO LOTE II (BA)</vt:lpstr>
      <vt:lpstr>RESUMO LOTE II (RECICLE)</vt:lpstr>
      <vt:lpstr>RESUMO LOTE II (BA) (2)</vt:lpstr>
      <vt:lpstr>PREÇO PMP</vt:lpstr>
      <vt:lpstr>Coleta Domiciliar</vt:lpstr>
      <vt:lpstr>Entulho</vt:lpstr>
      <vt:lpstr>Lavagem de Feiras</vt:lpstr>
      <vt:lpstr>Varrição Manual</vt:lpstr>
      <vt:lpstr>Capina Mecanizada</vt:lpstr>
      <vt:lpstr>Eq Padrão</vt:lpstr>
      <vt:lpstr>Cemitério</vt:lpstr>
      <vt:lpstr>Mat. e Ferramentas</vt:lpstr>
      <vt:lpstr>Unif. e EPI´s</vt:lpstr>
      <vt:lpstr>Equipamento</vt:lpstr>
      <vt:lpstr>Salário Base</vt:lpstr>
      <vt:lpstr>Encargos Social</vt:lpstr>
      <vt:lpstr>Mat. e Ferramentas (2)</vt:lpstr>
      <vt:lpstr>Plan1</vt:lpstr>
      <vt:lpstr>'Capina Mecanizada'!Area_de_impressao</vt:lpstr>
      <vt:lpstr>Cemitério!Area_de_impressao</vt:lpstr>
      <vt:lpstr>'Coleta Domiciliar'!Area_de_impressao</vt:lpstr>
      <vt:lpstr>'Encargos Social'!Area_de_impressao</vt:lpstr>
      <vt:lpstr>Entulho!Area_de_impressao</vt:lpstr>
      <vt:lpstr>'Eq Padrão'!Area_de_impressao</vt:lpstr>
      <vt:lpstr>Equipamento!Area_de_impressao</vt:lpstr>
      <vt:lpstr>'Lavagem de Feiras'!Area_de_impressao</vt:lpstr>
      <vt:lpstr>'Mat. e Ferramentas'!Area_de_impressao</vt:lpstr>
      <vt:lpstr>'Mat. e Ferramentas (2)'!Area_de_impressao</vt:lpstr>
      <vt:lpstr>'PREÇO PMP'!Area_de_impressao</vt:lpstr>
      <vt:lpstr>'RESUMO LOTE II (BA)'!Area_de_impressao</vt:lpstr>
      <vt:lpstr>'RESUMO LOTE II (BA) (2)'!Area_de_impressao</vt:lpstr>
      <vt:lpstr>'RESUMO LOTE II (RECICLE)'!Area_de_impressao</vt:lpstr>
      <vt:lpstr>'Salário Base'!Area_de_impressao</vt:lpstr>
      <vt:lpstr>'Unif. e EPI´s'!Area_de_impressao</vt:lpstr>
      <vt:lpstr>'Varrição Manual'!Area_de_impressao</vt:lpstr>
      <vt:lpstr>Encargos</vt:lpstr>
      <vt:lpstr>Salário</vt:lpstr>
      <vt:lpstr>'Capina Mecanizada'!Titulos_de_impressao</vt:lpstr>
      <vt:lpstr>Cemitério!Titulos_de_impressao</vt:lpstr>
      <vt:lpstr>'Coleta Domiciliar'!Titulos_de_impressao</vt:lpstr>
      <vt:lpstr>Entulho!Titulos_de_impressao</vt:lpstr>
      <vt:lpstr>'Eq Padrão'!Titulos_de_impressao</vt:lpstr>
      <vt:lpstr>'Lavagem de Feiras'!Titulos_de_impressao</vt:lpstr>
      <vt:lpstr>'Varrição Manual'!Titulos_de_impressao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Wagner</dc:creator>
  <cp:lastModifiedBy>Eduardo Pará</cp:lastModifiedBy>
  <cp:lastPrinted>2026-04-23T21:04:53Z</cp:lastPrinted>
  <dcterms:created xsi:type="dcterms:W3CDTF">2016-03-24T18:25:31Z</dcterms:created>
  <dcterms:modified xsi:type="dcterms:W3CDTF">2026-05-20T18:21:05Z</dcterms:modified>
</cp:coreProperties>
</file>