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IRABAS - PREFEITURA\ORÇAMENTOS\ORÇAMENTO - 2026\POÇOS\ATUALIZADO\"/>
    </mc:Choice>
  </mc:AlternateContent>
  <xr:revisionPtr revIDLastSave="0" documentId="13_ncr:1_{9C738AFB-A04B-40EE-98B9-C12F028688F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rçamento Sintétic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4" i="1" l="1"/>
  <c r="K31" i="1"/>
  <c r="K18" i="1"/>
  <c r="J64" i="1"/>
  <c r="J31" i="1"/>
  <c r="J18" i="1"/>
  <c r="K44" i="1"/>
  <c r="J44" i="1"/>
  <c r="K68" i="1" l="1"/>
</calcChain>
</file>

<file path=xl/sharedStrings.xml><?xml version="1.0" encoding="utf-8"?>
<sst xmlns="http://schemas.openxmlformats.org/spreadsheetml/2006/main" count="230" uniqueCount="148">
  <si>
    <t>PERFURAÇÃO E MANUTENÇÃO DE POÇOS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</si>
  <si>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</si>
  <si>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</si>
  <si>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</si>
  <si>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</si>
  <si>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</si>
  <si>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</si>
  <si>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</si>
  <si>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</si>
  <si>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</si>
  <si>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</si>
  <si>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</si>
  <si>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</si>
  <si>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</si>
  <si>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</si>
  <si>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</si>
  <si>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011340 </t>
  </si>
  <si>
    <t>SEDOP</t>
  </si>
  <si>
    <t>Placa de obra em lona com plotagem de gráfica</t>
  </si>
  <si>
    <t>m²</t>
  </si>
  <si>
    <t xml:space="preserve"> 2 </t>
  </si>
  <si>
    <t>IMPLANTAÇÃO DE POÇO TUBULAR DN 150 mm</t>
  </si>
  <si>
    <t xml:space="preserve"> 2.1 </t>
  </si>
  <si>
    <t xml:space="preserve"> CP-001 </t>
  </si>
  <si>
    <t>Próprio</t>
  </si>
  <si>
    <t>Transporte /mobilização caminhão sonda</t>
  </si>
  <si>
    <t>un</t>
  </si>
  <si>
    <t xml:space="preserve"> 2.2 </t>
  </si>
  <si>
    <t xml:space="preserve"> CP-015 </t>
  </si>
  <si>
    <t>m</t>
  </si>
  <si>
    <t xml:space="preserve"> 2.3 </t>
  </si>
  <si>
    <t xml:space="preserve"> 6239 </t>
  </si>
  <si>
    <t>ORSE</t>
  </si>
  <si>
    <t>Perfuração em Sedimento - Perfuraçao de Alargamento em 17"</t>
  </si>
  <si>
    <t xml:space="preserve"> 2.4 </t>
  </si>
  <si>
    <t xml:space="preserve"> 00009850 </t>
  </si>
  <si>
    <t>SINAPI</t>
  </si>
  <si>
    <t>TUBO PVC DE REVESTIMENTO GEOMECANICO NERVURADO REFORCADO, DN = 150 MM, COMPRIMENTO = 2 M</t>
  </si>
  <si>
    <t>M</t>
  </si>
  <si>
    <t xml:space="preserve"> 2.5 </t>
  </si>
  <si>
    <t xml:space="preserve"> 6294 </t>
  </si>
  <si>
    <t>Tampa de Fundo - Cap Fêmea Geomecânico Stand DN 154mm</t>
  </si>
  <si>
    <t xml:space="preserve"> 2.6 </t>
  </si>
  <si>
    <t xml:space="preserve"> 6287 </t>
  </si>
  <si>
    <t>Tampa de Poço Cap Macho Stand em 154mm</t>
  </si>
  <si>
    <t xml:space="preserve"> 2.7 </t>
  </si>
  <si>
    <t xml:space="preserve"> 01.28.450 </t>
  </si>
  <si>
    <t>CPOS/CDHU</t>
  </si>
  <si>
    <t>Pré-filtro tipo pérola para poço profundo</t>
  </si>
  <si>
    <t>m³</t>
  </si>
  <si>
    <t xml:space="preserve"> 2.8 </t>
  </si>
  <si>
    <t xml:space="preserve"> CP-003 </t>
  </si>
  <si>
    <t>Cimentação em espaço anular</t>
  </si>
  <si>
    <t xml:space="preserve"> 2.9 </t>
  </si>
  <si>
    <t xml:space="preserve"> CP-002 </t>
  </si>
  <si>
    <t>REFERÊNCIA ORSE (11682) - Laje de Proteção  sanitária 1,40 x 1,40 x 0,15m</t>
  </si>
  <si>
    <t>UN</t>
  </si>
  <si>
    <t xml:space="preserve"> 2.10 </t>
  </si>
  <si>
    <t xml:space="preserve"> CP-004 </t>
  </si>
  <si>
    <t>Coleta de amostra e análise fisico-quimica e bacteriológica da água</t>
  </si>
  <si>
    <t xml:space="preserve"> 3 </t>
  </si>
  <si>
    <t>IMPLANTAÇÃO DE POÇO TUBULAR DN 200 mm</t>
  </si>
  <si>
    <t xml:space="preserve"> 3.1 </t>
  </si>
  <si>
    <t xml:space="preserve"> 3.2 </t>
  </si>
  <si>
    <t xml:space="preserve"> CP-005 </t>
  </si>
  <si>
    <t xml:space="preserve"> 3.3 </t>
  </si>
  <si>
    <t xml:space="preserve"> CP-006 </t>
  </si>
  <si>
    <t>Perfuração de alargamento no diâmetro de 17 3/4" 0 a 10m ( 10 m cada poço)</t>
  </si>
  <si>
    <t xml:space="preserve"> 3.4 </t>
  </si>
  <si>
    <t xml:space="preserve"> 00009853 </t>
  </si>
  <si>
    <t>TUBO PVC DE REVESTIMENTO GEOMECANICO NERVURADO REFORCADO, DN = 200 MM, COMPRIMENTO = 2 M</t>
  </si>
  <si>
    <t xml:space="preserve"> 3.5 </t>
  </si>
  <si>
    <t xml:space="preserve"> 6292 </t>
  </si>
  <si>
    <t>Tampa de Fundo - Cap Fêmea Geomecânico Stand DN 206mm</t>
  </si>
  <si>
    <t xml:space="preserve"> 3.6 </t>
  </si>
  <si>
    <t xml:space="preserve"> 6286 </t>
  </si>
  <si>
    <t>Tampa de Poço Cap Macho Stand em 206mm</t>
  </si>
  <si>
    <t xml:space="preserve"> 3.7 </t>
  </si>
  <si>
    <t xml:space="preserve"> 3.8 </t>
  </si>
  <si>
    <t xml:space="preserve"> 3.9 </t>
  </si>
  <si>
    <t xml:space="preserve"> 3.10 </t>
  </si>
  <si>
    <t xml:space="preserve"> 4 </t>
  </si>
  <si>
    <t>SISTEMA ELEVATÓRIO E MANUTENÇÃO</t>
  </si>
  <si>
    <t xml:space="preserve"> 4.1 </t>
  </si>
  <si>
    <t xml:space="preserve"> 00000759/SINAPI </t>
  </si>
  <si>
    <t>Bomba submersa para pocos tubulares profundos diametro de 4 polegadas, eletrica, trifasica, potencia 1,97 hp, 20 estagios, bocal de descarga diametro de uma polegada e meia, hm/q = 18 m / 5,40 m3/h a 164 m / 0,80 m3/h</t>
  </si>
  <si>
    <t xml:space="preserve"> 4.2 </t>
  </si>
  <si>
    <t xml:space="preserve"> 00000761 </t>
  </si>
  <si>
    <t>BOMBA SUBMERSA PARA POCOS TUBULARES PROFUNDOS DIAMETRO DE 4 POLEGADAS, ELETRICA, TRIFASICA, POTENCIA 5,42 HP, 15 ESTAGIOS, BOCAL DE DESCARGA DIAMETRO DE 2 POLEGADAS, HM/Q = 18 M / 18,10 M3/H A 121 M / 2,90 M3/H</t>
  </si>
  <si>
    <t xml:space="preserve"> 4.3 </t>
  </si>
  <si>
    <t xml:space="preserve"> 00000755 </t>
  </si>
  <si>
    <t>BOMBA SUBMERSA PARA POCOS TUBULARES PROFUNDOS DIAMETRO DE 6 POLEGADAS, ELETRICA, TRIFASICA, POTENCIA 27,12 HP, 7 ESTAGIOS, BOCAL DE DESCARGA DIAMETRO DE 4 POLEGADAS, HM/Q = 13,9 M / 90 M3/H A 44,0 M / 25,0 M3/H</t>
  </si>
  <si>
    <t xml:space="preserve"> 4.4 </t>
  </si>
  <si>
    <t xml:space="preserve"> 00000749 </t>
  </si>
  <si>
    <t>BOMBA SUBMERSA PARA POCOS TUBULARES PROFUNDOS DIAMETRO DE 6 POLEGADAS, ELETRICA, TRIFASICA, POTENCIA 3,45 HP, 5 ESTAGIOS, BOCAL DE DESCARGA DIAMETRO DE 2 POLEGADAS, HM/Q = 68,5 M / 6,12 M3/H A 39,5 M / 14,04 M3/H</t>
  </si>
  <si>
    <t xml:space="preserve"> 4.5 </t>
  </si>
  <si>
    <t xml:space="preserve"> 00000757 </t>
  </si>
  <si>
    <t>BOMBA SUBMERSIVEL, ELETRICA, TRIFASICA, POTENCIA 6 HP, DIAMETRO DO ROTOR 127 MM, BOCAL DE SAIDA DIAMETRO DE 3 POLEGADAS, HM/Q = 7 M / 66,90 M3/H A 26 M / 2,88 M3/H</t>
  </si>
  <si>
    <t xml:space="preserve"> 4.6 </t>
  </si>
  <si>
    <t xml:space="preserve"> 00010589 </t>
  </si>
  <si>
    <t>BOMBA SUBMERSIVEL, ELETRICA, TRIFASICA, POTENCIA 1,97 HP, DIAMETRO DO ROTOR 144 MM SEMIABERTO, BOCAL DE SAIDA DIAMETRO DE 2 POLEGADAS, HM/Q = 2 M / 26,8 M3/H A 28 M / 4,6 M3/H</t>
  </si>
  <si>
    <t xml:space="preserve"> 4.7 </t>
  </si>
  <si>
    <t xml:space="preserve"> 00000760 </t>
  </si>
  <si>
    <t>BOMBA SUBMERSIVEL, ELETRICA, TRIFASICA, POTENCIA 13 HP, DIAMETRO DO ROTOR 170 MM, BOCAL DE SAIDA DIAMETRO DE 3 POLEGADAS, HM/Q = 11 M / 68,40 M3/H A 72 M / 3,6 M3/H</t>
  </si>
  <si>
    <t xml:space="preserve"> 4.8 </t>
  </si>
  <si>
    <t xml:space="preserve"> 00000751 </t>
  </si>
  <si>
    <t>BOMBA SUBMERSIVEL, ELETRICA, TRIFASICA, POTENCIA 2,96 HP, DIAMETRO DO ROTOR 144 MM SEMIABERTO, BOCAL DE SAIDA DIAMETRO DE DUAS POLEGADAS, HM/Q = 2 M / 38,8 M3/H A 28 M / 5 M3/H</t>
  </si>
  <si>
    <t xml:space="preserve"> 4.9 </t>
  </si>
  <si>
    <t xml:space="preserve"> 00000754 </t>
  </si>
  <si>
    <t>BOMBA SUBMERSIVEL, ELETRICA, TRIFASICA, POTENCIA 3,75 HP, DIAMETRO DO ROTOR 90 MM SEMIABERTO, BOCAL DE SAIDA DIAMETRO DE 2 POLEGADAS, HM/Q = 5 M / 61,2 M3/H A 25,5 M / 3,6 M3/H</t>
  </si>
  <si>
    <t xml:space="preserve"> 4.10 </t>
  </si>
  <si>
    <t xml:space="preserve"> CP-007 </t>
  </si>
  <si>
    <t>Rebobinamento de motor de bomba submersa 2 cv, trifásica.</t>
  </si>
  <si>
    <t xml:space="preserve"> 4.11 </t>
  </si>
  <si>
    <t xml:space="preserve"> CP-008 </t>
  </si>
  <si>
    <t>Rebobinamento de motor de bomba submersa 3 cv, trifásica.</t>
  </si>
  <si>
    <t xml:space="preserve"> 4.12 </t>
  </si>
  <si>
    <t xml:space="preserve"> CP-009 </t>
  </si>
  <si>
    <t>Rebobinamento de motor de bomba submersa 5 cv, trifásica.</t>
  </si>
  <si>
    <t xml:space="preserve"> 4.13 </t>
  </si>
  <si>
    <t xml:space="preserve"> CP-010 </t>
  </si>
  <si>
    <t>Rebobinamento de motor de bomba submersa 12 cv, trifásica.</t>
  </si>
  <si>
    <t xml:space="preserve"> 4.14 </t>
  </si>
  <si>
    <t xml:space="preserve"> CP-011 </t>
  </si>
  <si>
    <t>Rebobinamento de motor de bomba submersa 16 cv, trifásica.</t>
  </si>
  <si>
    <t xml:space="preserve"> 4.15 </t>
  </si>
  <si>
    <t xml:space="preserve"> CP-012 </t>
  </si>
  <si>
    <t>Rebobinamento de motor de bomba submersa 20 cv, trifásica.</t>
  </si>
  <si>
    <t xml:space="preserve"> 4.16 </t>
  </si>
  <si>
    <t xml:space="preserve"> CP-013 </t>
  </si>
  <si>
    <t>Limpeza e Desinfecção de poço artesiano DN 6" , até 100 m de profundidade</t>
  </si>
  <si>
    <t xml:space="preserve"> 4.17 </t>
  </si>
  <si>
    <t xml:space="preserve"> CP-014 </t>
  </si>
  <si>
    <t>Limpeza e Desinfecção de poço artesiano DN 4" , até 100 m de profundidade</t>
  </si>
  <si>
    <t>Total sem BDI</t>
  </si>
  <si>
    <t>Total do BDI</t>
  </si>
  <si>
    <t>Subtotal item 1.0</t>
  </si>
  <si>
    <t>Subtotal item 4.0</t>
  </si>
  <si>
    <t>Subtotal item 3.0</t>
  </si>
  <si>
    <t xml:space="preserve">Planilha Orçamentária </t>
  </si>
  <si>
    <t>Preço base: SEDOP- MARÇO/2026 - SINAPI-MARÇO/2026 - ORSE-FEV/2026</t>
  </si>
  <si>
    <t>BDI : 28,82%</t>
  </si>
  <si>
    <t xml:space="preserve">CUSTO TOTAL, COM BDI INCLUSO </t>
  </si>
  <si>
    <t>_______________________________________________________________
RAMON MAGALHÃES LIRA
Eng. Civil</t>
  </si>
  <si>
    <t>OBRA:PERFURAÇÃO E MANUTENÇÃO DE POÇOS</t>
  </si>
  <si>
    <t>Perfuração de alargamento no diâmetro de 12 1/4" ( 150 m cada poço )</t>
  </si>
  <si>
    <t>Subtotal item 2.0</t>
  </si>
  <si>
    <t>Perfuração em Sedimento - Perfuração de Alargamento em 12.1/2"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</si>
</sst>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%"/>
    <numFmt numFmtId="165" formatCode="_-[$R$-416]\ * #,##0.00_-;\-[$R$-416]\ * #,##0.00_-;_-[$R$-416]\ * &quot;-&quot;??_-;_-@_-"/>
    <numFmt numFmtId="166" formatCode="_(* #,##0.00_);_(* \(#,##0.00\);_(* &quot;-&quot;??_);_(@_)"/>
  </numFmts>
  <fonts count="3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sz val="11"/>
      <color indexed="8"/>
      <name val="Arial"/>
      <family val="2"/>
    </font>
    <font>
      <b/>
      <sz val="1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DFF0D8"/>
      </patternFill>
    </fill>
    <fill>
      <patternFill patternType="solid">
        <fgColor theme="0" tint="-0.34998626667073579"/>
        <bgColor rgb="FFD8ECF6"/>
      </patternFill>
    </fill>
    <fill>
      <patternFill patternType="solid">
        <fgColor theme="0" tint="-0.34998626667073579"/>
        <bgColor rgb="FFFFFFFF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rgb="FFFFFFFF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27" fillId="0" borderId="0" applyFont="0" applyFill="0" applyBorder="0" applyAlignment="0" applyProtection="0"/>
    <xf numFmtId="0" fontId="30" fillId="0" borderId="0"/>
    <xf numFmtId="166" fontId="32" fillId="0" borderId="0" applyFont="0" applyFill="0" applyBorder="0" applyAlignment="0" applyProtection="0"/>
  </cellStyleXfs>
  <cellXfs count="81">
    <xf numFmtId="0" fontId="0" fillId="0" borderId="0" xfId="0"/>
    <xf numFmtId="0" fontId="1" fillId="2" borderId="0" xfId="0" applyFont="1" applyFill="1" applyAlignment="1">
      <alignment horizontal="center" wrapText="1"/>
    </xf>
    <xf numFmtId="0" fontId="22" fillId="7" borderId="0" xfId="0" applyFont="1" applyFill="1" applyAlignment="1">
      <alignment horizontal="center" vertical="top" wrapText="1"/>
    </xf>
    <xf numFmtId="0" fontId="25" fillId="10" borderId="0" xfId="0" applyFont="1" applyFill="1" applyAlignment="1">
      <alignment horizontal="left" vertical="top" wrapText="1"/>
    </xf>
    <xf numFmtId="0" fontId="26" fillId="11" borderId="0" xfId="0" applyFont="1" applyFill="1" applyAlignment="1">
      <alignment horizontal="center" vertical="top" wrapText="1"/>
    </xf>
    <xf numFmtId="0" fontId="26" fillId="11" borderId="0" xfId="0" applyFont="1" applyFill="1" applyAlignment="1">
      <alignment horizontal="center" vertical="center" wrapText="1"/>
    </xf>
    <xf numFmtId="0" fontId="22" fillId="7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3" fillId="8" borderId="0" xfId="0" applyFont="1" applyFill="1" applyAlignment="1">
      <alignment horizontal="right" vertical="center" wrapText="1"/>
    </xf>
    <xf numFmtId="0" fontId="0" fillId="0" borderId="0" xfId="0" applyAlignment="1">
      <alignment vertical="center"/>
    </xf>
    <xf numFmtId="0" fontId="10" fillId="12" borderId="2" xfId="0" applyFont="1" applyFill="1" applyBorder="1" applyAlignment="1">
      <alignment horizontal="center" vertical="center" wrapText="1"/>
    </xf>
    <xf numFmtId="0" fontId="10" fillId="12" borderId="2" xfId="0" applyFont="1" applyFill="1" applyBorder="1" applyAlignment="1">
      <alignment horizontal="left" vertical="top" wrapText="1"/>
    </xf>
    <xf numFmtId="0" fontId="11" fillId="12" borderId="2" xfId="0" applyFont="1" applyFill="1" applyBorder="1" applyAlignment="1">
      <alignment horizontal="center" vertical="center" wrapText="1"/>
    </xf>
    <xf numFmtId="0" fontId="12" fillId="12" borderId="2" xfId="0" applyFont="1" applyFill="1" applyBorder="1" applyAlignment="1">
      <alignment horizontal="center" vertical="center" wrapText="1"/>
    </xf>
    <xf numFmtId="0" fontId="10" fillId="12" borderId="1" xfId="0" applyFont="1" applyFill="1" applyBorder="1" applyAlignment="1">
      <alignment horizontal="center" vertical="center" wrapText="1"/>
    </xf>
    <xf numFmtId="0" fontId="10" fillId="12" borderId="1" xfId="0" applyFont="1" applyFill="1" applyBorder="1" applyAlignment="1">
      <alignment horizontal="left" vertical="top" wrapText="1"/>
    </xf>
    <xf numFmtId="0" fontId="11" fillId="12" borderId="1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165" fontId="13" fillId="12" borderId="1" xfId="0" applyNumberFormat="1" applyFont="1" applyFill="1" applyBorder="1" applyAlignment="1">
      <alignment horizontal="center" vertical="center" wrapText="1"/>
    </xf>
    <xf numFmtId="164" fontId="14" fillId="12" borderId="1" xfId="0" applyNumberFormat="1" applyFont="1" applyFill="1" applyBorder="1" applyAlignment="1">
      <alignment horizontal="center" vertical="center" wrapText="1"/>
    </xf>
    <xf numFmtId="165" fontId="28" fillId="12" borderId="1" xfId="0" applyNumberFormat="1" applyFont="1" applyFill="1" applyBorder="1" applyAlignment="1">
      <alignment horizontal="center" vertical="center" wrapText="1"/>
    </xf>
    <xf numFmtId="10" fontId="28" fillId="12" borderId="1" xfId="0" applyNumberFormat="1" applyFont="1" applyFill="1" applyBorder="1" applyAlignment="1">
      <alignment horizontal="center" vertical="center" wrapText="1"/>
    </xf>
    <xf numFmtId="0" fontId="10" fillId="12" borderId="3" xfId="0" applyFont="1" applyFill="1" applyBorder="1" applyAlignment="1">
      <alignment horizontal="center" vertical="center" wrapText="1"/>
    </xf>
    <xf numFmtId="0" fontId="10" fillId="12" borderId="3" xfId="0" applyFont="1" applyFill="1" applyBorder="1" applyAlignment="1">
      <alignment horizontal="left" vertical="top" wrapText="1"/>
    </xf>
    <xf numFmtId="0" fontId="11" fillId="12" borderId="3" xfId="0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165" fontId="13" fillId="12" borderId="3" xfId="0" applyNumberFormat="1" applyFont="1" applyFill="1" applyBorder="1" applyAlignment="1">
      <alignment horizontal="center" vertical="center" wrapText="1"/>
    </xf>
    <xf numFmtId="164" fontId="14" fillId="12" borderId="3" xfId="0" applyNumberFormat="1" applyFont="1" applyFill="1" applyBorder="1" applyAlignment="1">
      <alignment horizontal="center" vertical="center" wrapText="1"/>
    </xf>
    <xf numFmtId="0" fontId="16" fillId="12" borderId="1" xfId="0" applyFont="1" applyFill="1" applyBorder="1" applyAlignment="1">
      <alignment horizontal="center" vertical="center" wrapText="1"/>
    </xf>
    <xf numFmtId="0" fontId="16" fillId="12" borderId="1" xfId="0" applyFont="1" applyFill="1" applyBorder="1" applyAlignment="1">
      <alignment horizontal="left" vertical="top" wrapText="1"/>
    </xf>
    <xf numFmtId="0" fontId="17" fillId="12" borderId="1" xfId="0" applyFont="1" applyFill="1" applyBorder="1" applyAlignment="1">
      <alignment horizontal="center" vertical="center" wrapText="1"/>
    </xf>
    <xf numFmtId="0" fontId="18" fillId="12" borderId="1" xfId="0" applyFont="1" applyFill="1" applyBorder="1" applyAlignment="1">
      <alignment horizontal="center" vertical="center" wrapText="1"/>
    </xf>
    <xf numFmtId="165" fontId="19" fillId="12" borderId="1" xfId="0" applyNumberFormat="1" applyFont="1" applyFill="1" applyBorder="1" applyAlignment="1">
      <alignment horizontal="center" vertical="center" wrapText="1"/>
    </xf>
    <xf numFmtId="164" fontId="20" fillId="12" borderId="1" xfId="0" applyNumberFormat="1" applyFont="1" applyFill="1" applyBorder="1" applyAlignment="1">
      <alignment horizontal="center" vertical="center" wrapText="1"/>
    </xf>
    <xf numFmtId="0" fontId="10" fillId="12" borderId="4" xfId="0" applyFont="1" applyFill="1" applyBorder="1" applyAlignment="1">
      <alignment horizontal="center" vertical="center" wrapText="1"/>
    </xf>
    <xf numFmtId="0" fontId="10" fillId="12" borderId="4" xfId="0" applyFont="1" applyFill="1" applyBorder="1" applyAlignment="1">
      <alignment horizontal="left" vertical="top" wrapText="1"/>
    </xf>
    <xf numFmtId="0" fontId="11" fillId="12" borderId="4" xfId="0" applyFont="1" applyFill="1" applyBorder="1" applyAlignment="1">
      <alignment horizontal="center" vertical="center" wrapText="1"/>
    </xf>
    <xf numFmtId="0" fontId="12" fillId="12" borderId="4" xfId="0" applyFont="1" applyFill="1" applyBorder="1" applyAlignment="1">
      <alignment horizontal="center" vertical="center" wrapText="1"/>
    </xf>
    <xf numFmtId="165" fontId="13" fillId="12" borderId="4" xfId="0" applyNumberFormat="1" applyFont="1" applyFill="1" applyBorder="1" applyAlignment="1">
      <alignment horizontal="center" vertical="center" wrapText="1"/>
    </xf>
    <xf numFmtId="10" fontId="28" fillId="12" borderId="1" xfId="1" applyNumberFormat="1" applyFont="1" applyFill="1" applyBorder="1" applyAlignment="1">
      <alignment horizontal="center" vertical="center" wrapText="1"/>
    </xf>
    <xf numFmtId="165" fontId="29" fillId="11" borderId="1" xfId="0" applyNumberFormat="1" applyFont="1" applyFill="1" applyBorder="1" applyAlignment="1">
      <alignment horizontal="center" vertical="top" wrapText="1"/>
    </xf>
    <xf numFmtId="10" fontId="29" fillId="11" borderId="1" xfId="1" applyNumberFormat="1" applyFont="1" applyFill="1" applyBorder="1" applyAlignment="1">
      <alignment horizontal="center" vertical="top" wrapText="1"/>
    </xf>
    <xf numFmtId="0" fontId="5" fillId="13" borderId="1" xfId="0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horizontal="left" vertical="top" wrapText="1"/>
    </xf>
    <xf numFmtId="0" fontId="6" fillId="13" borderId="1" xfId="0" applyFont="1" applyFill="1" applyBorder="1" applyAlignment="1">
      <alignment horizontal="center" vertical="center" wrapText="1"/>
    </xf>
    <xf numFmtId="0" fontId="7" fillId="13" borderId="1" xfId="0" applyFont="1" applyFill="1" applyBorder="1" applyAlignment="1">
      <alignment horizontal="center" vertical="center" wrapText="1"/>
    </xf>
    <xf numFmtId="165" fontId="8" fillId="13" borderId="1" xfId="0" applyNumberFormat="1" applyFont="1" applyFill="1" applyBorder="1" applyAlignment="1">
      <alignment horizontal="center" vertical="center" wrapText="1"/>
    </xf>
    <xf numFmtId="164" fontId="9" fillId="13" borderId="1" xfId="0" applyNumberFormat="1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horizontal="left" vertical="top" wrapText="1"/>
    </xf>
    <xf numFmtId="0" fontId="6" fillId="14" borderId="1" xfId="0" applyFont="1" applyFill="1" applyBorder="1" applyAlignment="1">
      <alignment horizontal="center" vertical="center" wrapText="1"/>
    </xf>
    <xf numFmtId="0" fontId="7" fillId="14" borderId="1" xfId="0" applyFont="1" applyFill="1" applyBorder="1" applyAlignment="1">
      <alignment horizontal="center" vertical="center" wrapText="1"/>
    </xf>
    <xf numFmtId="165" fontId="7" fillId="14" borderId="1" xfId="0" applyNumberFormat="1" applyFont="1" applyFill="1" applyBorder="1" applyAlignment="1">
      <alignment horizontal="center" vertical="center" wrapText="1"/>
    </xf>
    <xf numFmtId="165" fontId="8" fillId="14" borderId="1" xfId="0" applyNumberFormat="1" applyFont="1" applyFill="1" applyBorder="1" applyAlignment="1">
      <alignment horizontal="center" vertical="center" wrapText="1"/>
    </xf>
    <xf numFmtId="164" fontId="9" fillId="14" borderId="1" xfId="0" applyNumberFormat="1" applyFont="1" applyFill="1" applyBorder="1" applyAlignment="1">
      <alignment horizontal="center" vertical="center" wrapText="1"/>
    </xf>
    <xf numFmtId="0" fontId="29" fillId="0" borderId="0" xfId="2" applyFont="1" applyAlignment="1">
      <alignment horizontal="left"/>
    </xf>
    <xf numFmtId="0" fontId="2" fillId="3" borderId="7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2" fillId="14" borderId="8" xfId="0" applyFont="1" applyFill="1" applyBorder="1" applyAlignment="1">
      <alignment horizontal="center" vertical="center" wrapText="1"/>
    </xf>
    <xf numFmtId="0" fontId="4" fillId="14" borderId="9" xfId="0" applyFont="1" applyFill="1" applyBorder="1" applyAlignment="1">
      <alignment horizontal="center" vertical="center" wrapText="1"/>
    </xf>
    <xf numFmtId="0" fontId="2" fillId="14" borderId="9" xfId="0" applyFont="1" applyFill="1" applyBorder="1" applyAlignment="1">
      <alignment horizontal="center" vertical="center" wrapText="1"/>
    </xf>
    <xf numFmtId="0" fontId="3" fillId="14" borderId="9" xfId="0" applyFont="1" applyFill="1" applyBorder="1" applyAlignment="1">
      <alignment horizontal="center" vertical="center" wrapText="1"/>
    </xf>
    <xf numFmtId="0" fontId="4" fillId="14" borderId="10" xfId="0" applyFont="1" applyFill="1" applyBorder="1" applyAlignment="1">
      <alignment horizontal="center" vertical="center" wrapText="1"/>
    </xf>
    <xf numFmtId="165" fontId="33" fillId="16" borderId="1" xfId="0" applyNumberFormat="1" applyFont="1" applyFill="1" applyBorder="1" applyAlignment="1">
      <alignment vertical="center" wrapText="1"/>
    </xf>
    <xf numFmtId="10" fontId="33" fillId="16" borderId="1" xfId="1" applyNumberFormat="1" applyFont="1" applyFill="1" applyBorder="1" applyAlignment="1">
      <alignment horizontal="center" vertical="center" wrapText="1"/>
    </xf>
    <xf numFmtId="165" fontId="0" fillId="0" borderId="0" xfId="0" applyNumberFormat="1"/>
    <xf numFmtId="10" fontId="0" fillId="0" borderId="0" xfId="1" applyNumberFormat="1" applyFont="1"/>
    <xf numFmtId="0" fontId="31" fillId="0" borderId="0" xfId="2" applyFont="1" applyAlignment="1">
      <alignment horizontal="center" vertical="center"/>
    </xf>
    <xf numFmtId="0" fontId="33" fillId="16" borderId="1" xfId="0" applyFont="1" applyFill="1" applyBorder="1" applyAlignment="1">
      <alignment horizontal="center" vertical="center" wrapText="1"/>
    </xf>
    <xf numFmtId="166" fontId="29" fillId="15" borderId="0" xfId="3" applyFont="1" applyFill="1" applyBorder="1" applyAlignment="1">
      <alignment horizontal="center" vertical="center" wrapText="1"/>
    </xf>
    <xf numFmtId="0" fontId="15" fillId="11" borderId="0" xfId="0" applyFont="1" applyFill="1" applyAlignment="1">
      <alignment horizontal="center" vertical="top" wrapText="1"/>
    </xf>
    <xf numFmtId="0" fontId="0" fillId="0" borderId="0" xfId="0"/>
    <xf numFmtId="165" fontId="28" fillId="12" borderId="5" xfId="0" applyNumberFormat="1" applyFont="1" applyFill="1" applyBorder="1" applyAlignment="1">
      <alignment horizontal="center" vertical="center" wrapText="1"/>
    </xf>
    <xf numFmtId="165" fontId="28" fillId="12" borderId="6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wrapText="1"/>
    </xf>
    <xf numFmtId="0" fontId="0" fillId="0" borderId="9" xfId="0" applyBorder="1"/>
    <xf numFmtId="0" fontId="0" fillId="0" borderId="10" xfId="0" applyBorder="1"/>
    <xf numFmtId="0" fontId="23" fillId="8" borderId="0" xfId="0" applyFont="1" applyFill="1" applyAlignment="1">
      <alignment horizontal="right" vertical="top" wrapText="1"/>
    </xf>
    <xf numFmtId="0" fontId="21" fillId="6" borderId="0" xfId="0" applyFont="1" applyFill="1" applyAlignment="1">
      <alignment horizontal="left" vertical="top" wrapText="1"/>
    </xf>
    <xf numFmtId="4" fontId="24" fillId="9" borderId="0" xfId="0" applyNumberFormat="1" applyFont="1" applyFill="1" applyAlignment="1">
      <alignment horizontal="right" vertical="top" wrapText="1"/>
    </xf>
  </cellXfs>
  <cellStyles count="4">
    <cellStyle name="Normal" xfId="0" builtinId="0"/>
    <cellStyle name="Normal 2" xfId="2" xr:uid="{E7B93940-F014-4F58-8862-2B5FF948A119}"/>
    <cellStyle name="Porcentagem" xfId="1" builtinId="5"/>
    <cellStyle name="Vírgula 2" xfId="3" xr:uid="{66BD92E5-C51F-46C8-B53E-8ADA037E590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1323975</xdr:colOff>
      <xdr:row>0</xdr:row>
      <xdr:rowOff>9525</xdr:rowOff>
    </xdr:from>
    <xdr:to>
      <xdr:col>7</xdr:col>
      <xdr:colOff>511893</xdr:colOff>
      <xdr:row>5</xdr:row>
      <xdr:rowOff>174502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A62FD56-961A-47D4-8C29-BD311F16B62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0180"/>
        <a:stretch/>
      </xdr:blipFill>
      <xdr:spPr bwMode="auto">
        <a:xfrm>
          <a:off x="3495675" y="9525"/>
          <a:ext cx="5398218" cy="10698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7:M76"/>
  <sheetViews>
    <sheetView tabSelected="1" showWhiteSpace="0" zoomScaleNormal="100" workbookViewId="0">
      <selection activeCell="M70" sqref="M70"/>
    </sheetView>
  </sheetViews>
  <sheetFormatPr defaultRowHeight="14.25" x14ac:dyDescent="0.2"/>
  <cols>
    <col min="1" max="1" width="0.625" customWidth="1"/>
    <col min="2" max="2" width="6.375" customWidth="1"/>
    <col min="3" max="3" width="10" bestFit="1" customWidth="1"/>
    <col min="4" max="4" width="11.5" customWidth="1"/>
    <col min="5" max="5" width="60" bestFit="1" customWidth="1"/>
    <col min="6" max="6" width="8" style="9" bestFit="1" customWidth="1"/>
    <col min="7" max="7" width="13.5" style="7" customWidth="1"/>
    <col min="8" max="8" width="13" bestFit="1" customWidth="1"/>
    <col min="9" max="9" width="13.875" bestFit="1" customWidth="1"/>
    <col min="10" max="10" width="15.625" bestFit="1" customWidth="1"/>
    <col min="11" max="11" width="10.625" customWidth="1"/>
    <col min="13" max="13" width="10.5" bestFit="1" customWidth="1"/>
  </cols>
  <sheetData>
    <row r="7" spans="2:11" ht="15.75" x14ac:dyDescent="0.2">
      <c r="B7" s="68" t="s">
        <v>0</v>
      </c>
      <c r="C7" s="68"/>
      <c r="D7" s="68"/>
      <c r="E7" s="68"/>
      <c r="F7" s="68"/>
      <c r="G7" s="68"/>
      <c r="H7" s="68"/>
      <c r="I7" s="68"/>
      <c r="J7" s="68"/>
      <c r="K7" s="68"/>
    </row>
    <row r="8" spans="2:11" x14ac:dyDescent="0.2">
      <c r="B8" s="55" t="s">
        <v>144</v>
      </c>
    </row>
    <row r="9" spans="2:11" x14ac:dyDescent="0.2">
      <c r="B9" s="55" t="s">
        <v>140</v>
      </c>
    </row>
    <row r="10" spans="2:11" x14ac:dyDescent="0.2">
      <c r="B10" s="55" t="s">
        <v>139</v>
      </c>
      <c r="J10" s="70" t="s">
        <v>141</v>
      </c>
      <c r="K10" s="70"/>
    </row>
    <row r="11" spans="2:11" ht="3.75" customHeight="1" thickBot="1" x14ac:dyDescent="0.25"/>
    <row r="12" spans="2:11" ht="15.75" thickBot="1" x14ac:dyDescent="0.3">
      <c r="B12" s="75" t="s">
        <v>0</v>
      </c>
      <c r="C12" s="76"/>
      <c r="D12" s="76"/>
      <c r="E12" s="76"/>
      <c r="F12" s="76"/>
      <c r="G12" s="76"/>
      <c r="H12" s="76"/>
      <c r="I12" s="76"/>
      <c r="J12" s="76"/>
      <c r="K12" s="77"/>
    </row>
    <row r="13" spans="2:11" ht="4.5" customHeight="1" thickBot="1" x14ac:dyDescent="0.3">
      <c r="B13" s="1"/>
      <c r="F13"/>
      <c r="G13"/>
    </row>
    <row r="14" spans="2:11" ht="30" customHeight="1" thickBot="1" x14ac:dyDescent="0.25">
      <c r="B14" s="59" t="s">
        <v>1</v>
      </c>
      <c r="C14" s="60" t="s">
        <v>2</v>
      </c>
      <c r="D14" s="61" t="s">
        <v>3</v>
      </c>
      <c r="E14" s="61" t="s">
        <v>4</v>
      </c>
      <c r="F14" s="62" t="s">
        <v>5</v>
      </c>
      <c r="G14" s="60" t="s">
        <v>6</v>
      </c>
      <c r="H14" s="60" t="s">
        <v>7</v>
      </c>
      <c r="I14" s="60" t="s">
        <v>8</v>
      </c>
      <c r="J14" s="60" t="s">
        <v>9</v>
      </c>
      <c r="K14" s="63" t="s">
        <v>10</v>
      </c>
    </row>
    <row r="15" spans="2:11" ht="7.5" customHeight="1" x14ac:dyDescent="0.2">
      <c r="B15" s="56"/>
      <c r="C15" s="57"/>
      <c r="D15" s="56"/>
      <c r="E15" s="56"/>
      <c r="F15" s="58"/>
      <c r="G15" s="57"/>
      <c r="H15" s="57"/>
      <c r="I15" s="57"/>
      <c r="J15" s="57"/>
      <c r="K15" s="57"/>
    </row>
    <row r="16" spans="2:11" x14ac:dyDescent="0.2">
      <c r="B16" s="42" t="s">
        <v>11</v>
      </c>
      <c r="C16" s="42" t="s">
        <v>12</v>
      </c>
      <c r="D16" s="42"/>
      <c r="E16" s="43" t="s">
        <v>13</v>
      </c>
      <c r="F16" s="44"/>
      <c r="G16" s="45">
        <v>1</v>
      </c>
      <c r="H16" s="45" t="s">
        <v>14</v>
      </c>
      <c r="I16" s="46"/>
      <c r="J16" s="46">
        <v>1607.1</v>
      </c>
      <c r="K16" s="47">
        <v>4.7433595025637033E-4</v>
      </c>
    </row>
    <row r="17" spans="2:13" x14ac:dyDescent="0.2">
      <c r="B17" s="14" t="s">
        <v>15</v>
      </c>
      <c r="C17" s="14" t="s">
        <v>16</v>
      </c>
      <c r="D17" s="14" t="s">
        <v>17</v>
      </c>
      <c r="E17" s="15" t="s">
        <v>18</v>
      </c>
      <c r="F17" s="16" t="s">
        <v>19</v>
      </c>
      <c r="G17" s="17">
        <v>6</v>
      </c>
      <c r="H17" s="18">
        <v>207.93</v>
      </c>
      <c r="I17" s="18">
        <v>267.85000000000002</v>
      </c>
      <c r="J17" s="18">
        <v>1607.1</v>
      </c>
      <c r="K17" s="19">
        <v>4.7433595025637033E-4</v>
      </c>
    </row>
    <row r="18" spans="2:13" x14ac:dyDescent="0.2">
      <c r="B18" s="14"/>
      <c r="C18" s="14"/>
      <c r="D18" s="14"/>
      <c r="E18" s="15"/>
      <c r="F18" s="16"/>
      <c r="G18" s="17"/>
      <c r="H18" s="73" t="s">
        <v>136</v>
      </c>
      <c r="I18" s="74"/>
      <c r="J18" s="20">
        <f>J17</f>
        <v>1607.1</v>
      </c>
      <c r="K18" s="21">
        <f>K17</f>
        <v>4.7433595025637033E-4</v>
      </c>
    </row>
    <row r="19" spans="2:13" ht="5.25" customHeight="1" x14ac:dyDescent="0.2">
      <c r="B19" s="22"/>
      <c r="C19" s="22"/>
      <c r="D19" s="22"/>
      <c r="E19" s="23"/>
      <c r="F19" s="24"/>
      <c r="G19" s="25"/>
      <c r="H19" s="26"/>
      <c r="I19" s="26"/>
      <c r="J19" s="26"/>
      <c r="K19" s="27"/>
    </row>
    <row r="20" spans="2:13" x14ac:dyDescent="0.2">
      <c r="B20" s="48" t="s">
        <v>20</v>
      </c>
      <c r="C20" s="48" t="s">
        <v>12</v>
      </c>
      <c r="D20" s="48"/>
      <c r="E20" s="49" t="s">
        <v>21</v>
      </c>
      <c r="F20" s="50"/>
      <c r="G20" s="51">
        <v>1</v>
      </c>
      <c r="H20" s="52" t="s">
        <v>14</v>
      </c>
      <c r="I20" s="53"/>
      <c r="J20" s="53">
        <v>1083628.72</v>
      </c>
      <c r="K20" s="54">
        <v>0.31983327647706689</v>
      </c>
      <c r="M20" s="66"/>
    </row>
    <row r="21" spans="2:13" x14ac:dyDescent="0.2">
      <c r="B21" s="14" t="s">
        <v>22</v>
      </c>
      <c r="C21" s="14" t="s">
        <v>23</v>
      </c>
      <c r="D21" s="14" t="s">
        <v>24</v>
      </c>
      <c r="E21" s="15" t="s">
        <v>25</v>
      </c>
      <c r="F21" s="16" t="s">
        <v>26</v>
      </c>
      <c r="G21" s="17">
        <v>1</v>
      </c>
      <c r="H21" s="18">
        <v>2232.3000000000002</v>
      </c>
      <c r="I21" s="18">
        <v>2875.64</v>
      </c>
      <c r="J21" s="18">
        <v>2875.64</v>
      </c>
      <c r="K21" s="19">
        <v>8.4874583535264061E-4</v>
      </c>
    </row>
    <row r="22" spans="2:13" x14ac:dyDescent="0.2">
      <c r="B22" s="14" t="s">
        <v>27</v>
      </c>
      <c r="C22" s="14" t="s">
        <v>28</v>
      </c>
      <c r="D22" s="14" t="s">
        <v>24</v>
      </c>
      <c r="E22" s="15" t="s">
        <v>145</v>
      </c>
      <c r="F22" s="16" t="s">
        <v>29</v>
      </c>
      <c r="G22" s="17">
        <v>1500</v>
      </c>
      <c r="H22" s="18">
        <v>231.05</v>
      </c>
      <c r="I22" s="18">
        <v>297.63</v>
      </c>
      <c r="J22" s="18">
        <v>446445</v>
      </c>
      <c r="K22" s="19">
        <v>0.13176834877245053</v>
      </c>
    </row>
    <row r="23" spans="2:13" x14ac:dyDescent="0.2">
      <c r="B23" s="14" t="s">
        <v>30</v>
      </c>
      <c r="C23" s="14" t="s">
        <v>31</v>
      </c>
      <c r="D23" s="14" t="s">
        <v>32</v>
      </c>
      <c r="E23" s="15" t="s">
        <v>33</v>
      </c>
      <c r="F23" s="16" t="s">
        <v>29</v>
      </c>
      <c r="G23" s="17">
        <v>50</v>
      </c>
      <c r="H23" s="18">
        <v>287.61</v>
      </c>
      <c r="I23" s="18">
        <v>370.49</v>
      </c>
      <c r="J23" s="18">
        <v>18524.5</v>
      </c>
      <c r="K23" s="19">
        <v>5.4675106157203238E-3</v>
      </c>
    </row>
    <row r="24" spans="2:13" ht="26.1" customHeight="1" x14ac:dyDescent="0.2">
      <c r="B24" s="28" t="s">
        <v>34</v>
      </c>
      <c r="C24" s="28" t="s">
        <v>35</v>
      </c>
      <c r="D24" s="28" t="s">
        <v>36</v>
      </c>
      <c r="E24" s="29" t="s">
        <v>37</v>
      </c>
      <c r="F24" s="30" t="s">
        <v>38</v>
      </c>
      <c r="G24" s="31">
        <v>1500</v>
      </c>
      <c r="H24" s="32">
        <v>125</v>
      </c>
      <c r="I24" s="32">
        <v>161.02000000000001</v>
      </c>
      <c r="J24" s="32">
        <v>241530</v>
      </c>
      <c r="K24" s="33">
        <v>7.1287637399926024E-2</v>
      </c>
    </row>
    <row r="25" spans="2:13" x14ac:dyDescent="0.2">
      <c r="B25" s="14" t="s">
        <v>39</v>
      </c>
      <c r="C25" s="14" t="s">
        <v>40</v>
      </c>
      <c r="D25" s="14" t="s">
        <v>32</v>
      </c>
      <c r="E25" s="15" t="s">
        <v>41</v>
      </c>
      <c r="F25" s="16" t="s">
        <v>26</v>
      </c>
      <c r="G25" s="17">
        <v>15</v>
      </c>
      <c r="H25" s="18">
        <v>340.49</v>
      </c>
      <c r="I25" s="18">
        <v>438.61</v>
      </c>
      <c r="J25" s="18">
        <v>6579.15</v>
      </c>
      <c r="K25" s="19">
        <v>1.9418376996634924E-3</v>
      </c>
    </row>
    <row r="26" spans="2:13" x14ac:dyDescent="0.2">
      <c r="B26" s="14" t="s">
        <v>42</v>
      </c>
      <c r="C26" s="14" t="s">
        <v>43</v>
      </c>
      <c r="D26" s="14" t="s">
        <v>32</v>
      </c>
      <c r="E26" s="15" t="s">
        <v>44</v>
      </c>
      <c r="F26" s="16" t="s">
        <v>26</v>
      </c>
      <c r="G26" s="17">
        <v>15</v>
      </c>
      <c r="H26" s="18">
        <v>340.49</v>
      </c>
      <c r="I26" s="18">
        <v>438.61</v>
      </c>
      <c r="J26" s="18">
        <v>6579.15</v>
      </c>
      <c r="K26" s="19">
        <v>1.9418376996634924E-3</v>
      </c>
    </row>
    <row r="27" spans="2:13" x14ac:dyDescent="0.2">
      <c r="B27" s="14" t="s">
        <v>45</v>
      </c>
      <c r="C27" s="14" t="s">
        <v>46</v>
      </c>
      <c r="D27" s="14" t="s">
        <v>47</v>
      </c>
      <c r="E27" s="15" t="s">
        <v>48</v>
      </c>
      <c r="F27" s="16" t="s">
        <v>49</v>
      </c>
      <c r="G27" s="17">
        <v>106.5</v>
      </c>
      <c r="H27" s="18">
        <v>2226.63</v>
      </c>
      <c r="I27" s="18">
        <v>2868.34</v>
      </c>
      <c r="J27" s="18">
        <v>305478.21000000002</v>
      </c>
      <c r="K27" s="19">
        <v>9.0161966911184763E-2</v>
      </c>
    </row>
    <row r="28" spans="2:13" x14ac:dyDescent="0.2">
      <c r="B28" s="14" t="s">
        <v>50</v>
      </c>
      <c r="C28" s="14" t="s">
        <v>51</v>
      </c>
      <c r="D28" s="14" t="s">
        <v>24</v>
      </c>
      <c r="E28" s="15" t="s">
        <v>52</v>
      </c>
      <c r="F28" s="16" t="s">
        <v>49</v>
      </c>
      <c r="G28" s="17">
        <v>67.5</v>
      </c>
      <c r="H28" s="18">
        <v>349.23</v>
      </c>
      <c r="I28" s="18">
        <v>449.87</v>
      </c>
      <c r="J28" s="18">
        <v>30366.22</v>
      </c>
      <c r="K28" s="19">
        <v>8.9625971124348194E-3</v>
      </c>
    </row>
    <row r="29" spans="2:13" x14ac:dyDescent="0.2">
      <c r="B29" s="14" t="s">
        <v>53</v>
      </c>
      <c r="C29" s="14" t="s">
        <v>54</v>
      </c>
      <c r="D29" s="14" t="s">
        <v>24</v>
      </c>
      <c r="E29" s="15" t="s">
        <v>55</v>
      </c>
      <c r="F29" s="16" t="s">
        <v>56</v>
      </c>
      <c r="G29" s="17">
        <v>15</v>
      </c>
      <c r="H29" s="18">
        <v>651.1</v>
      </c>
      <c r="I29" s="18">
        <v>838.74</v>
      </c>
      <c r="J29" s="18">
        <v>12581.1</v>
      </c>
      <c r="K29" s="19">
        <v>3.713314680959754E-3</v>
      </c>
    </row>
    <row r="30" spans="2:13" x14ac:dyDescent="0.2">
      <c r="B30" s="14" t="s">
        <v>57</v>
      </c>
      <c r="C30" s="14" t="s">
        <v>58</v>
      </c>
      <c r="D30" s="14" t="s">
        <v>24</v>
      </c>
      <c r="E30" s="15" t="s">
        <v>59</v>
      </c>
      <c r="F30" s="16" t="s">
        <v>56</v>
      </c>
      <c r="G30" s="17">
        <v>15</v>
      </c>
      <c r="H30" s="18">
        <v>655.69</v>
      </c>
      <c r="I30" s="18">
        <v>844.65</v>
      </c>
      <c r="J30" s="18">
        <v>12669.75</v>
      </c>
      <c r="K30" s="19">
        <v>3.7394797497110619E-3</v>
      </c>
    </row>
    <row r="31" spans="2:13" x14ac:dyDescent="0.2">
      <c r="B31" s="10"/>
      <c r="C31" s="10"/>
      <c r="D31" s="10"/>
      <c r="E31" s="11"/>
      <c r="F31" s="12"/>
      <c r="G31" s="13"/>
      <c r="H31" s="73" t="s">
        <v>146</v>
      </c>
      <c r="I31" s="74"/>
      <c r="J31" s="20">
        <f>SUM(J21:J30)</f>
        <v>1083628.7200000002</v>
      </c>
      <c r="K31" s="21">
        <f>SUM(K21:K30)</f>
        <v>0.31983327647706689</v>
      </c>
      <c r="M31" s="66"/>
    </row>
    <row r="32" spans="2:13" ht="6.75" customHeight="1" x14ac:dyDescent="0.2">
      <c r="B32" s="34"/>
      <c r="C32" s="34"/>
      <c r="D32" s="34"/>
      <c r="E32" s="35"/>
      <c r="F32" s="36"/>
      <c r="G32" s="37"/>
      <c r="H32" s="38"/>
      <c r="I32" s="38"/>
      <c r="J32" s="26"/>
      <c r="K32" s="27"/>
    </row>
    <row r="33" spans="2:13" x14ac:dyDescent="0.2">
      <c r="B33" s="48" t="s">
        <v>60</v>
      </c>
      <c r="C33" s="48" t="s">
        <v>12</v>
      </c>
      <c r="D33" s="48"/>
      <c r="E33" s="49" t="s">
        <v>61</v>
      </c>
      <c r="F33" s="50"/>
      <c r="G33" s="51">
        <v>1</v>
      </c>
      <c r="H33" s="52" t="s">
        <v>14</v>
      </c>
      <c r="I33" s="53"/>
      <c r="J33" s="53">
        <v>1246948.42</v>
      </c>
      <c r="K33" s="54">
        <v>0.36803712508330505</v>
      </c>
      <c r="M33" s="66"/>
    </row>
    <row r="34" spans="2:13" x14ac:dyDescent="0.2">
      <c r="B34" s="14" t="s">
        <v>62</v>
      </c>
      <c r="C34" s="14" t="s">
        <v>23</v>
      </c>
      <c r="D34" s="14" t="s">
        <v>24</v>
      </c>
      <c r="E34" s="15" t="s">
        <v>25</v>
      </c>
      <c r="F34" s="16" t="s">
        <v>26</v>
      </c>
      <c r="G34" s="17">
        <v>1</v>
      </c>
      <c r="H34" s="18">
        <v>2232.3000000000002</v>
      </c>
      <c r="I34" s="18">
        <v>2875.64</v>
      </c>
      <c r="J34" s="18">
        <v>2875.64</v>
      </c>
      <c r="K34" s="19">
        <v>8.4874583535264061E-4</v>
      </c>
    </row>
    <row r="35" spans="2:13" x14ac:dyDescent="0.2">
      <c r="B35" s="14" t="s">
        <v>63</v>
      </c>
      <c r="C35" s="14" t="s">
        <v>64</v>
      </c>
      <c r="D35" s="14" t="s">
        <v>24</v>
      </c>
      <c r="E35" s="15" t="s">
        <v>147</v>
      </c>
      <c r="F35" s="16" t="s">
        <v>29</v>
      </c>
      <c r="G35" s="17">
        <v>1500</v>
      </c>
      <c r="H35" s="18">
        <v>209.4</v>
      </c>
      <c r="I35" s="18">
        <v>269.74</v>
      </c>
      <c r="J35" s="18">
        <v>404610</v>
      </c>
      <c r="K35" s="19">
        <v>0.11942073849370294</v>
      </c>
    </row>
    <row r="36" spans="2:13" x14ac:dyDescent="0.2">
      <c r="B36" s="14" t="s">
        <v>65</v>
      </c>
      <c r="C36" s="14" t="s">
        <v>66</v>
      </c>
      <c r="D36" s="14" t="s">
        <v>24</v>
      </c>
      <c r="E36" s="15" t="s">
        <v>67</v>
      </c>
      <c r="F36" s="16" t="s">
        <v>38</v>
      </c>
      <c r="G36" s="17">
        <v>50</v>
      </c>
      <c r="H36" s="18">
        <v>332.76</v>
      </c>
      <c r="I36" s="18">
        <v>428.66</v>
      </c>
      <c r="J36" s="18">
        <v>21433</v>
      </c>
      <c r="K36" s="19">
        <v>6.3259550879502116E-3</v>
      </c>
    </row>
    <row r="37" spans="2:13" ht="25.5" x14ac:dyDescent="0.2">
      <c r="B37" s="28" t="s">
        <v>68</v>
      </c>
      <c r="C37" s="28" t="s">
        <v>69</v>
      </c>
      <c r="D37" s="28" t="s">
        <v>36</v>
      </c>
      <c r="E37" s="29" t="s">
        <v>70</v>
      </c>
      <c r="F37" s="30" t="s">
        <v>38</v>
      </c>
      <c r="G37" s="31">
        <v>1500</v>
      </c>
      <c r="H37" s="32">
        <v>222.29</v>
      </c>
      <c r="I37" s="32">
        <v>286.35000000000002</v>
      </c>
      <c r="J37" s="32">
        <v>429525</v>
      </c>
      <c r="K37" s="33">
        <v>0.12677440671636331</v>
      </c>
    </row>
    <row r="38" spans="2:13" x14ac:dyDescent="0.2">
      <c r="B38" s="14" t="s">
        <v>71</v>
      </c>
      <c r="C38" s="14" t="s">
        <v>72</v>
      </c>
      <c r="D38" s="14" t="s">
        <v>32</v>
      </c>
      <c r="E38" s="15" t="s">
        <v>73</v>
      </c>
      <c r="F38" s="16" t="s">
        <v>26</v>
      </c>
      <c r="G38" s="17">
        <v>15</v>
      </c>
      <c r="H38" s="18">
        <v>421.68</v>
      </c>
      <c r="I38" s="18">
        <v>543.20000000000005</v>
      </c>
      <c r="J38" s="18">
        <v>8148</v>
      </c>
      <c r="K38" s="19">
        <v>2.4048841532505168E-3</v>
      </c>
    </row>
    <row r="39" spans="2:13" x14ac:dyDescent="0.2">
      <c r="B39" s="14" t="s">
        <v>74</v>
      </c>
      <c r="C39" s="14" t="s">
        <v>75</v>
      </c>
      <c r="D39" s="14" t="s">
        <v>32</v>
      </c>
      <c r="E39" s="15" t="s">
        <v>76</v>
      </c>
      <c r="F39" s="16" t="s">
        <v>26</v>
      </c>
      <c r="G39" s="17">
        <v>15</v>
      </c>
      <c r="H39" s="18">
        <v>189.14</v>
      </c>
      <c r="I39" s="18">
        <v>243.65</v>
      </c>
      <c r="J39" s="18">
        <v>3654.75</v>
      </c>
      <c r="K39" s="19">
        <v>1.0787003386220331E-3</v>
      </c>
    </row>
    <row r="40" spans="2:13" x14ac:dyDescent="0.2">
      <c r="B40" s="14" t="s">
        <v>77</v>
      </c>
      <c r="C40" s="14" t="s">
        <v>46</v>
      </c>
      <c r="D40" s="14" t="s">
        <v>47</v>
      </c>
      <c r="E40" s="15" t="s">
        <v>48</v>
      </c>
      <c r="F40" s="16" t="s">
        <v>49</v>
      </c>
      <c r="G40" s="17">
        <v>111</v>
      </c>
      <c r="H40" s="18">
        <v>2226.63</v>
      </c>
      <c r="I40" s="18">
        <v>2868.34</v>
      </c>
      <c r="J40" s="18">
        <v>318385.74</v>
      </c>
      <c r="K40" s="19">
        <v>9.3971627484896805E-2</v>
      </c>
    </row>
    <row r="41" spans="2:13" x14ac:dyDescent="0.2">
      <c r="B41" s="14" t="s">
        <v>78</v>
      </c>
      <c r="C41" s="14" t="s">
        <v>51</v>
      </c>
      <c r="D41" s="14" t="s">
        <v>24</v>
      </c>
      <c r="E41" s="15" t="s">
        <v>52</v>
      </c>
      <c r="F41" s="16" t="s">
        <v>49</v>
      </c>
      <c r="G41" s="17">
        <v>73.5</v>
      </c>
      <c r="H41" s="18">
        <v>349.23</v>
      </c>
      <c r="I41" s="18">
        <v>449.87</v>
      </c>
      <c r="J41" s="18">
        <v>33065.440000000002</v>
      </c>
      <c r="K41" s="19">
        <v>9.7592725424957977E-3</v>
      </c>
    </row>
    <row r="42" spans="2:13" x14ac:dyDescent="0.2">
      <c r="B42" s="14" t="s">
        <v>79</v>
      </c>
      <c r="C42" s="14" t="s">
        <v>54</v>
      </c>
      <c r="D42" s="14" t="s">
        <v>24</v>
      </c>
      <c r="E42" s="15" t="s">
        <v>55</v>
      </c>
      <c r="F42" s="16" t="s">
        <v>56</v>
      </c>
      <c r="G42" s="17">
        <v>15</v>
      </c>
      <c r="H42" s="18">
        <v>651.1</v>
      </c>
      <c r="I42" s="18">
        <v>838.74</v>
      </c>
      <c r="J42" s="18">
        <v>12581.1</v>
      </c>
      <c r="K42" s="19">
        <v>3.713314680959754E-3</v>
      </c>
    </row>
    <row r="43" spans="2:13" x14ac:dyDescent="0.2">
      <c r="B43" s="14" t="s">
        <v>80</v>
      </c>
      <c r="C43" s="14" t="s">
        <v>58</v>
      </c>
      <c r="D43" s="14" t="s">
        <v>24</v>
      </c>
      <c r="E43" s="15" t="s">
        <v>59</v>
      </c>
      <c r="F43" s="16" t="s">
        <v>56</v>
      </c>
      <c r="G43" s="17">
        <v>15</v>
      </c>
      <c r="H43" s="18">
        <v>655.69</v>
      </c>
      <c r="I43" s="18">
        <v>844.65</v>
      </c>
      <c r="J43" s="18">
        <v>12669.75</v>
      </c>
      <c r="K43" s="19">
        <v>3.7394797497110619E-3</v>
      </c>
    </row>
    <row r="44" spans="2:13" x14ac:dyDescent="0.2">
      <c r="B44" s="14"/>
      <c r="C44" s="14"/>
      <c r="D44" s="14"/>
      <c r="E44" s="15"/>
      <c r="F44" s="16"/>
      <c r="G44" s="17"/>
      <c r="H44" s="73" t="s">
        <v>138</v>
      </c>
      <c r="I44" s="74"/>
      <c r="J44" s="20">
        <f>SUM(J34:J43)</f>
        <v>1246948.42</v>
      </c>
      <c r="K44" s="39">
        <f>SUM(K34:K43)</f>
        <v>0.36803712508330505</v>
      </c>
      <c r="M44" s="66"/>
    </row>
    <row r="45" spans="2:13" ht="6" customHeight="1" x14ac:dyDescent="0.2">
      <c r="B45" s="22"/>
      <c r="C45" s="22"/>
      <c r="D45" s="22"/>
      <c r="E45" s="23"/>
      <c r="F45" s="24"/>
      <c r="G45" s="25"/>
      <c r="H45" s="26"/>
      <c r="I45" s="26"/>
      <c r="J45" s="26"/>
      <c r="K45" s="27"/>
    </row>
    <row r="46" spans="2:13" x14ac:dyDescent="0.2">
      <c r="B46" s="48" t="s">
        <v>81</v>
      </c>
      <c r="C46" s="48" t="s">
        <v>12</v>
      </c>
      <c r="D46" s="48"/>
      <c r="E46" s="49" t="s">
        <v>82</v>
      </c>
      <c r="F46" s="50"/>
      <c r="G46" s="51">
        <v>1</v>
      </c>
      <c r="H46" s="52" t="s">
        <v>14</v>
      </c>
      <c r="I46" s="53"/>
      <c r="J46" s="53">
        <v>1055920.75</v>
      </c>
      <c r="K46" s="54">
        <v>0.3116552624893717</v>
      </c>
    </row>
    <row r="47" spans="2:13" ht="44.25" customHeight="1" x14ac:dyDescent="0.2">
      <c r="B47" s="28" t="s">
        <v>83</v>
      </c>
      <c r="C47" s="28" t="s">
        <v>84</v>
      </c>
      <c r="D47" s="28" t="s">
        <v>32</v>
      </c>
      <c r="E47" s="29" t="s">
        <v>85</v>
      </c>
      <c r="F47" s="30" t="s">
        <v>26</v>
      </c>
      <c r="G47" s="31">
        <v>3</v>
      </c>
      <c r="H47" s="32">
        <v>6100.16</v>
      </c>
      <c r="I47" s="32">
        <v>7858.22</v>
      </c>
      <c r="J47" s="32">
        <v>23574.66</v>
      </c>
      <c r="K47" s="33">
        <v>6.9580665503520892E-3</v>
      </c>
    </row>
    <row r="48" spans="2:13" ht="51" x14ac:dyDescent="0.2">
      <c r="B48" s="28" t="s">
        <v>86</v>
      </c>
      <c r="C48" s="28" t="s">
        <v>87</v>
      </c>
      <c r="D48" s="28" t="s">
        <v>36</v>
      </c>
      <c r="E48" s="29" t="s">
        <v>88</v>
      </c>
      <c r="F48" s="30" t="s">
        <v>56</v>
      </c>
      <c r="G48" s="31">
        <v>4</v>
      </c>
      <c r="H48" s="32">
        <v>7453.94</v>
      </c>
      <c r="I48" s="32">
        <v>9602.16</v>
      </c>
      <c r="J48" s="32">
        <v>38408.639999999999</v>
      </c>
      <c r="K48" s="33">
        <v>1.1336319303375543E-2</v>
      </c>
    </row>
    <row r="49" spans="2:11" ht="51" x14ac:dyDescent="0.2">
      <c r="B49" s="28" t="s">
        <v>89</v>
      </c>
      <c r="C49" s="28" t="s">
        <v>90</v>
      </c>
      <c r="D49" s="28" t="s">
        <v>36</v>
      </c>
      <c r="E49" s="29" t="s">
        <v>91</v>
      </c>
      <c r="F49" s="30" t="s">
        <v>56</v>
      </c>
      <c r="G49" s="31">
        <v>3</v>
      </c>
      <c r="H49" s="32">
        <v>29040.27</v>
      </c>
      <c r="I49" s="32">
        <v>37409.67</v>
      </c>
      <c r="J49" s="32">
        <v>112229.01</v>
      </c>
      <c r="K49" s="33">
        <v>3.3124419205202968E-2</v>
      </c>
    </row>
    <row r="50" spans="2:11" ht="51" x14ac:dyDescent="0.2">
      <c r="B50" s="28" t="s">
        <v>92</v>
      </c>
      <c r="C50" s="28" t="s">
        <v>93</v>
      </c>
      <c r="D50" s="28" t="s">
        <v>36</v>
      </c>
      <c r="E50" s="29" t="s">
        <v>94</v>
      </c>
      <c r="F50" s="30" t="s">
        <v>56</v>
      </c>
      <c r="G50" s="31">
        <v>4</v>
      </c>
      <c r="H50" s="32">
        <v>10680.47</v>
      </c>
      <c r="I50" s="32">
        <v>13758.58</v>
      </c>
      <c r="J50" s="32">
        <v>55034.32</v>
      </c>
      <c r="K50" s="33">
        <v>1.6243392740907948E-2</v>
      </c>
    </row>
    <row r="51" spans="2:11" ht="38.25" x14ac:dyDescent="0.2">
      <c r="B51" s="28" t="s">
        <v>95</v>
      </c>
      <c r="C51" s="28" t="s">
        <v>96</v>
      </c>
      <c r="D51" s="28" t="s">
        <v>36</v>
      </c>
      <c r="E51" s="29" t="s">
        <v>97</v>
      </c>
      <c r="F51" s="30" t="s">
        <v>56</v>
      </c>
      <c r="G51" s="31">
        <v>4</v>
      </c>
      <c r="H51" s="32">
        <v>14381.25</v>
      </c>
      <c r="I51" s="32">
        <v>18525.919999999998</v>
      </c>
      <c r="J51" s="32">
        <v>74103.679999999993</v>
      </c>
      <c r="K51" s="33">
        <v>2.187171891624291E-2</v>
      </c>
    </row>
    <row r="52" spans="2:11" ht="38.25" x14ac:dyDescent="0.2">
      <c r="B52" s="28" t="s">
        <v>98</v>
      </c>
      <c r="C52" s="28" t="s">
        <v>99</v>
      </c>
      <c r="D52" s="28" t="s">
        <v>36</v>
      </c>
      <c r="E52" s="29" t="s">
        <v>100</v>
      </c>
      <c r="F52" s="30" t="s">
        <v>56</v>
      </c>
      <c r="G52" s="31">
        <v>5</v>
      </c>
      <c r="H52" s="32">
        <v>5152.08</v>
      </c>
      <c r="I52" s="32">
        <v>6636.9</v>
      </c>
      <c r="J52" s="32">
        <v>33184.5</v>
      </c>
      <c r="K52" s="33">
        <v>9.794413130037035E-3</v>
      </c>
    </row>
    <row r="53" spans="2:11" ht="38.25" x14ac:dyDescent="0.2">
      <c r="B53" s="28" t="s">
        <v>101</v>
      </c>
      <c r="C53" s="28" t="s">
        <v>102</v>
      </c>
      <c r="D53" s="28" t="s">
        <v>36</v>
      </c>
      <c r="E53" s="29" t="s">
        <v>103</v>
      </c>
      <c r="F53" s="30" t="s">
        <v>56</v>
      </c>
      <c r="G53" s="31">
        <v>3</v>
      </c>
      <c r="H53" s="32">
        <v>28762.5</v>
      </c>
      <c r="I53" s="32">
        <v>37051.85</v>
      </c>
      <c r="J53" s="32">
        <v>111155.55</v>
      </c>
      <c r="K53" s="33">
        <v>3.280758722887156E-2</v>
      </c>
    </row>
    <row r="54" spans="2:11" ht="45" customHeight="1" x14ac:dyDescent="0.2">
      <c r="B54" s="28" t="s">
        <v>104</v>
      </c>
      <c r="C54" s="28" t="s">
        <v>105</v>
      </c>
      <c r="D54" s="28" t="s">
        <v>36</v>
      </c>
      <c r="E54" s="29" t="s">
        <v>106</v>
      </c>
      <c r="F54" s="30" t="s">
        <v>56</v>
      </c>
      <c r="G54" s="31">
        <v>4</v>
      </c>
      <c r="H54" s="32">
        <v>4530.09</v>
      </c>
      <c r="I54" s="32">
        <v>5835.66</v>
      </c>
      <c r="J54" s="32">
        <v>23342.639999999999</v>
      </c>
      <c r="K54" s="33">
        <v>6.8895857917319146E-3</v>
      </c>
    </row>
    <row r="55" spans="2:11" ht="38.25" x14ac:dyDescent="0.2">
      <c r="B55" s="28" t="s">
        <v>107</v>
      </c>
      <c r="C55" s="28" t="s">
        <v>108</v>
      </c>
      <c r="D55" s="28" t="s">
        <v>36</v>
      </c>
      <c r="E55" s="29" t="s">
        <v>109</v>
      </c>
      <c r="F55" s="30" t="s">
        <v>56</v>
      </c>
      <c r="G55" s="31">
        <v>4</v>
      </c>
      <c r="H55" s="32">
        <v>7190.62</v>
      </c>
      <c r="I55" s="32">
        <v>9262.9500000000007</v>
      </c>
      <c r="J55" s="32">
        <v>37051.800000000003</v>
      </c>
      <c r="K55" s="33">
        <v>1.0935847652111867E-2</v>
      </c>
    </row>
    <row r="56" spans="2:11" x14ac:dyDescent="0.2">
      <c r="B56" s="14" t="s">
        <v>110</v>
      </c>
      <c r="C56" s="14" t="s">
        <v>111</v>
      </c>
      <c r="D56" s="14" t="s">
        <v>24</v>
      </c>
      <c r="E56" s="15" t="s">
        <v>112</v>
      </c>
      <c r="F56" s="16" t="s">
        <v>26</v>
      </c>
      <c r="G56" s="17">
        <v>20</v>
      </c>
      <c r="H56" s="18">
        <v>1007.73</v>
      </c>
      <c r="I56" s="18">
        <v>1298.1500000000001</v>
      </c>
      <c r="J56" s="18">
        <v>25963</v>
      </c>
      <c r="K56" s="19">
        <v>7.6629856738884587E-3</v>
      </c>
    </row>
    <row r="57" spans="2:11" x14ac:dyDescent="0.2">
      <c r="B57" s="14" t="s">
        <v>113</v>
      </c>
      <c r="C57" s="14" t="s">
        <v>114</v>
      </c>
      <c r="D57" s="14" t="s">
        <v>24</v>
      </c>
      <c r="E57" s="15" t="s">
        <v>115</v>
      </c>
      <c r="F57" s="16" t="s">
        <v>26</v>
      </c>
      <c r="G57" s="17">
        <v>20</v>
      </c>
      <c r="H57" s="18">
        <v>1092.1300000000001</v>
      </c>
      <c r="I57" s="18">
        <v>1406.88</v>
      </c>
      <c r="J57" s="18">
        <v>28137.599999999999</v>
      </c>
      <c r="K57" s="19">
        <v>8.3048193851867624E-3</v>
      </c>
    </row>
    <row r="58" spans="2:11" x14ac:dyDescent="0.2">
      <c r="B58" s="14" t="s">
        <v>116</v>
      </c>
      <c r="C58" s="14" t="s">
        <v>117</v>
      </c>
      <c r="D58" s="14" t="s">
        <v>24</v>
      </c>
      <c r="E58" s="15" t="s">
        <v>118</v>
      </c>
      <c r="F58" s="16" t="s">
        <v>56</v>
      </c>
      <c r="G58" s="17">
        <v>30</v>
      </c>
      <c r="H58" s="18">
        <v>1238.8</v>
      </c>
      <c r="I58" s="18">
        <v>1595.82</v>
      </c>
      <c r="J58" s="18">
        <v>47874.6</v>
      </c>
      <c r="K58" s="19">
        <v>1.4130199666569365E-2</v>
      </c>
    </row>
    <row r="59" spans="2:11" x14ac:dyDescent="0.2">
      <c r="B59" s="14" t="s">
        <v>119</v>
      </c>
      <c r="C59" s="14" t="s">
        <v>120</v>
      </c>
      <c r="D59" s="14" t="s">
        <v>24</v>
      </c>
      <c r="E59" s="15" t="s">
        <v>121</v>
      </c>
      <c r="F59" s="16" t="s">
        <v>56</v>
      </c>
      <c r="G59" s="17">
        <v>30</v>
      </c>
      <c r="H59" s="18">
        <v>2126.4</v>
      </c>
      <c r="I59" s="18">
        <v>2739.22</v>
      </c>
      <c r="J59" s="18">
        <v>82176.600000000006</v>
      </c>
      <c r="K59" s="19">
        <v>2.4254443189495139E-2</v>
      </c>
    </row>
    <row r="60" spans="2:11" x14ac:dyDescent="0.2">
      <c r="B60" s="14" t="s">
        <v>122</v>
      </c>
      <c r="C60" s="14" t="s">
        <v>123</v>
      </c>
      <c r="D60" s="14" t="s">
        <v>24</v>
      </c>
      <c r="E60" s="15" t="s">
        <v>124</v>
      </c>
      <c r="F60" s="16" t="s">
        <v>56</v>
      </c>
      <c r="G60" s="17">
        <v>30</v>
      </c>
      <c r="H60" s="18">
        <v>2576.8200000000002</v>
      </c>
      <c r="I60" s="18">
        <v>3319.45</v>
      </c>
      <c r="J60" s="18">
        <v>99583.5</v>
      </c>
      <c r="K60" s="19">
        <v>2.9392093897302751E-2</v>
      </c>
    </row>
    <row r="61" spans="2:11" x14ac:dyDescent="0.2">
      <c r="B61" s="14" t="s">
        <v>125</v>
      </c>
      <c r="C61" s="14" t="s">
        <v>126</v>
      </c>
      <c r="D61" s="14" t="s">
        <v>24</v>
      </c>
      <c r="E61" s="15" t="s">
        <v>127</v>
      </c>
      <c r="F61" s="16" t="s">
        <v>56</v>
      </c>
      <c r="G61" s="17">
        <v>15</v>
      </c>
      <c r="H61" s="18">
        <v>2946.79</v>
      </c>
      <c r="I61" s="18">
        <v>3796.05</v>
      </c>
      <c r="J61" s="18">
        <v>56940.75</v>
      </c>
      <c r="K61" s="19">
        <v>1.6806076012420148E-2</v>
      </c>
    </row>
    <row r="62" spans="2:11" x14ac:dyDescent="0.2">
      <c r="B62" s="14" t="s">
        <v>128</v>
      </c>
      <c r="C62" s="14" t="s">
        <v>129</v>
      </c>
      <c r="D62" s="14" t="s">
        <v>24</v>
      </c>
      <c r="E62" s="15" t="s">
        <v>130</v>
      </c>
      <c r="F62" s="16" t="s">
        <v>56</v>
      </c>
      <c r="G62" s="17">
        <v>26</v>
      </c>
      <c r="H62" s="18">
        <v>4085.59</v>
      </c>
      <c r="I62" s="18">
        <v>5263.05</v>
      </c>
      <c r="J62" s="18">
        <v>136839.29999999999</v>
      </c>
      <c r="K62" s="19">
        <v>4.0388152198317796E-2</v>
      </c>
    </row>
    <row r="63" spans="2:11" x14ac:dyDescent="0.2">
      <c r="B63" s="14" t="s">
        <v>131</v>
      </c>
      <c r="C63" s="14" t="s">
        <v>132</v>
      </c>
      <c r="D63" s="14" t="s">
        <v>24</v>
      </c>
      <c r="E63" s="15" t="s">
        <v>133</v>
      </c>
      <c r="F63" s="16" t="s">
        <v>56</v>
      </c>
      <c r="G63" s="17">
        <v>15</v>
      </c>
      <c r="H63" s="18">
        <v>3639.22</v>
      </c>
      <c r="I63" s="18">
        <v>4688.04</v>
      </c>
      <c r="J63" s="18">
        <v>70320.600000000006</v>
      </c>
      <c r="K63" s="19">
        <v>2.0755141947357423E-2</v>
      </c>
    </row>
    <row r="64" spans="2:11" x14ac:dyDescent="0.2">
      <c r="B64" s="4"/>
      <c r="C64" s="4"/>
      <c r="D64" s="4"/>
      <c r="E64" s="4"/>
      <c r="F64" s="5"/>
      <c r="G64" s="5"/>
      <c r="H64" s="73" t="s">
        <v>137</v>
      </c>
      <c r="I64" s="74"/>
      <c r="J64" s="40">
        <f>SUM(J47:J63)</f>
        <v>1055920.75</v>
      </c>
      <c r="K64" s="41">
        <f>SUM(K47:K63)</f>
        <v>0.3116552624893717</v>
      </c>
    </row>
    <row r="65" spans="2:11" ht="3.75" customHeight="1" x14ac:dyDescent="0.2">
      <c r="B65" s="4"/>
      <c r="C65" s="4"/>
      <c r="D65" s="4"/>
      <c r="E65" s="4"/>
      <c r="F65" s="5"/>
      <c r="G65" s="5"/>
      <c r="H65" s="4"/>
      <c r="I65" s="4"/>
      <c r="J65" s="4"/>
      <c r="K65" s="4"/>
    </row>
    <row r="66" spans="2:11" hidden="1" x14ac:dyDescent="0.2">
      <c r="B66" s="78"/>
      <c r="C66" s="78"/>
      <c r="D66" s="78"/>
      <c r="E66" s="3"/>
      <c r="F66" s="8"/>
      <c r="G66" s="79" t="s">
        <v>134</v>
      </c>
      <c r="H66" s="78"/>
      <c r="I66" s="80">
        <v>2630142.7799999998</v>
      </c>
      <c r="J66" s="78"/>
      <c r="K66" s="78"/>
    </row>
    <row r="67" spans="2:11" hidden="1" x14ac:dyDescent="0.2">
      <c r="B67" s="78"/>
      <c r="C67" s="78"/>
      <c r="D67" s="78"/>
      <c r="E67" s="3"/>
      <c r="F67" s="8"/>
      <c r="G67" s="79" t="s">
        <v>135</v>
      </c>
      <c r="H67" s="78"/>
      <c r="I67" s="80">
        <v>757962.21</v>
      </c>
      <c r="J67" s="78"/>
      <c r="K67" s="78"/>
    </row>
    <row r="68" spans="2:11" ht="18" customHeight="1" x14ac:dyDescent="0.2">
      <c r="B68" s="69" t="s">
        <v>142</v>
      </c>
      <c r="C68" s="69"/>
      <c r="D68" s="69"/>
      <c r="E68" s="69"/>
      <c r="F68" s="69"/>
      <c r="G68" s="69"/>
      <c r="H68" s="69"/>
      <c r="I68" s="69"/>
      <c r="J68" s="64">
        <v>3388104.99</v>
      </c>
      <c r="K68" s="65">
        <f>K64+K44+K31+K18</f>
        <v>1</v>
      </c>
    </row>
    <row r="69" spans="2:11" ht="42.75" customHeight="1" x14ac:dyDescent="0.2">
      <c r="B69" s="2"/>
      <c r="C69" s="2"/>
      <c r="D69" s="2"/>
      <c r="E69" s="2"/>
      <c r="F69" s="6"/>
      <c r="G69" s="6"/>
      <c r="H69" s="2"/>
      <c r="I69" s="2"/>
      <c r="J69" s="2"/>
      <c r="K69" s="2"/>
    </row>
    <row r="70" spans="2:11" ht="60.75" customHeight="1" x14ac:dyDescent="0.2">
      <c r="B70" s="71" t="s">
        <v>143</v>
      </c>
      <c r="C70" s="72"/>
      <c r="D70" s="72"/>
      <c r="E70" s="72"/>
      <c r="F70" s="72"/>
      <c r="G70" s="72"/>
      <c r="H70" s="72"/>
      <c r="I70" s="72"/>
      <c r="J70" s="72"/>
      <c r="K70" s="72"/>
    </row>
    <row r="74" spans="2:11" x14ac:dyDescent="0.2">
      <c r="J74" s="66"/>
    </row>
    <row r="76" spans="2:11" x14ac:dyDescent="0.2">
      <c r="J76" s="67"/>
    </row>
  </sheetData>
  <mergeCells count="15">
    <mergeCell ref="B7:K7"/>
    <mergeCell ref="B68:I68"/>
    <mergeCell ref="J10:K10"/>
    <mergeCell ref="B70:K70"/>
    <mergeCell ref="H18:I18"/>
    <mergeCell ref="H31:I31"/>
    <mergeCell ref="H44:I44"/>
    <mergeCell ref="H64:I64"/>
    <mergeCell ref="B12:K12"/>
    <mergeCell ref="B66:D66"/>
    <mergeCell ref="G66:H66"/>
    <mergeCell ref="I66:K66"/>
    <mergeCell ref="B67:D67"/>
    <mergeCell ref="G67:H67"/>
    <mergeCell ref="I67:K67"/>
  </mergeCells>
  <pageMargins left="0.51181102362204722" right="0.51181102362204722" top="0.19685039370078741" bottom="0.98425196850393704" header="0.51181102362204722" footer="0.51181102362204722"/>
  <pageSetup paperSize="9" scale="51" fitToHeight="0" orientation="portrait" r:id="rId1"/>
  <headerFooter>
    <oddHeader xml:space="preserve">&amp;L </oddHeader>
    <oddFooter xml:space="preserve">&amp;L &amp;C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USER</cp:lastModifiedBy>
  <cp:revision>0</cp:revision>
  <cp:lastPrinted>2026-04-24T12:33:42Z</cp:lastPrinted>
  <dcterms:created xsi:type="dcterms:W3CDTF">2026-04-17T20:02:32Z</dcterms:created>
  <dcterms:modified xsi:type="dcterms:W3CDTF">2026-05-07T14:42:49Z</dcterms:modified>
</cp:coreProperties>
</file>