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BC6E9AA4-C5EA-496E-AC6E-AA5DDA80DAFD}" xr6:coauthVersionLast="47" xr6:coauthVersionMax="47" xr10:uidLastSave="{00000000-0000-0000-0000-000000000000}"/>
  <bookViews>
    <workbookView xWindow="-120" yWindow="-120" windowWidth="20730" windowHeight="11160" autoFilterDateGrouping="0" xr2:uid="{00000000-000D-0000-FFFF-FFFF00000000}"/>
  </bookViews>
  <sheets>
    <sheet name="Cronograma" sheetId="7" r:id="rId1"/>
    <sheet name="Planilha1" sheetId="8" r:id="rId2"/>
  </sheets>
  <externalReferences>
    <externalReference r:id="rId3"/>
    <externalReference r:id="rId4"/>
  </externalReferences>
  <definedNames>
    <definedName name="_xlnm.Print_Titles" localSheetId="0">Cronograma!$7:$12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7" l="1"/>
  <c r="J25" i="7" s="1"/>
  <c r="D20" i="7"/>
  <c r="H22" i="7" s="1"/>
  <c r="D17" i="7"/>
  <c r="I19" i="7" s="1"/>
  <c r="C23" i="7"/>
  <c r="C20" i="7"/>
  <c r="C17" i="7"/>
  <c r="D14" i="7"/>
  <c r="J16" i="7" s="1"/>
  <c r="C14" i="7"/>
  <c r="L15" i="8"/>
  <c r="L13" i="8"/>
  <c r="L11" i="8"/>
  <c r="L9" i="8"/>
  <c r="L7" i="8"/>
  <c r="O22" i="7" l="1"/>
  <c r="I25" i="7"/>
  <c r="M25" i="7"/>
  <c r="K22" i="7"/>
  <c r="Q25" i="7"/>
  <c r="Q16" i="7"/>
  <c r="M16" i="7"/>
  <c r="I16" i="7"/>
  <c r="I26" i="7" s="1"/>
  <c r="P19" i="7"/>
  <c r="L19" i="7"/>
  <c r="H19" i="7"/>
  <c r="P16" i="7"/>
  <c r="L16" i="7"/>
  <c r="H16" i="7"/>
  <c r="O19" i="7"/>
  <c r="K19" i="7"/>
  <c r="G19" i="7"/>
  <c r="N22" i="7"/>
  <c r="J22" i="7"/>
  <c r="P25" i="7"/>
  <c r="L25" i="7"/>
  <c r="F25" i="7"/>
  <c r="O16" i="7"/>
  <c r="K16" i="7"/>
  <c r="G16" i="7"/>
  <c r="N19" i="7"/>
  <c r="J19" i="7"/>
  <c r="J26" i="7" s="1"/>
  <c r="Q22" i="7"/>
  <c r="M22" i="7"/>
  <c r="I22" i="7"/>
  <c r="O25" i="7"/>
  <c r="K25" i="7"/>
  <c r="N16" i="7"/>
  <c r="Q19" i="7"/>
  <c r="M19" i="7"/>
  <c r="P22" i="7"/>
  <c r="L22" i="7"/>
  <c r="N25" i="7"/>
  <c r="R14" i="7"/>
  <c r="K26" i="7" l="1"/>
  <c r="M26" i="7"/>
  <c r="P26" i="7"/>
  <c r="O26" i="7"/>
  <c r="Q26" i="7"/>
  <c r="N26" i="7"/>
  <c r="L26" i="7"/>
  <c r="R17" i="7"/>
  <c r="R20" i="7" l="1"/>
  <c r="R23" i="7"/>
  <c r="F19" i="7" l="1"/>
  <c r="F22" i="7" l="1"/>
  <c r="G22" i="7"/>
  <c r="D26" i="7"/>
  <c r="F16" i="7"/>
  <c r="H25" i="7"/>
  <c r="H26" i="7" s="1"/>
  <c r="G25" i="7"/>
  <c r="R19" i="7"/>
  <c r="G26" i="7" l="1"/>
  <c r="R16" i="7"/>
  <c r="F26" i="7"/>
  <c r="F27" i="7" s="1"/>
  <c r="E20" i="7"/>
  <c r="M28" i="7"/>
  <c r="N28" i="7"/>
  <c r="P28" i="7"/>
  <c r="K28" i="7"/>
  <c r="O28" i="7"/>
  <c r="L28" i="7"/>
  <c r="E23" i="7"/>
  <c r="R22" i="7"/>
  <c r="R25" i="7"/>
  <c r="J28" i="7"/>
  <c r="H28" i="7"/>
  <c r="E14" i="7"/>
  <c r="Q28" i="7"/>
  <c r="I28" i="7"/>
  <c r="E17" i="7"/>
  <c r="R26" i="7" l="1"/>
  <c r="F28" i="7"/>
  <c r="F29" i="7" s="1"/>
  <c r="E28" i="7"/>
  <c r="G28" i="7"/>
  <c r="G27" i="7"/>
  <c r="H27" i="7" s="1"/>
  <c r="I27" i="7" s="1"/>
  <c r="J27" i="7" s="1"/>
  <c r="R28" i="7" l="1"/>
  <c r="Q27" i="7"/>
  <c r="K27" i="7"/>
  <c r="L27" i="7" s="1"/>
  <c r="M27" i="7" s="1"/>
  <c r="N27" i="7" s="1"/>
  <c r="O27" i="7" s="1"/>
  <c r="P27" i="7" s="1"/>
  <c r="G29" i="7"/>
  <c r="H29" i="7" s="1"/>
  <c r="I29" i="7" s="1"/>
  <c r="J29" i="7" s="1"/>
  <c r="Q29" i="7" l="1"/>
  <c r="K29" i="7"/>
  <c r="L29" i="7" s="1"/>
  <c r="M29" i="7" s="1"/>
  <c r="N29" i="7" s="1"/>
  <c r="O29" i="7" s="1"/>
  <c r="P29" i="7" s="1"/>
</calcChain>
</file>

<file path=xl/sharedStrings.xml><?xml version="1.0" encoding="utf-8"?>
<sst xmlns="http://schemas.openxmlformats.org/spreadsheetml/2006/main" count="20" uniqueCount="20">
  <si>
    <t>ITEM</t>
  </si>
  <si>
    <t>CRONOGRAMA FÍSICO-FINANCEIRO</t>
  </si>
  <si>
    <t>DISCRIMINAÇÃO DAS ETAPAS</t>
  </si>
  <si>
    <t>TOTAL POR ETAPA</t>
  </si>
  <si>
    <t>PERÍODO EM DIAS CORRIDOS</t>
  </si>
  <si>
    <t>TOTAIS</t>
  </si>
  <si>
    <t>R$</t>
  </si>
  <si>
    <t>%</t>
  </si>
  <si>
    <t>TOTAL SIMPLES</t>
  </si>
  <si>
    <t>TOTAL ACUMULADO</t>
  </si>
  <si>
    <t>% SIMPLES</t>
  </si>
  <si>
    <t>% ACUMULADO</t>
  </si>
  <si>
    <t>RESPONSÁVEL: PREFEITURA MUNICIPAL DE SÃO JOÃO DE PIRABAS</t>
  </si>
  <si>
    <t>SECRETARIA MUNICIPAL DE TRANSPORTES, OBRAS E SERVIÇOS PÚBLICO</t>
  </si>
  <si>
    <t>refeiçãp</t>
  </si>
  <si>
    <t>total</t>
  </si>
  <si>
    <t>OBRA:   PERFURAÇÃO E MANUTENÇÃO DE POÇOS NO MUNICÍPIO DE SÃO JOÃO DE PIRABAS/PA.</t>
  </si>
  <si>
    <t>ENDEREÇO: MUNICÍPIO DE SÃO JOÃO DE PIRABAS</t>
  </si>
  <si>
    <t>REF. DE PREÇOS: SINAPI-MARÇO/2026 / SEDOP-MARÇO/2026 / ORSE-FEV.-2026</t>
  </si>
  <si>
    <t>PERFURAÇÃO E MANUTENÇÃO DE POÇOS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</si>
</sst>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[$R$-416]\ * #,##0.00_-;\-[$R$-416]\ * #,##0.00_-;_-[$R$-416]\ * &quot;-&quot;??_-;_-@_-"/>
  </numFmts>
  <fonts count="25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color indexed="8"/>
      <name val="Arial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i/>
      <sz val="14"/>
      <name val="Arial"/>
      <family val="2"/>
    </font>
    <font>
      <sz val="8"/>
      <name val="Arial"/>
      <family val="2"/>
    </font>
    <font>
      <b/>
      <i/>
      <sz val="16"/>
      <name val="Arial"/>
      <family val="2"/>
    </font>
    <font>
      <b/>
      <sz val="10"/>
      <color indexed="8"/>
      <name val="Arial"/>
      <family val="2"/>
    </font>
    <font>
      <b/>
      <sz val="12"/>
      <color indexed="18"/>
      <name val="Arial"/>
      <family val="2"/>
    </font>
    <font>
      <sz val="10"/>
      <color indexed="18"/>
      <name val="Arial"/>
      <family val="2"/>
    </font>
    <font>
      <sz val="11"/>
      <color indexed="8"/>
      <name val="Bodoni MT"/>
      <family val="1"/>
    </font>
    <font>
      <sz val="10"/>
      <color indexed="8"/>
      <name val="Arial"/>
      <family val="2"/>
    </font>
    <font>
      <b/>
      <sz val="10"/>
      <color indexed="18"/>
      <name val="Arial"/>
      <family val="2"/>
    </font>
    <font>
      <sz val="11"/>
      <color rgb="FF000000"/>
      <name val="Arial"/>
      <family val="2"/>
    </font>
    <font>
      <b/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0">
    <xf numFmtId="0" fontId="0" fillId="0" borderId="0"/>
    <xf numFmtId="0" fontId="4" fillId="0" borderId="0" applyNumberFormat="0" applyBorder="0" applyProtection="0"/>
    <xf numFmtId="0" fontId="4" fillId="0" borderId="0" applyNumberFormat="0" applyBorder="0" applyProtection="0"/>
    <xf numFmtId="165" fontId="4" fillId="0" borderId="0" applyBorder="0" applyProtection="0"/>
    <xf numFmtId="165" fontId="4" fillId="0" borderId="0" applyBorder="0" applyProtection="0"/>
    <xf numFmtId="0" fontId="5" fillId="0" borderId="0" applyNumberFormat="0" applyBorder="0" applyProtection="0"/>
    <xf numFmtId="0" fontId="4" fillId="0" borderId="0" applyNumberFormat="0" applyBorder="0" applyProtection="0"/>
    <xf numFmtId="166" fontId="5" fillId="0" borderId="0" applyBorder="0" applyProtection="0"/>
    <xf numFmtId="0" fontId="6" fillId="0" borderId="0" applyNumberFormat="0" applyBorder="0" applyProtection="0">
      <alignment horizontal="center"/>
    </xf>
    <xf numFmtId="0" fontId="6" fillId="0" borderId="0" applyNumberFormat="0" applyBorder="0" applyProtection="0">
      <alignment horizontal="center" textRotation="90"/>
    </xf>
    <xf numFmtId="0" fontId="2" fillId="0" borderId="0"/>
    <xf numFmtId="9" fontId="2" fillId="0" borderId="0" applyFont="0" applyFill="0" applyBorder="0" applyAlignment="0" applyProtection="0"/>
    <xf numFmtId="0" fontId="7" fillId="0" borderId="0" applyNumberFormat="0" applyBorder="0" applyProtection="0"/>
    <xf numFmtId="167" fontId="7" fillId="0" borderId="0" applyBorder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Border="0" applyProtection="0"/>
    <xf numFmtId="0" fontId="1" fillId="0" borderId="0"/>
    <xf numFmtId="0" fontId="15" fillId="0" borderId="0"/>
    <xf numFmtId="44" fontId="23" fillId="0" borderId="0" applyFont="0" applyFill="0" applyBorder="0" applyAlignment="0" applyProtection="0"/>
  </cellStyleXfs>
  <cellXfs count="100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4" fontId="8" fillId="0" borderId="0" xfId="0" applyNumberFormat="1" applyFont="1" applyAlignment="1" applyProtection="1">
      <alignment vertical="center"/>
      <protection locked="0"/>
    </xf>
    <xf numFmtId="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4" fontId="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49" fontId="9" fillId="2" borderId="1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9" fontId="12" fillId="0" borderId="13" xfId="0" applyNumberFormat="1" applyFont="1" applyBorder="1" applyAlignment="1" applyProtection="1">
      <alignment horizontal="center" vertical="center"/>
      <protection hidden="1"/>
    </xf>
    <xf numFmtId="4" fontId="12" fillId="0" borderId="0" xfId="0" applyNumberFormat="1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locked="0"/>
    </xf>
    <xf numFmtId="4" fontId="12" fillId="0" borderId="2" xfId="0" applyNumberFormat="1" applyFont="1" applyBorder="1" applyAlignment="1" applyProtection="1">
      <alignment horizontal="center" vertical="center"/>
      <protection locked="0"/>
    </xf>
    <xf numFmtId="4" fontId="12" fillId="0" borderId="13" xfId="0" applyNumberFormat="1" applyFont="1" applyBorder="1" applyAlignment="1" applyProtection="1">
      <alignment horizontal="center" vertical="center"/>
      <protection hidden="1"/>
    </xf>
    <xf numFmtId="4" fontId="12" fillId="0" borderId="0" xfId="0" applyNumberFormat="1" applyFont="1" applyAlignment="1">
      <alignment vertical="center"/>
    </xf>
    <xf numFmtId="4" fontId="12" fillId="0" borderId="16" xfId="0" applyNumberFormat="1" applyFont="1" applyBorder="1" applyAlignment="1" applyProtection="1">
      <alignment horizontal="center" vertical="center"/>
      <protection hidden="1"/>
    </xf>
    <xf numFmtId="10" fontId="12" fillId="0" borderId="1" xfId="0" applyNumberFormat="1" applyFont="1" applyBorder="1" applyAlignment="1" applyProtection="1">
      <alignment horizontal="center" vertical="center"/>
      <protection locked="0"/>
    </xf>
    <xf numFmtId="9" fontId="12" fillId="0" borderId="17" xfId="0" applyNumberFormat="1" applyFont="1" applyBorder="1" applyAlignment="1" applyProtection="1">
      <alignment horizontal="center" vertical="center"/>
      <protection hidden="1"/>
    </xf>
    <xf numFmtId="0" fontId="12" fillId="0" borderId="18" xfId="0" applyFont="1" applyBorder="1" applyAlignment="1">
      <alignment vertical="center"/>
    </xf>
    <xf numFmtId="0" fontId="13" fillId="0" borderId="19" xfId="0" applyFont="1" applyBorder="1" applyAlignment="1">
      <alignment horizontal="left" vertical="center"/>
    </xf>
    <xf numFmtId="10" fontId="13" fillId="0" borderId="20" xfId="14" applyNumberFormat="1" applyFont="1" applyBorder="1" applyAlignment="1" applyProtection="1">
      <alignment vertical="center"/>
      <protection hidden="1"/>
    </xf>
    <xf numFmtId="0" fontId="12" fillId="0" borderId="22" xfId="0" applyFont="1" applyBorder="1" applyAlignment="1">
      <alignment vertical="center"/>
    </xf>
    <xf numFmtId="0" fontId="13" fillId="0" borderId="23" xfId="0" applyFont="1" applyBorder="1" applyAlignment="1">
      <alignment horizontal="left" vertical="center"/>
    </xf>
    <xf numFmtId="4" fontId="13" fillId="0" borderId="14" xfId="0" applyNumberFormat="1" applyFont="1" applyBorder="1" applyAlignment="1" applyProtection="1">
      <alignment horizontal="right" vertical="center" indent="1"/>
      <protection hidden="1"/>
    </xf>
    <xf numFmtId="0" fontId="12" fillId="0" borderId="14" xfId="0" applyFont="1" applyBorder="1" applyAlignment="1" applyProtection="1">
      <alignment vertical="center"/>
      <protection hidden="1"/>
    </xf>
    <xf numFmtId="4" fontId="12" fillId="0" borderId="24" xfId="0" applyNumberFormat="1" applyFont="1" applyBorder="1" applyAlignment="1" applyProtection="1">
      <alignment horizontal="right" vertical="center" indent="1"/>
      <protection hidden="1"/>
    </xf>
    <xf numFmtId="4" fontId="12" fillId="0" borderId="14" xfId="0" applyNumberFormat="1" applyFont="1" applyBorder="1" applyAlignment="1">
      <alignment horizontal="right" vertical="center" indent="1"/>
    </xf>
    <xf numFmtId="9" fontId="13" fillId="0" borderId="14" xfId="0" applyNumberFormat="1" applyFont="1" applyBorder="1" applyAlignment="1" applyProtection="1">
      <alignment horizontal="center" vertical="center"/>
      <protection hidden="1"/>
    </xf>
    <xf numFmtId="10" fontId="12" fillId="0" borderId="14" xfId="0" applyNumberFormat="1" applyFont="1" applyBorder="1" applyAlignment="1" applyProtection="1">
      <alignment horizontal="right" vertical="center" indent="1"/>
      <protection hidden="1"/>
    </xf>
    <xf numFmtId="10" fontId="13" fillId="0" borderId="24" xfId="0" applyNumberFormat="1" applyFont="1" applyBorder="1" applyAlignment="1" applyProtection="1">
      <alignment horizontal="right" vertical="center" indent="1"/>
      <protection hidden="1"/>
    </xf>
    <xf numFmtId="0" fontId="12" fillId="0" borderId="25" xfId="0" applyFont="1" applyBorder="1" applyAlignment="1">
      <alignment vertical="center"/>
    </xf>
    <xf numFmtId="0" fontId="13" fillId="0" borderId="26" xfId="0" applyFont="1" applyBorder="1" applyAlignment="1">
      <alignment horizontal="left" vertical="center"/>
    </xf>
    <xf numFmtId="4" fontId="12" fillId="0" borderId="27" xfId="0" applyNumberFormat="1" applyFont="1" applyBorder="1" applyAlignment="1">
      <alignment horizontal="right" vertical="center" indent="1"/>
    </xf>
    <xf numFmtId="9" fontId="13" fillId="0" borderId="27" xfId="0" applyNumberFormat="1" applyFont="1" applyBorder="1" applyAlignment="1" applyProtection="1">
      <alignment horizontal="center" vertical="center"/>
      <protection hidden="1"/>
    </xf>
    <xf numFmtId="10" fontId="12" fillId="0" borderId="27" xfId="0" applyNumberFormat="1" applyFont="1" applyBorder="1" applyAlignment="1" applyProtection="1">
      <alignment horizontal="right" vertical="center" indent="1"/>
      <protection hidden="1"/>
    </xf>
    <xf numFmtId="10" fontId="12" fillId="0" borderId="28" xfId="0" applyNumberFormat="1" applyFont="1" applyBorder="1" applyAlignment="1" applyProtection="1">
      <alignment horizontal="right" vertical="center" indent="1"/>
      <protection hidden="1"/>
    </xf>
    <xf numFmtId="4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4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8" fillId="0" borderId="0" xfId="18" applyFont="1" applyAlignment="1">
      <alignment vertical="center"/>
    </xf>
    <xf numFmtId="0" fontId="19" fillId="0" borderId="0" xfId="18" applyFont="1" applyAlignment="1">
      <alignment vertical="center"/>
    </xf>
    <xf numFmtId="49" fontId="17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4" borderId="0" xfId="18" applyFont="1" applyFill="1" applyAlignment="1">
      <alignment vertical="center"/>
    </xf>
    <xf numFmtId="0" fontId="20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/>
    </xf>
    <xf numFmtId="4" fontId="12" fillId="5" borderId="2" xfId="0" applyNumberFormat="1" applyFont="1" applyFill="1" applyBorder="1" applyAlignment="1" applyProtection="1">
      <alignment horizontal="center" vertical="center"/>
      <protection hidden="1"/>
    </xf>
    <xf numFmtId="0" fontId="14" fillId="0" borderId="0" xfId="18" applyFont="1" applyAlignment="1">
      <alignment horizontal="center" vertical="center"/>
    </xf>
    <xf numFmtId="168" fontId="13" fillId="0" borderId="21" xfId="0" applyNumberFormat="1" applyFont="1" applyBorder="1" applyAlignment="1" applyProtection="1">
      <alignment horizontal="right" vertical="center" indent="1"/>
      <protection hidden="1"/>
    </xf>
    <xf numFmtId="168" fontId="12" fillId="0" borderId="15" xfId="14" applyNumberFormat="1" applyFont="1" applyBorder="1" applyAlignment="1" applyProtection="1">
      <alignment horizontal="center" vertical="center"/>
      <protection hidden="1"/>
    </xf>
    <xf numFmtId="168" fontId="12" fillId="0" borderId="2" xfId="14" applyNumberFormat="1" applyFont="1" applyBorder="1" applyAlignment="1" applyProtection="1">
      <alignment horizontal="center" vertical="center"/>
      <protection hidden="1"/>
    </xf>
    <xf numFmtId="168" fontId="13" fillId="0" borderId="20" xfId="14" applyNumberFormat="1" applyFont="1" applyBorder="1" applyAlignment="1" applyProtection="1">
      <alignment horizontal="right" vertical="center" indent="1"/>
      <protection hidden="1"/>
    </xf>
    <xf numFmtId="168" fontId="12" fillId="0" borderId="20" xfId="0" applyNumberFormat="1" applyFont="1" applyBorder="1" applyAlignment="1" applyProtection="1">
      <alignment horizontal="right" vertical="center" indent="1"/>
      <protection hidden="1"/>
    </xf>
    <xf numFmtId="168" fontId="12" fillId="0" borderId="14" xfId="0" applyNumberFormat="1" applyFont="1" applyBorder="1" applyAlignment="1" applyProtection="1">
      <alignment horizontal="right" vertical="center" indent="1"/>
      <protection hidden="1"/>
    </xf>
    <xf numFmtId="0" fontId="9" fillId="6" borderId="12" xfId="0" applyFont="1" applyFill="1" applyBorder="1" applyAlignment="1" applyProtection="1">
      <alignment horizontal="center" vertical="center"/>
      <protection locked="0"/>
    </xf>
    <xf numFmtId="4" fontId="10" fillId="6" borderId="2" xfId="0" applyNumberFormat="1" applyFont="1" applyFill="1" applyBorder="1" applyAlignment="1" applyProtection="1">
      <alignment horizontal="center" vertical="center"/>
      <protection locked="0"/>
    </xf>
    <xf numFmtId="0" fontId="11" fillId="6" borderId="13" xfId="0" applyFont="1" applyFill="1" applyBorder="1" applyAlignment="1" applyProtection="1">
      <alignment horizontal="center" vertical="center"/>
      <protection locked="0"/>
    </xf>
    <xf numFmtId="0" fontId="16" fillId="0" borderId="0" xfId="18" applyFont="1" applyAlignment="1">
      <alignment horizontal="center" vertical="center"/>
    </xf>
    <xf numFmtId="44" fontId="0" fillId="0" borderId="0" xfId="19" applyFont="1"/>
    <xf numFmtId="9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  <xf numFmtId="10" fontId="12" fillId="0" borderId="1" xfId="14" applyNumberFormat="1" applyFont="1" applyBorder="1" applyAlignment="1" applyProtection="1">
      <alignment horizontal="right" vertical="center" indent="1"/>
      <protection hidden="1"/>
    </xf>
    <xf numFmtId="10" fontId="12" fillId="0" borderId="2" xfId="14" applyNumberFormat="1" applyFont="1" applyBorder="1" applyAlignment="1" applyProtection="1">
      <alignment horizontal="right" vertical="center" indent="1"/>
      <protection hidden="1"/>
    </xf>
    <xf numFmtId="0" fontId="12" fillId="0" borderId="30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left" vertical="center" wrapText="1" indent="1"/>
      <protection locked="0"/>
    </xf>
    <xf numFmtId="0" fontId="12" fillId="0" borderId="2" xfId="0" applyFont="1" applyBorder="1" applyAlignment="1" applyProtection="1">
      <alignment horizontal="left" vertical="center" wrapText="1" indent="1"/>
      <protection locked="0"/>
    </xf>
    <xf numFmtId="0" fontId="12" fillId="0" borderId="15" xfId="0" applyFont="1" applyBorder="1" applyAlignment="1" applyProtection="1">
      <alignment horizontal="left" vertical="center" wrapText="1" indent="1"/>
      <protection locked="0"/>
    </xf>
    <xf numFmtId="168" fontId="12" fillId="0" borderId="1" xfId="14" applyNumberFormat="1" applyFont="1" applyFill="1" applyBorder="1" applyAlignment="1">
      <alignment horizontal="center" vertical="center"/>
    </xf>
    <xf numFmtId="168" fontId="12" fillId="0" borderId="2" xfId="14" applyNumberFormat="1" applyFont="1" applyFill="1" applyBorder="1" applyAlignment="1">
      <alignment horizontal="center" vertical="center"/>
    </xf>
    <xf numFmtId="4" fontId="12" fillId="0" borderId="31" xfId="0" applyNumberFormat="1" applyFont="1" applyBorder="1" applyAlignment="1" applyProtection="1">
      <alignment horizontal="left" vertical="center" wrapText="1" indent="1"/>
      <protection locked="0"/>
    </xf>
    <xf numFmtId="168" fontId="12" fillId="0" borderId="31" xfId="19" applyNumberFormat="1" applyFont="1" applyFill="1" applyBorder="1" applyAlignment="1">
      <alignment horizontal="center" vertical="center"/>
    </xf>
    <xf numFmtId="168" fontId="12" fillId="0" borderId="2" xfId="19" applyNumberFormat="1" applyFont="1" applyFill="1" applyBorder="1" applyAlignment="1">
      <alignment horizontal="center" vertical="center"/>
    </xf>
    <xf numFmtId="168" fontId="12" fillId="0" borderId="15" xfId="19" applyNumberFormat="1" applyFont="1" applyFill="1" applyBorder="1" applyAlignment="1">
      <alignment horizontal="center" vertical="center"/>
    </xf>
    <xf numFmtId="10" fontId="12" fillId="0" borderId="31" xfId="14" applyNumberFormat="1" applyFont="1" applyBorder="1" applyAlignment="1" applyProtection="1">
      <alignment horizontal="right" vertical="center" indent="1"/>
      <protection hidden="1"/>
    </xf>
    <xf numFmtId="10" fontId="12" fillId="0" borderId="15" xfId="14" applyNumberFormat="1" applyFont="1" applyBorder="1" applyAlignment="1" applyProtection="1">
      <alignment horizontal="right" vertical="center" indent="1"/>
      <protection hidden="1"/>
    </xf>
    <xf numFmtId="0" fontId="16" fillId="0" borderId="0" xfId="18" applyFont="1" applyAlignment="1">
      <alignment horizontal="center" vertical="center"/>
    </xf>
    <xf numFmtId="168" fontId="12" fillId="0" borderId="31" xfId="14" applyNumberFormat="1" applyFont="1" applyFill="1" applyBorder="1" applyAlignment="1">
      <alignment horizontal="center" vertical="center"/>
    </xf>
    <xf numFmtId="168" fontId="12" fillId="0" borderId="15" xfId="14" applyNumberFormat="1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9" xfId="0" applyFont="1" applyFill="1" applyBorder="1" applyAlignment="1" applyProtection="1">
      <alignment horizontal="center" vertical="center"/>
      <protection locked="0"/>
    </xf>
    <xf numFmtId="4" fontId="10" fillId="3" borderId="4" xfId="0" applyNumberFormat="1" applyFont="1" applyFill="1" applyBorder="1" applyAlignment="1" applyProtection="1">
      <alignment horizontal="center" vertical="center"/>
      <protection locked="0"/>
    </xf>
    <xf numFmtId="4" fontId="10" fillId="3" borderId="10" xfId="0" applyNumberFormat="1" applyFont="1" applyFill="1" applyBorder="1" applyAlignment="1" applyProtection="1">
      <alignment horizontal="center" vertical="center"/>
      <protection locked="0"/>
    </xf>
    <xf numFmtId="4" fontId="11" fillId="2" borderId="5" xfId="0" applyNumberFormat="1" applyFont="1" applyFill="1" applyBorder="1" applyAlignment="1" applyProtection="1">
      <alignment horizontal="center" vertical="center"/>
      <protection locked="0"/>
    </xf>
    <xf numFmtId="4" fontId="11" fillId="2" borderId="6" xfId="0" applyNumberFormat="1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14" fillId="0" borderId="0" xfId="18" applyFont="1" applyAlignment="1">
      <alignment horizontal="center" vertical="center"/>
    </xf>
    <xf numFmtId="4" fontId="24" fillId="6" borderId="32" xfId="0" applyNumberFormat="1" applyFont="1" applyFill="1" applyBorder="1" applyAlignment="1" applyProtection="1">
      <alignment horizontal="center" vertical="center" wrapText="1"/>
      <protection locked="0"/>
    </xf>
    <xf numFmtId="4" fontId="24" fillId="6" borderId="33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0" xfId="0" applyNumberFormat="1" applyFont="1" applyAlignment="1">
      <alignment horizontal="left" vertical="center" wrapText="1"/>
    </xf>
  </cellXfs>
  <cellStyles count="20">
    <cellStyle name="20% - Ênfase1 100" xfId="1" xr:uid="{00000000-0005-0000-0000-000000000000}"/>
    <cellStyle name="60% - Ênfase6 37" xfId="2" xr:uid="{00000000-0005-0000-0000-000001000000}"/>
    <cellStyle name="Excel Built-in Excel Built-in Excel Built-in Excel Built-in Excel Built-in Excel Built-in Excel Built-in Excel Built-in Separador de milhares 4" xfId="3" xr:uid="{00000000-0005-0000-0000-000002000000}"/>
    <cellStyle name="Excel Built-in Excel Built-in Excel Built-in Excel Built-in Excel Built-in Excel Built-in Excel Built-in Separador de milhares 4" xfId="4" xr:uid="{00000000-0005-0000-0000-000003000000}"/>
    <cellStyle name="Excel Built-in Normal" xfId="5" xr:uid="{00000000-0005-0000-0000-000004000000}"/>
    <cellStyle name="Excel Built-in Normal 1" xfId="6" xr:uid="{00000000-0005-0000-0000-000005000000}"/>
    <cellStyle name="Excel_BuiltIn_Comma" xfId="7" xr:uid="{00000000-0005-0000-0000-000006000000}"/>
    <cellStyle name="Heading" xfId="8" xr:uid="{00000000-0005-0000-0000-000007000000}"/>
    <cellStyle name="Heading1" xfId="9" xr:uid="{00000000-0005-0000-0000-000008000000}"/>
    <cellStyle name="Moeda" xfId="19" builtinId="4"/>
    <cellStyle name="Normal" xfId="0" builtinId="0"/>
    <cellStyle name="Normal 2" xfId="10" xr:uid="{00000000-0005-0000-0000-00000B000000}"/>
    <cellStyle name="Normal 3" xfId="17" xr:uid="{00000000-0005-0000-0000-00000C000000}"/>
    <cellStyle name="Normal_Leis Sociais" xfId="18" xr:uid="{00000000-0005-0000-0000-00000D000000}"/>
    <cellStyle name="Porcentagem 2" xfId="11" xr:uid="{00000000-0005-0000-0000-00000E000000}"/>
    <cellStyle name="Result" xfId="12" xr:uid="{00000000-0005-0000-0000-00000F000000}"/>
    <cellStyle name="Result2" xfId="13" xr:uid="{00000000-0005-0000-0000-000010000000}"/>
    <cellStyle name="Separador de milhares 2" xfId="15" xr:uid="{00000000-0005-0000-0000-000011000000}"/>
    <cellStyle name="Separador de milhares 4" xfId="16" xr:uid="{00000000-0005-0000-0000-000012000000}"/>
    <cellStyle name="Vírgula" xfId="14" builtinId="3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53240</xdr:colOff>
      <xdr:row>0</xdr:row>
      <xdr:rowOff>0</xdr:rowOff>
    </xdr:from>
    <xdr:to>
      <xdr:col>12</xdr:col>
      <xdr:colOff>381869</xdr:colOff>
      <xdr:row>3</xdr:row>
      <xdr:rowOff>305325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767"/>
        <a:stretch/>
      </xdr:blipFill>
      <xdr:spPr bwMode="auto">
        <a:xfrm>
          <a:off x="5946180" y="0"/>
          <a:ext cx="6043629" cy="103801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IRABAS%20-%20PREFEITURA/OR&#199;AMENTOS/OR&#199;AMENTO%20-%202025/QUADRA%20-KM%2042/CPL-QUADRA%20KM42/PLANILHA%20OR&#199;AMENT&#193;RIA%20-%20QUADRA%20KM%204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ERFURA&#199;&#195;O%20E%20MANUTEN&#199;&#195;O%20DE%20PO&#199;%20-%20Or&#231;amento%20Sint&#233;tico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F"/>
      <sheetName val="ORÇAMENTO - QUADRA"/>
      <sheetName val="MEM.CÁLC."/>
      <sheetName val="1.SERV.PREL."/>
      <sheetName val="2.ADM LOCAL"/>
      <sheetName val="3.DEMOLIÇÕES"/>
      <sheetName val="4.MOV. TERRA"/>
      <sheetName val="5.INFRA E SUPER"/>
      <sheetName val="6.PAV."/>
      <sheetName val="7.PAREDES"/>
      <sheetName val="8.REV."/>
      <sheetName val="9.ESQ."/>
      <sheetName val="10. COB"/>
      <sheetName val="11.PINT."/>
      <sheetName val="12.INST. HID"/>
      <sheetName val="13.INST. SAN"/>
      <sheetName val="14.ACESSÓRIOS"/>
      <sheetName val="15.INST. ELE. "/>
      <sheetName val="16.SPDA"/>
      <sheetName val="17.CABEA.ESTR."/>
      <sheetName val="18.AR CONDICIONADO"/>
      <sheetName val="19.INCÊNDIO"/>
      <sheetName val="20.RECREIO"/>
      <sheetName val="21.QUADRA"/>
      <sheetName val="22.MURO"/>
      <sheetName val="23.SERV. FINAIS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Sintético"/>
      <sheetName val="MEM.CALC."/>
      <sheetName val="Planilha2"/>
    </sheetNames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BA167"/>
  <sheetViews>
    <sheetView showGridLines="0" showZeros="0" tabSelected="1" view="pageBreakPreview" topLeftCell="A7" zoomScale="91" zoomScaleNormal="91" zoomScaleSheetLayoutView="91" workbookViewId="0">
      <selection activeCell="Q33" sqref="Q33"/>
    </sheetView>
  </sheetViews>
  <sheetFormatPr defaultRowHeight="12.75"/>
  <cols>
    <col min="1" max="1" width="4.625" style="5" customWidth="1"/>
    <col min="2" max="2" width="5.375" style="5" customWidth="1"/>
    <col min="3" max="3" width="29.375" style="5" customWidth="1"/>
    <col min="4" max="4" width="17.875" style="40" customWidth="1"/>
    <col min="5" max="5" width="8" style="5" customWidth="1"/>
    <col min="6" max="6" width="12.125" style="5" customWidth="1"/>
    <col min="7" max="8" width="12.25" style="41" customWidth="1"/>
    <col min="9" max="16" width="12.625" style="41" customWidth="1"/>
    <col min="17" max="17" width="13.125" style="5" customWidth="1"/>
    <col min="18" max="18" width="12.75" style="42" customWidth="1"/>
    <col min="19" max="19" width="2.875" style="2" customWidth="1"/>
    <col min="20" max="20" width="3.75" style="1" customWidth="1"/>
    <col min="21" max="21" width="2.75" style="2" customWidth="1"/>
    <col min="22" max="53" width="7.125" style="1" customWidth="1"/>
    <col min="54" max="244" width="9" style="5"/>
    <col min="245" max="245" width="4.625" style="5" customWidth="1"/>
    <col min="246" max="246" width="5.375" style="5" customWidth="1"/>
    <col min="247" max="247" width="30.125" style="5" customWidth="1"/>
    <col min="248" max="248" width="11.25" style="5" customWidth="1"/>
    <col min="249" max="249" width="8.125" style="5" customWidth="1"/>
    <col min="250" max="256" width="11.125" style="5" customWidth="1"/>
    <col min="257" max="309" width="7.125" style="5" customWidth="1"/>
    <col min="310" max="500" width="9" style="5"/>
    <col min="501" max="501" width="4.625" style="5" customWidth="1"/>
    <col min="502" max="502" width="5.375" style="5" customWidth="1"/>
    <col min="503" max="503" width="30.125" style="5" customWidth="1"/>
    <col min="504" max="504" width="11.25" style="5" customWidth="1"/>
    <col min="505" max="505" width="8.125" style="5" customWidth="1"/>
    <col min="506" max="512" width="11.125" style="5" customWidth="1"/>
    <col min="513" max="565" width="7.125" style="5" customWidth="1"/>
    <col min="566" max="756" width="9" style="5"/>
    <col min="757" max="757" width="4.625" style="5" customWidth="1"/>
    <col min="758" max="758" width="5.375" style="5" customWidth="1"/>
    <col min="759" max="759" width="30.125" style="5" customWidth="1"/>
    <col min="760" max="760" width="11.25" style="5" customWidth="1"/>
    <col min="761" max="761" width="8.125" style="5" customWidth="1"/>
    <col min="762" max="768" width="11.125" style="5" customWidth="1"/>
    <col min="769" max="821" width="7.125" style="5" customWidth="1"/>
    <col min="822" max="1012" width="9" style="5"/>
    <col min="1013" max="1013" width="4.625" style="5" customWidth="1"/>
    <col min="1014" max="1014" width="5.375" style="5" customWidth="1"/>
    <col min="1015" max="1015" width="30.125" style="5" customWidth="1"/>
    <col min="1016" max="1016" width="11.25" style="5" customWidth="1"/>
    <col min="1017" max="1017" width="8.125" style="5" customWidth="1"/>
    <col min="1018" max="1024" width="11.125" style="5" customWidth="1"/>
    <col min="1025" max="1077" width="7.125" style="5" customWidth="1"/>
    <col min="1078" max="1268" width="9" style="5"/>
    <col min="1269" max="1269" width="4.625" style="5" customWidth="1"/>
    <col min="1270" max="1270" width="5.375" style="5" customWidth="1"/>
    <col min="1271" max="1271" width="30.125" style="5" customWidth="1"/>
    <col min="1272" max="1272" width="11.25" style="5" customWidth="1"/>
    <col min="1273" max="1273" width="8.125" style="5" customWidth="1"/>
    <col min="1274" max="1280" width="11.125" style="5" customWidth="1"/>
    <col min="1281" max="1333" width="7.125" style="5" customWidth="1"/>
    <col min="1334" max="1524" width="9" style="5"/>
    <col min="1525" max="1525" width="4.625" style="5" customWidth="1"/>
    <col min="1526" max="1526" width="5.375" style="5" customWidth="1"/>
    <col min="1527" max="1527" width="30.125" style="5" customWidth="1"/>
    <col min="1528" max="1528" width="11.25" style="5" customWidth="1"/>
    <col min="1529" max="1529" width="8.125" style="5" customWidth="1"/>
    <col min="1530" max="1536" width="11.125" style="5" customWidth="1"/>
    <col min="1537" max="1589" width="7.125" style="5" customWidth="1"/>
    <col min="1590" max="1780" width="9" style="5"/>
    <col min="1781" max="1781" width="4.625" style="5" customWidth="1"/>
    <col min="1782" max="1782" width="5.375" style="5" customWidth="1"/>
    <col min="1783" max="1783" width="30.125" style="5" customWidth="1"/>
    <col min="1784" max="1784" width="11.25" style="5" customWidth="1"/>
    <col min="1785" max="1785" width="8.125" style="5" customWidth="1"/>
    <col min="1786" max="1792" width="11.125" style="5" customWidth="1"/>
    <col min="1793" max="1845" width="7.125" style="5" customWidth="1"/>
    <col min="1846" max="2036" width="9" style="5"/>
    <col min="2037" max="2037" width="4.625" style="5" customWidth="1"/>
    <col min="2038" max="2038" width="5.375" style="5" customWidth="1"/>
    <col min="2039" max="2039" width="30.125" style="5" customWidth="1"/>
    <col min="2040" max="2040" width="11.25" style="5" customWidth="1"/>
    <col min="2041" max="2041" width="8.125" style="5" customWidth="1"/>
    <col min="2042" max="2048" width="11.125" style="5" customWidth="1"/>
    <col min="2049" max="2101" width="7.125" style="5" customWidth="1"/>
    <col min="2102" max="2292" width="9" style="5"/>
    <col min="2293" max="2293" width="4.625" style="5" customWidth="1"/>
    <col min="2294" max="2294" width="5.375" style="5" customWidth="1"/>
    <col min="2295" max="2295" width="30.125" style="5" customWidth="1"/>
    <col min="2296" max="2296" width="11.25" style="5" customWidth="1"/>
    <col min="2297" max="2297" width="8.125" style="5" customWidth="1"/>
    <col min="2298" max="2304" width="11.125" style="5" customWidth="1"/>
    <col min="2305" max="2357" width="7.125" style="5" customWidth="1"/>
    <col min="2358" max="2548" width="9" style="5"/>
    <col min="2549" max="2549" width="4.625" style="5" customWidth="1"/>
    <col min="2550" max="2550" width="5.375" style="5" customWidth="1"/>
    <col min="2551" max="2551" width="30.125" style="5" customWidth="1"/>
    <col min="2552" max="2552" width="11.25" style="5" customWidth="1"/>
    <col min="2553" max="2553" width="8.125" style="5" customWidth="1"/>
    <col min="2554" max="2560" width="11.125" style="5" customWidth="1"/>
    <col min="2561" max="2613" width="7.125" style="5" customWidth="1"/>
    <col min="2614" max="2804" width="9" style="5"/>
    <col min="2805" max="2805" width="4.625" style="5" customWidth="1"/>
    <col min="2806" max="2806" width="5.375" style="5" customWidth="1"/>
    <col min="2807" max="2807" width="30.125" style="5" customWidth="1"/>
    <col min="2808" max="2808" width="11.25" style="5" customWidth="1"/>
    <col min="2809" max="2809" width="8.125" style="5" customWidth="1"/>
    <col min="2810" max="2816" width="11.125" style="5" customWidth="1"/>
    <col min="2817" max="2869" width="7.125" style="5" customWidth="1"/>
    <col min="2870" max="3060" width="9" style="5"/>
    <col min="3061" max="3061" width="4.625" style="5" customWidth="1"/>
    <col min="3062" max="3062" width="5.375" style="5" customWidth="1"/>
    <col min="3063" max="3063" width="30.125" style="5" customWidth="1"/>
    <col min="3064" max="3064" width="11.25" style="5" customWidth="1"/>
    <col min="3065" max="3065" width="8.125" style="5" customWidth="1"/>
    <col min="3066" max="3072" width="11.125" style="5" customWidth="1"/>
    <col min="3073" max="3125" width="7.125" style="5" customWidth="1"/>
    <col min="3126" max="3316" width="9" style="5"/>
    <col min="3317" max="3317" width="4.625" style="5" customWidth="1"/>
    <col min="3318" max="3318" width="5.375" style="5" customWidth="1"/>
    <col min="3319" max="3319" width="30.125" style="5" customWidth="1"/>
    <col min="3320" max="3320" width="11.25" style="5" customWidth="1"/>
    <col min="3321" max="3321" width="8.125" style="5" customWidth="1"/>
    <col min="3322" max="3328" width="11.125" style="5" customWidth="1"/>
    <col min="3329" max="3381" width="7.125" style="5" customWidth="1"/>
    <col min="3382" max="3572" width="9" style="5"/>
    <col min="3573" max="3573" width="4.625" style="5" customWidth="1"/>
    <col min="3574" max="3574" width="5.375" style="5" customWidth="1"/>
    <col min="3575" max="3575" width="30.125" style="5" customWidth="1"/>
    <col min="3576" max="3576" width="11.25" style="5" customWidth="1"/>
    <col min="3577" max="3577" width="8.125" style="5" customWidth="1"/>
    <col min="3578" max="3584" width="11.125" style="5" customWidth="1"/>
    <col min="3585" max="3637" width="7.125" style="5" customWidth="1"/>
    <col min="3638" max="3828" width="9" style="5"/>
    <col min="3829" max="3829" width="4.625" style="5" customWidth="1"/>
    <col min="3830" max="3830" width="5.375" style="5" customWidth="1"/>
    <col min="3831" max="3831" width="30.125" style="5" customWidth="1"/>
    <col min="3832" max="3832" width="11.25" style="5" customWidth="1"/>
    <col min="3833" max="3833" width="8.125" style="5" customWidth="1"/>
    <col min="3834" max="3840" width="11.125" style="5" customWidth="1"/>
    <col min="3841" max="3893" width="7.125" style="5" customWidth="1"/>
    <col min="3894" max="4084" width="9" style="5"/>
    <col min="4085" max="4085" width="4.625" style="5" customWidth="1"/>
    <col min="4086" max="4086" width="5.375" style="5" customWidth="1"/>
    <col min="4087" max="4087" width="30.125" style="5" customWidth="1"/>
    <col min="4088" max="4088" width="11.25" style="5" customWidth="1"/>
    <col min="4089" max="4089" width="8.125" style="5" customWidth="1"/>
    <col min="4090" max="4096" width="11.125" style="5" customWidth="1"/>
    <col min="4097" max="4149" width="7.125" style="5" customWidth="1"/>
    <col min="4150" max="4340" width="9" style="5"/>
    <col min="4341" max="4341" width="4.625" style="5" customWidth="1"/>
    <col min="4342" max="4342" width="5.375" style="5" customWidth="1"/>
    <col min="4343" max="4343" width="30.125" style="5" customWidth="1"/>
    <col min="4344" max="4344" width="11.25" style="5" customWidth="1"/>
    <col min="4345" max="4345" width="8.125" style="5" customWidth="1"/>
    <col min="4346" max="4352" width="11.125" style="5" customWidth="1"/>
    <col min="4353" max="4405" width="7.125" style="5" customWidth="1"/>
    <col min="4406" max="4596" width="9" style="5"/>
    <col min="4597" max="4597" width="4.625" style="5" customWidth="1"/>
    <col min="4598" max="4598" width="5.375" style="5" customWidth="1"/>
    <col min="4599" max="4599" width="30.125" style="5" customWidth="1"/>
    <col min="4600" max="4600" width="11.25" style="5" customWidth="1"/>
    <col min="4601" max="4601" width="8.125" style="5" customWidth="1"/>
    <col min="4602" max="4608" width="11.125" style="5" customWidth="1"/>
    <col min="4609" max="4661" width="7.125" style="5" customWidth="1"/>
    <col min="4662" max="4852" width="9" style="5"/>
    <col min="4853" max="4853" width="4.625" style="5" customWidth="1"/>
    <col min="4854" max="4854" width="5.375" style="5" customWidth="1"/>
    <col min="4855" max="4855" width="30.125" style="5" customWidth="1"/>
    <col min="4856" max="4856" width="11.25" style="5" customWidth="1"/>
    <col min="4857" max="4857" width="8.125" style="5" customWidth="1"/>
    <col min="4858" max="4864" width="11.125" style="5" customWidth="1"/>
    <col min="4865" max="4917" width="7.125" style="5" customWidth="1"/>
    <col min="4918" max="5108" width="9" style="5"/>
    <col min="5109" max="5109" width="4.625" style="5" customWidth="1"/>
    <col min="5110" max="5110" width="5.375" style="5" customWidth="1"/>
    <col min="5111" max="5111" width="30.125" style="5" customWidth="1"/>
    <col min="5112" max="5112" width="11.25" style="5" customWidth="1"/>
    <col min="5113" max="5113" width="8.125" style="5" customWidth="1"/>
    <col min="5114" max="5120" width="11.125" style="5" customWidth="1"/>
    <col min="5121" max="5173" width="7.125" style="5" customWidth="1"/>
    <col min="5174" max="5364" width="9" style="5"/>
    <col min="5365" max="5365" width="4.625" style="5" customWidth="1"/>
    <col min="5366" max="5366" width="5.375" style="5" customWidth="1"/>
    <col min="5367" max="5367" width="30.125" style="5" customWidth="1"/>
    <col min="5368" max="5368" width="11.25" style="5" customWidth="1"/>
    <col min="5369" max="5369" width="8.125" style="5" customWidth="1"/>
    <col min="5370" max="5376" width="11.125" style="5" customWidth="1"/>
    <col min="5377" max="5429" width="7.125" style="5" customWidth="1"/>
    <col min="5430" max="5620" width="9" style="5"/>
    <col min="5621" max="5621" width="4.625" style="5" customWidth="1"/>
    <col min="5622" max="5622" width="5.375" style="5" customWidth="1"/>
    <col min="5623" max="5623" width="30.125" style="5" customWidth="1"/>
    <col min="5624" max="5624" width="11.25" style="5" customWidth="1"/>
    <col min="5625" max="5625" width="8.125" style="5" customWidth="1"/>
    <col min="5626" max="5632" width="11.125" style="5" customWidth="1"/>
    <col min="5633" max="5685" width="7.125" style="5" customWidth="1"/>
    <col min="5686" max="5876" width="9" style="5"/>
    <col min="5877" max="5877" width="4.625" style="5" customWidth="1"/>
    <col min="5878" max="5878" width="5.375" style="5" customWidth="1"/>
    <col min="5879" max="5879" width="30.125" style="5" customWidth="1"/>
    <col min="5880" max="5880" width="11.25" style="5" customWidth="1"/>
    <col min="5881" max="5881" width="8.125" style="5" customWidth="1"/>
    <col min="5882" max="5888" width="11.125" style="5" customWidth="1"/>
    <col min="5889" max="5941" width="7.125" style="5" customWidth="1"/>
    <col min="5942" max="6132" width="9" style="5"/>
    <col min="6133" max="6133" width="4.625" style="5" customWidth="1"/>
    <col min="6134" max="6134" width="5.375" style="5" customWidth="1"/>
    <col min="6135" max="6135" width="30.125" style="5" customWidth="1"/>
    <col min="6136" max="6136" width="11.25" style="5" customWidth="1"/>
    <col min="6137" max="6137" width="8.125" style="5" customWidth="1"/>
    <col min="6138" max="6144" width="11.125" style="5" customWidth="1"/>
    <col min="6145" max="6197" width="7.125" style="5" customWidth="1"/>
    <col min="6198" max="6388" width="9" style="5"/>
    <col min="6389" max="6389" width="4.625" style="5" customWidth="1"/>
    <col min="6390" max="6390" width="5.375" style="5" customWidth="1"/>
    <col min="6391" max="6391" width="30.125" style="5" customWidth="1"/>
    <col min="6392" max="6392" width="11.25" style="5" customWidth="1"/>
    <col min="6393" max="6393" width="8.125" style="5" customWidth="1"/>
    <col min="6394" max="6400" width="11.125" style="5" customWidth="1"/>
    <col min="6401" max="6453" width="7.125" style="5" customWidth="1"/>
    <col min="6454" max="6644" width="9" style="5"/>
    <col min="6645" max="6645" width="4.625" style="5" customWidth="1"/>
    <col min="6646" max="6646" width="5.375" style="5" customWidth="1"/>
    <col min="6647" max="6647" width="30.125" style="5" customWidth="1"/>
    <col min="6648" max="6648" width="11.25" style="5" customWidth="1"/>
    <col min="6649" max="6649" width="8.125" style="5" customWidth="1"/>
    <col min="6650" max="6656" width="11.125" style="5" customWidth="1"/>
    <col min="6657" max="6709" width="7.125" style="5" customWidth="1"/>
    <col min="6710" max="6900" width="9" style="5"/>
    <col min="6901" max="6901" width="4.625" style="5" customWidth="1"/>
    <col min="6902" max="6902" width="5.375" style="5" customWidth="1"/>
    <col min="6903" max="6903" width="30.125" style="5" customWidth="1"/>
    <col min="6904" max="6904" width="11.25" style="5" customWidth="1"/>
    <col min="6905" max="6905" width="8.125" style="5" customWidth="1"/>
    <col min="6906" max="6912" width="11.125" style="5" customWidth="1"/>
    <col min="6913" max="6965" width="7.125" style="5" customWidth="1"/>
    <col min="6966" max="7156" width="9" style="5"/>
    <col min="7157" max="7157" width="4.625" style="5" customWidth="1"/>
    <col min="7158" max="7158" width="5.375" style="5" customWidth="1"/>
    <col min="7159" max="7159" width="30.125" style="5" customWidth="1"/>
    <col min="7160" max="7160" width="11.25" style="5" customWidth="1"/>
    <col min="7161" max="7161" width="8.125" style="5" customWidth="1"/>
    <col min="7162" max="7168" width="11.125" style="5" customWidth="1"/>
    <col min="7169" max="7221" width="7.125" style="5" customWidth="1"/>
    <col min="7222" max="7412" width="9" style="5"/>
    <col min="7413" max="7413" width="4.625" style="5" customWidth="1"/>
    <col min="7414" max="7414" width="5.375" style="5" customWidth="1"/>
    <col min="7415" max="7415" width="30.125" style="5" customWidth="1"/>
    <col min="7416" max="7416" width="11.25" style="5" customWidth="1"/>
    <col min="7417" max="7417" width="8.125" style="5" customWidth="1"/>
    <col min="7418" max="7424" width="11.125" style="5" customWidth="1"/>
    <col min="7425" max="7477" width="7.125" style="5" customWidth="1"/>
    <col min="7478" max="7668" width="9" style="5"/>
    <col min="7669" max="7669" width="4.625" style="5" customWidth="1"/>
    <col min="7670" max="7670" width="5.375" style="5" customWidth="1"/>
    <col min="7671" max="7671" width="30.125" style="5" customWidth="1"/>
    <col min="7672" max="7672" width="11.25" style="5" customWidth="1"/>
    <col min="7673" max="7673" width="8.125" style="5" customWidth="1"/>
    <col min="7674" max="7680" width="11.125" style="5" customWidth="1"/>
    <col min="7681" max="7733" width="7.125" style="5" customWidth="1"/>
    <col min="7734" max="7924" width="9" style="5"/>
    <col min="7925" max="7925" width="4.625" style="5" customWidth="1"/>
    <col min="7926" max="7926" width="5.375" style="5" customWidth="1"/>
    <col min="7927" max="7927" width="30.125" style="5" customWidth="1"/>
    <col min="7928" max="7928" width="11.25" style="5" customWidth="1"/>
    <col min="7929" max="7929" width="8.125" style="5" customWidth="1"/>
    <col min="7930" max="7936" width="11.125" style="5" customWidth="1"/>
    <col min="7937" max="7989" width="7.125" style="5" customWidth="1"/>
    <col min="7990" max="8180" width="9" style="5"/>
    <col min="8181" max="8181" width="4.625" style="5" customWidth="1"/>
    <col min="8182" max="8182" width="5.375" style="5" customWidth="1"/>
    <col min="8183" max="8183" width="30.125" style="5" customWidth="1"/>
    <col min="8184" max="8184" width="11.25" style="5" customWidth="1"/>
    <col min="8185" max="8185" width="8.125" style="5" customWidth="1"/>
    <col min="8186" max="8192" width="11.125" style="5" customWidth="1"/>
    <col min="8193" max="8245" width="7.125" style="5" customWidth="1"/>
    <col min="8246" max="8436" width="9" style="5"/>
    <col min="8437" max="8437" width="4.625" style="5" customWidth="1"/>
    <col min="8438" max="8438" width="5.375" style="5" customWidth="1"/>
    <col min="8439" max="8439" width="30.125" style="5" customWidth="1"/>
    <col min="8440" max="8440" width="11.25" style="5" customWidth="1"/>
    <col min="8441" max="8441" width="8.125" style="5" customWidth="1"/>
    <col min="8442" max="8448" width="11.125" style="5" customWidth="1"/>
    <col min="8449" max="8501" width="7.125" style="5" customWidth="1"/>
    <col min="8502" max="8692" width="9" style="5"/>
    <col min="8693" max="8693" width="4.625" style="5" customWidth="1"/>
    <col min="8694" max="8694" width="5.375" style="5" customWidth="1"/>
    <col min="8695" max="8695" width="30.125" style="5" customWidth="1"/>
    <col min="8696" max="8696" width="11.25" style="5" customWidth="1"/>
    <col min="8697" max="8697" width="8.125" style="5" customWidth="1"/>
    <col min="8698" max="8704" width="11.125" style="5" customWidth="1"/>
    <col min="8705" max="8757" width="7.125" style="5" customWidth="1"/>
    <col min="8758" max="8948" width="9" style="5"/>
    <col min="8949" max="8949" width="4.625" style="5" customWidth="1"/>
    <col min="8950" max="8950" width="5.375" style="5" customWidth="1"/>
    <col min="8951" max="8951" width="30.125" style="5" customWidth="1"/>
    <col min="8952" max="8952" width="11.25" style="5" customWidth="1"/>
    <col min="8953" max="8953" width="8.125" style="5" customWidth="1"/>
    <col min="8954" max="8960" width="11.125" style="5" customWidth="1"/>
    <col min="8961" max="9013" width="7.125" style="5" customWidth="1"/>
    <col min="9014" max="9204" width="9" style="5"/>
    <col min="9205" max="9205" width="4.625" style="5" customWidth="1"/>
    <col min="9206" max="9206" width="5.375" style="5" customWidth="1"/>
    <col min="9207" max="9207" width="30.125" style="5" customWidth="1"/>
    <col min="9208" max="9208" width="11.25" style="5" customWidth="1"/>
    <col min="9209" max="9209" width="8.125" style="5" customWidth="1"/>
    <col min="9210" max="9216" width="11.125" style="5" customWidth="1"/>
    <col min="9217" max="9269" width="7.125" style="5" customWidth="1"/>
    <col min="9270" max="9460" width="9" style="5"/>
    <col min="9461" max="9461" width="4.625" style="5" customWidth="1"/>
    <col min="9462" max="9462" width="5.375" style="5" customWidth="1"/>
    <col min="9463" max="9463" width="30.125" style="5" customWidth="1"/>
    <col min="9464" max="9464" width="11.25" style="5" customWidth="1"/>
    <col min="9465" max="9465" width="8.125" style="5" customWidth="1"/>
    <col min="9466" max="9472" width="11.125" style="5" customWidth="1"/>
    <col min="9473" max="9525" width="7.125" style="5" customWidth="1"/>
    <col min="9526" max="9716" width="9" style="5"/>
    <col min="9717" max="9717" width="4.625" style="5" customWidth="1"/>
    <col min="9718" max="9718" width="5.375" style="5" customWidth="1"/>
    <col min="9719" max="9719" width="30.125" style="5" customWidth="1"/>
    <col min="9720" max="9720" width="11.25" style="5" customWidth="1"/>
    <col min="9721" max="9721" width="8.125" style="5" customWidth="1"/>
    <col min="9722" max="9728" width="11.125" style="5" customWidth="1"/>
    <col min="9729" max="9781" width="7.125" style="5" customWidth="1"/>
    <col min="9782" max="9972" width="9" style="5"/>
    <col min="9973" max="9973" width="4.625" style="5" customWidth="1"/>
    <col min="9974" max="9974" width="5.375" style="5" customWidth="1"/>
    <col min="9975" max="9975" width="30.125" style="5" customWidth="1"/>
    <col min="9976" max="9976" width="11.25" style="5" customWidth="1"/>
    <col min="9977" max="9977" width="8.125" style="5" customWidth="1"/>
    <col min="9978" max="9984" width="11.125" style="5" customWidth="1"/>
    <col min="9985" max="10037" width="7.125" style="5" customWidth="1"/>
    <col min="10038" max="10228" width="9" style="5"/>
    <col min="10229" max="10229" width="4.625" style="5" customWidth="1"/>
    <col min="10230" max="10230" width="5.375" style="5" customWidth="1"/>
    <col min="10231" max="10231" width="30.125" style="5" customWidth="1"/>
    <col min="10232" max="10232" width="11.25" style="5" customWidth="1"/>
    <col min="10233" max="10233" width="8.125" style="5" customWidth="1"/>
    <col min="10234" max="10240" width="11.125" style="5" customWidth="1"/>
    <col min="10241" max="10293" width="7.125" style="5" customWidth="1"/>
    <col min="10294" max="10484" width="9" style="5"/>
    <col min="10485" max="10485" width="4.625" style="5" customWidth="1"/>
    <col min="10486" max="10486" width="5.375" style="5" customWidth="1"/>
    <col min="10487" max="10487" width="30.125" style="5" customWidth="1"/>
    <col min="10488" max="10488" width="11.25" style="5" customWidth="1"/>
    <col min="10489" max="10489" width="8.125" style="5" customWidth="1"/>
    <col min="10490" max="10496" width="11.125" style="5" customWidth="1"/>
    <col min="10497" max="10549" width="7.125" style="5" customWidth="1"/>
    <col min="10550" max="10740" width="9" style="5"/>
    <col min="10741" max="10741" width="4.625" style="5" customWidth="1"/>
    <col min="10742" max="10742" width="5.375" style="5" customWidth="1"/>
    <col min="10743" max="10743" width="30.125" style="5" customWidth="1"/>
    <col min="10744" max="10744" width="11.25" style="5" customWidth="1"/>
    <col min="10745" max="10745" width="8.125" style="5" customWidth="1"/>
    <col min="10746" max="10752" width="11.125" style="5" customWidth="1"/>
    <col min="10753" max="10805" width="7.125" style="5" customWidth="1"/>
    <col min="10806" max="10996" width="9" style="5"/>
    <col min="10997" max="10997" width="4.625" style="5" customWidth="1"/>
    <col min="10998" max="10998" width="5.375" style="5" customWidth="1"/>
    <col min="10999" max="10999" width="30.125" style="5" customWidth="1"/>
    <col min="11000" max="11000" width="11.25" style="5" customWidth="1"/>
    <col min="11001" max="11001" width="8.125" style="5" customWidth="1"/>
    <col min="11002" max="11008" width="11.125" style="5" customWidth="1"/>
    <col min="11009" max="11061" width="7.125" style="5" customWidth="1"/>
    <col min="11062" max="11252" width="9" style="5"/>
    <col min="11253" max="11253" width="4.625" style="5" customWidth="1"/>
    <col min="11254" max="11254" width="5.375" style="5" customWidth="1"/>
    <col min="11255" max="11255" width="30.125" style="5" customWidth="1"/>
    <col min="11256" max="11256" width="11.25" style="5" customWidth="1"/>
    <col min="11257" max="11257" width="8.125" style="5" customWidth="1"/>
    <col min="11258" max="11264" width="11.125" style="5" customWidth="1"/>
    <col min="11265" max="11317" width="7.125" style="5" customWidth="1"/>
    <col min="11318" max="11508" width="9" style="5"/>
    <col min="11509" max="11509" width="4.625" style="5" customWidth="1"/>
    <col min="11510" max="11510" width="5.375" style="5" customWidth="1"/>
    <col min="11511" max="11511" width="30.125" style="5" customWidth="1"/>
    <col min="11512" max="11512" width="11.25" style="5" customWidth="1"/>
    <col min="11513" max="11513" width="8.125" style="5" customWidth="1"/>
    <col min="11514" max="11520" width="11.125" style="5" customWidth="1"/>
    <col min="11521" max="11573" width="7.125" style="5" customWidth="1"/>
    <col min="11574" max="11764" width="9" style="5"/>
    <col min="11765" max="11765" width="4.625" style="5" customWidth="1"/>
    <col min="11766" max="11766" width="5.375" style="5" customWidth="1"/>
    <col min="11767" max="11767" width="30.125" style="5" customWidth="1"/>
    <col min="11768" max="11768" width="11.25" style="5" customWidth="1"/>
    <col min="11769" max="11769" width="8.125" style="5" customWidth="1"/>
    <col min="11770" max="11776" width="11.125" style="5" customWidth="1"/>
    <col min="11777" max="11829" width="7.125" style="5" customWidth="1"/>
    <col min="11830" max="12020" width="9" style="5"/>
    <col min="12021" max="12021" width="4.625" style="5" customWidth="1"/>
    <col min="12022" max="12022" width="5.375" style="5" customWidth="1"/>
    <col min="12023" max="12023" width="30.125" style="5" customWidth="1"/>
    <col min="12024" max="12024" width="11.25" style="5" customWidth="1"/>
    <col min="12025" max="12025" width="8.125" style="5" customWidth="1"/>
    <col min="12026" max="12032" width="11.125" style="5" customWidth="1"/>
    <col min="12033" max="12085" width="7.125" style="5" customWidth="1"/>
    <col min="12086" max="12276" width="9" style="5"/>
    <col min="12277" max="12277" width="4.625" style="5" customWidth="1"/>
    <col min="12278" max="12278" width="5.375" style="5" customWidth="1"/>
    <col min="12279" max="12279" width="30.125" style="5" customWidth="1"/>
    <col min="12280" max="12280" width="11.25" style="5" customWidth="1"/>
    <col min="12281" max="12281" width="8.125" style="5" customWidth="1"/>
    <col min="12282" max="12288" width="11.125" style="5" customWidth="1"/>
    <col min="12289" max="12341" width="7.125" style="5" customWidth="1"/>
    <col min="12342" max="12532" width="9" style="5"/>
    <col min="12533" max="12533" width="4.625" style="5" customWidth="1"/>
    <col min="12534" max="12534" width="5.375" style="5" customWidth="1"/>
    <col min="12535" max="12535" width="30.125" style="5" customWidth="1"/>
    <col min="12536" max="12536" width="11.25" style="5" customWidth="1"/>
    <col min="12537" max="12537" width="8.125" style="5" customWidth="1"/>
    <col min="12538" max="12544" width="11.125" style="5" customWidth="1"/>
    <col min="12545" max="12597" width="7.125" style="5" customWidth="1"/>
    <col min="12598" max="12788" width="9" style="5"/>
    <col min="12789" max="12789" width="4.625" style="5" customWidth="1"/>
    <col min="12790" max="12790" width="5.375" style="5" customWidth="1"/>
    <col min="12791" max="12791" width="30.125" style="5" customWidth="1"/>
    <col min="12792" max="12792" width="11.25" style="5" customWidth="1"/>
    <col min="12793" max="12793" width="8.125" style="5" customWidth="1"/>
    <col min="12794" max="12800" width="11.125" style="5" customWidth="1"/>
    <col min="12801" max="12853" width="7.125" style="5" customWidth="1"/>
    <col min="12854" max="13044" width="9" style="5"/>
    <col min="13045" max="13045" width="4.625" style="5" customWidth="1"/>
    <col min="13046" max="13046" width="5.375" style="5" customWidth="1"/>
    <col min="13047" max="13047" width="30.125" style="5" customWidth="1"/>
    <col min="13048" max="13048" width="11.25" style="5" customWidth="1"/>
    <col min="13049" max="13049" width="8.125" style="5" customWidth="1"/>
    <col min="13050" max="13056" width="11.125" style="5" customWidth="1"/>
    <col min="13057" max="13109" width="7.125" style="5" customWidth="1"/>
    <col min="13110" max="13300" width="9" style="5"/>
    <col min="13301" max="13301" width="4.625" style="5" customWidth="1"/>
    <col min="13302" max="13302" width="5.375" style="5" customWidth="1"/>
    <col min="13303" max="13303" width="30.125" style="5" customWidth="1"/>
    <col min="13304" max="13304" width="11.25" style="5" customWidth="1"/>
    <col min="13305" max="13305" width="8.125" style="5" customWidth="1"/>
    <col min="13306" max="13312" width="11.125" style="5" customWidth="1"/>
    <col min="13313" max="13365" width="7.125" style="5" customWidth="1"/>
    <col min="13366" max="13556" width="9" style="5"/>
    <col min="13557" max="13557" width="4.625" style="5" customWidth="1"/>
    <col min="13558" max="13558" width="5.375" style="5" customWidth="1"/>
    <col min="13559" max="13559" width="30.125" style="5" customWidth="1"/>
    <col min="13560" max="13560" width="11.25" style="5" customWidth="1"/>
    <col min="13561" max="13561" width="8.125" style="5" customWidth="1"/>
    <col min="13562" max="13568" width="11.125" style="5" customWidth="1"/>
    <col min="13569" max="13621" width="7.125" style="5" customWidth="1"/>
    <col min="13622" max="13812" width="9" style="5"/>
    <col min="13813" max="13813" width="4.625" style="5" customWidth="1"/>
    <col min="13814" max="13814" width="5.375" style="5" customWidth="1"/>
    <col min="13815" max="13815" width="30.125" style="5" customWidth="1"/>
    <col min="13816" max="13816" width="11.25" style="5" customWidth="1"/>
    <col min="13817" max="13817" width="8.125" style="5" customWidth="1"/>
    <col min="13818" max="13824" width="11.125" style="5" customWidth="1"/>
    <col min="13825" max="13877" width="7.125" style="5" customWidth="1"/>
    <col min="13878" max="14068" width="9" style="5"/>
    <col min="14069" max="14069" width="4.625" style="5" customWidth="1"/>
    <col min="14070" max="14070" width="5.375" style="5" customWidth="1"/>
    <col min="14071" max="14071" width="30.125" style="5" customWidth="1"/>
    <col min="14072" max="14072" width="11.25" style="5" customWidth="1"/>
    <col min="14073" max="14073" width="8.125" style="5" customWidth="1"/>
    <col min="14074" max="14080" width="11.125" style="5" customWidth="1"/>
    <col min="14081" max="14133" width="7.125" style="5" customWidth="1"/>
    <col min="14134" max="14324" width="9" style="5"/>
    <col min="14325" max="14325" width="4.625" style="5" customWidth="1"/>
    <col min="14326" max="14326" width="5.375" style="5" customWidth="1"/>
    <col min="14327" max="14327" width="30.125" style="5" customWidth="1"/>
    <col min="14328" max="14328" width="11.25" style="5" customWidth="1"/>
    <col min="14329" max="14329" width="8.125" style="5" customWidth="1"/>
    <col min="14330" max="14336" width="11.125" style="5" customWidth="1"/>
    <col min="14337" max="14389" width="7.125" style="5" customWidth="1"/>
    <col min="14390" max="14580" width="9" style="5"/>
    <col min="14581" max="14581" width="4.625" style="5" customWidth="1"/>
    <col min="14582" max="14582" width="5.375" style="5" customWidth="1"/>
    <col min="14583" max="14583" width="30.125" style="5" customWidth="1"/>
    <col min="14584" max="14584" width="11.25" style="5" customWidth="1"/>
    <col min="14585" max="14585" width="8.125" style="5" customWidth="1"/>
    <col min="14586" max="14592" width="11.125" style="5" customWidth="1"/>
    <col min="14593" max="14645" width="7.125" style="5" customWidth="1"/>
    <col min="14646" max="14836" width="9" style="5"/>
    <col min="14837" max="14837" width="4.625" style="5" customWidth="1"/>
    <col min="14838" max="14838" width="5.375" style="5" customWidth="1"/>
    <col min="14839" max="14839" width="30.125" style="5" customWidth="1"/>
    <col min="14840" max="14840" width="11.25" style="5" customWidth="1"/>
    <col min="14841" max="14841" width="8.125" style="5" customWidth="1"/>
    <col min="14842" max="14848" width="11.125" style="5" customWidth="1"/>
    <col min="14849" max="14901" width="7.125" style="5" customWidth="1"/>
    <col min="14902" max="15092" width="9" style="5"/>
    <col min="15093" max="15093" width="4.625" style="5" customWidth="1"/>
    <col min="15094" max="15094" width="5.375" style="5" customWidth="1"/>
    <col min="15095" max="15095" width="30.125" style="5" customWidth="1"/>
    <col min="15096" max="15096" width="11.25" style="5" customWidth="1"/>
    <col min="15097" max="15097" width="8.125" style="5" customWidth="1"/>
    <col min="15098" max="15104" width="11.125" style="5" customWidth="1"/>
    <col min="15105" max="15157" width="7.125" style="5" customWidth="1"/>
    <col min="15158" max="15348" width="9" style="5"/>
    <col min="15349" max="15349" width="4.625" style="5" customWidth="1"/>
    <col min="15350" max="15350" width="5.375" style="5" customWidth="1"/>
    <col min="15351" max="15351" width="30.125" style="5" customWidth="1"/>
    <col min="15352" max="15352" width="11.25" style="5" customWidth="1"/>
    <col min="15353" max="15353" width="8.125" style="5" customWidth="1"/>
    <col min="15354" max="15360" width="11.125" style="5" customWidth="1"/>
    <col min="15361" max="15413" width="7.125" style="5" customWidth="1"/>
    <col min="15414" max="15604" width="9" style="5"/>
    <col min="15605" max="15605" width="4.625" style="5" customWidth="1"/>
    <col min="15606" max="15606" width="5.375" style="5" customWidth="1"/>
    <col min="15607" max="15607" width="30.125" style="5" customWidth="1"/>
    <col min="15608" max="15608" width="11.25" style="5" customWidth="1"/>
    <col min="15609" max="15609" width="8.125" style="5" customWidth="1"/>
    <col min="15610" max="15616" width="11.125" style="5" customWidth="1"/>
    <col min="15617" max="15669" width="7.125" style="5" customWidth="1"/>
    <col min="15670" max="15860" width="9" style="5"/>
    <col min="15861" max="15861" width="4.625" style="5" customWidth="1"/>
    <col min="15862" max="15862" width="5.375" style="5" customWidth="1"/>
    <col min="15863" max="15863" width="30.125" style="5" customWidth="1"/>
    <col min="15864" max="15864" width="11.25" style="5" customWidth="1"/>
    <col min="15865" max="15865" width="8.125" style="5" customWidth="1"/>
    <col min="15866" max="15872" width="11.125" style="5" customWidth="1"/>
    <col min="15873" max="15925" width="7.125" style="5" customWidth="1"/>
    <col min="15926" max="16116" width="9" style="5"/>
    <col min="16117" max="16117" width="4.625" style="5" customWidth="1"/>
    <col min="16118" max="16118" width="5.375" style="5" customWidth="1"/>
    <col min="16119" max="16119" width="30.125" style="5" customWidth="1"/>
    <col min="16120" max="16120" width="11.25" style="5" customWidth="1"/>
    <col min="16121" max="16121" width="8.125" style="5" customWidth="1"/>
    <col min="16122" max="16128" width="11.125" style="5" customWidth="1"/>
    <col min="16129" max="16181" width="7.125" style="5" customWidth="1"/>
    <col min="16182" max="16384" width="9" style="5"/>
  </cols>
  <sheetData>
    <row r="3" spans="2:53" s="43" customFormat="1" ht="33" customHeight="1"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</row>
    <row r="4" spans="2:53" s="43" customFormat="1" ht="28.5" customHeight="1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</row>
    <row r="5" spans="2:53" s="43" customFormat="1" ht="12.75" customHeight="1">
      <c r="B5" s="96" t="s">
        <v>13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</row>
    <row r="6" spans="2:53" s="43" customFormat="1" ht="7.5" customHeight="1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</row>
    <row r="7" spans="2:53" s="44" customFormat="1" ht="22.5" customHeight="1">
      <c r="B7" s="99" t="s">
        <v>16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</row>
    <row r="8" spans="2:53" s="44" customFormat="1" ht="15.75" customHeight="1">
      <c r="B8" s="45" t="s">
        <v>17</v>
      </c>
      <c r="D8" s="46"/>
      <c r="E8" s="47"/>
      <c r="F8" s="48"/>
    </row>
    <row r="9" spans="2:53" s="44" customFormat="1" ht="15.75" customHeight="1">
      <c r="B9" s="45" t="s">
        <v>12</v>
      </c>
      <c r="D9" s="49"/>
      <c r="F9" s="48"/>
      <c r="R9" s="50" t="s">
        <v>18</v>
      </c>
    </row>
    <row r="10" spans="2:53" ht="19.5" thickBot="1">
      <c r="B10" s="85" t="s">
        <v>1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</row>
    <row r="11" spans="2:53" s="1" customFormat="1" ht="15.75" customHeight="1">
      <c r="B11" s="86" t="s">
        <v>0</v>
      </c>
      <c r="C11" s="88" t="s">
        <v>2</v>
      </c>
      <c r="D11" s="90" t="s">
        <v>3</v>
      </c>
      <c r="E11" s="91"/>
      <c r="F11" s="92" t="s">
        <v>4</v>
      </c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4" t="s">
        <v>5</v>
      </c>
      <c r="S11" s="2"/>
      <c r="U11" s="2"/>
    </row>
    <row r="12" spans="2:53" s="4" customFormat="1" ht="15.75" customHeight="1" thickBot="1">
      <c r="B12" s="87"/>
      <c r="C12" s="89"/>
      <c r="D12" s="6" t="s">
        <v>6</v>
      </c>
      <c r="E12" s="7" t="s">
        <v>7</v>
      </c>
      <c r="F12" s="8">
        <v>30</v>
      </c>
      <c r="G12" s="8">
        <v>60</v>
      </c>
      <c r="H12" s="8">
        <v>90</v>
      </c>
      <c r="I12" s="8">
        <v>120</v>
      </c>
      <c r="J12" s="8">
        <v>150</v>
      </c>
      <c r="K12" s="8">
        <v>180</v>
      </c>
      <c r="L12" s="8">
        <v>210</v>
      </c>
      <c r="M12" s="8">
        <v>240</v>
      </c>
      <c r="N12" s="8">
        <v>270</v>
      </c>
      <c r="O12" s="8">
        <v>300</v>
      </c>
      <c r="P12" s="8">
        <v>330</v>
      </c>
      <c r="Q12" s="8">
        <v>360</v>
      </c>
      <c r="R12" s="95"/>
      <c r="S12" s="3"/>
      <c r="U12" s="3"/>
    </row>
    <row r="13" spans="2:53" s="4" customFormat="1" ht="15.75" customHeight="1" thickTop="1" thickBot="1">
      <c r="B13" s="59"/>
      <c r="C13" s="60"/>
      <c r="D13" s="97" t="s">
        <v>19</v>
      </c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61"/>
      <c r="S13" s="3"/>
      <c r="U13" s="3"/>
    </row>
    <row r="14" spans="2:53" s="9" customFormat="1" ht="14.25" thickTop="1">
      <c r="B14" s="69">
        <v>1</v>
      </c>
      <c r="C14" s="76" t="str">
        <f>'[1]ORÇAMENTO - QUADRA'!$D$10</f>
        <v>SERVIÇOS PRELIMINARES</v>
      </c>
      <c r="D14" s="83">
        <f>'[2]Orçamento Sintético'!$J$16</f>
        <v>1607.1</v>
      </c>
      <c r="E14" s="80">
        <f>D14/$D$26</f>
        <v>4.7433595025637022E-4</v>
      </c>
      <c r="F14" s="18">
        <v>1</v>
      </c>
      <c r="G14" s="18">
        <v>8.3299999999999999E-2</v>
      </c>
      <c r="H14" s="18">
        <v>8.3299999999999999E-2</v>
      </c>
      <c r="I14" s="18">
        <v>8.3299999999999999E-2</v>
      </c>
      <c r="J14" s="18">
        <v>8.3299999999999999E-2</v>
      </c>
      <c r="K14" s="18">
        <v>8.3299999999999999E-2</v>
      </c>
      <c r="L14" s="18">
        <v>8.3299999999999999E-2</v>
      </c>
      <c r="M14" s="18">
        <v>8.3299999999999999E-2</v>
      </c>
      <c r="N14" s="18">
        <v>8.3299999999999999E-2</v>
      </c>
      <c r="O14" s="18">
        <v>8.3299999999999999E-2</v>
      </c>
      <c r="P14" s="18">
        <v>8.3299999999999999E-2</v>
      </c>
      <c r="Q14" s="18">
        <v>8.3500000000000005E-2</v>
      </c>
      <c r="R14" s="19">
        <f>SUM(F14:Q14)</f>
        <v>1.9164999999999992</v>
      </c>
      <c r="S14" s="11"/>
      <c r="T14" s="12"/>
      <c r="U14" s="11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</row>
    <row r="15" spans="2:53" s="9" customFormat="1" ht="3.75" customHeight="1">
      <c r="B15" s="70"/>
      <c r="C15" s="72"/>
      <c r="D15" s="75"/>
      <c r="E15" s="6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5"/>
      <c r="S15" s="11"/>
      <c r="T15" s="12"/>
      <c r="U15" s="11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</row>
    <row r="16" spans="2:53" s="16" customFormat="1" ht="14.25" thickBot="1">
      <c r="B16" s="70"/>
      <c r="C16" s="73"/>
      <c r="D16" s="84"/>
      <c r="E16" s="81"/>
      <c r="F16" s="54">
        <f>F14*$D$14</f>
        <v>1607.1</v>
      </c>
      <c r="G16" s="54">
        <f t="shared" ref="G16:Q16" si="0">G14*$D$14</f>
        <v>133.87143</v>
      </c>
      <c r="H16" s="54">
        <f t="shared" si="0"/>
        <v>133.87143</v>
      </c>
      <c r="I16" s="54">
        <f t="shared" si="0"/>
        <v>133.87143</v>
      </c>
      <c r="J16" s="54">
        <f t="shared" si="0"/>
        <v>133.87143</v>
      </c>
      <c r="K16" s="54">
        <f t="shared" si="0"/>
        <v>133.87143</v>
      </c>
      <c r="L16" s="54">
        <f t="shared" si="0"/>
        <v>133.87143</v>
      </c>
      <c r="M16" s="54">
        <f t="shared" si="0"/>
        <v>133.87143</v>
      </c>
      <c r="N16" s="54">
        <f t="shared" si="0"/>
        <v>133.87143</v>
      </c>
      <c r="O16" s="54">
        <f t="shared" si="0"/>
        <v>133.87143</v>
      </c>
      <c r="P16" s="54">
        <f t="shared" si="0"/>
        <v>133.87143</v>
      </c>
      <c r="Q16" s="54">
        <f t="shared" si="0"/>
        <v>134.19284999999999</v>
      </c>
      <c r="R16" s="17">
        <f>SUM(F16:Q16)</f>
        <v>3080.0071500000004</v>
      </c>
      <c r="S16" s="11"/>
      <c r="T16" s="12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</row>
    <row r="17" spans="2:53" s="16" customFormat="1" ht="14.25" thickTop="1">
      <c r="B17" s="69">
        <v>2</v>
      </c>
      <c r="C17" s="76" t="str">
        <f>'[2]Orçamento Sintético'!$E$20</f>
        <v>IMPLANTAÇÃO DE POÇO TUBULAR DN 150 mm</v>
      </c>
      <c r="D17" s="77">
        <f>'[2]Orçamento Sintético'!$J$20</f>
        <v>1083628.72</v>
      </c>
      <c r="E17" s="80">
        <f>D17/$D$26</f>
        <v>0.31983327647706689</v>
      </c>
      <c r="F17" s="18">
        <v>8.3500000000000005E-2</v>
      </c>
      <c r="G17" s="18">
        <v>8.3299999999999999E-2</v>
      </c>
      <c r="H17" s="18">
        <v>8.3299999999999999E-2</v>
      </c>
      <c r="I17" s="18">
        <v>8.3299999999999999E-2</v>
      </c>
      <c r="J17" s="18">
        <v>8.3299999999999999E-2</v>
      </c>
      <c r="K17" s="18">
        <v>8.3299999999999999E-2</v>
      </c>
      <c r="L17" s="18">
        <v>8.3299999999999999E-2</v>
      </c>
      <c r="M17" s="18">
        <v>8.3299999999999999E-2</v>
      </c>
      <c r="N17" s="18">
        <v>8.3299999999999999E-2</v>
      </c>
      <c r="O17" s="18">
        <v>8.3299999999999999E-2</v>
      </c>
      <c r="P17" s="18">
        <v>8.3299999999999999E-2</v>
      </c>
      <c r="Q17" s="18">
        <v>8.3500000000000005E-2</v>
      </c>
      <c r="R17" s="10">
        <f>SUM(F17:Q17)</f>
        <v>1</v>
      </c>
      <c r="S17" s="11"/>
      <c r="T17" s="12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</row>
    <row r="18" spans="2:53" s="16" customFormat="1" ht="3.75" customHeight="1">
      <c r="B18" s="70"/>
      <c r="C18" s="72"/>
      <c r="D18" s="78"/>
      <c r="E18" s="68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1"/>
      <c r="T18" s="12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2:53" s="16" customFormat="1" ht="14.25" thickBot="1">
      <c r="B19" s="70"/>
      <c r="C19" s="73"/>
      <c r="D19" s="79"/>
      <c r="E19" s="81"/>
      <c r="F19" s="54">
        <f>F17*$D$17</f>
        <v>90482.998120000004</v>
      </c>
      <c r="G19" s="54">
        <f t="shared" ref="G19:Q19" si="1">G17*$D$17</f>
        <v>90266.272375999994</v>
      </c>
      <c r="H19" s="54">
        <f t="shared" si="1"/>
        <v>90266.272375999994</v>
      </c>
      <c r="I19" s="54">
        <f t="shared" si="1"/>
        <v>90266.272375999994</v>
      </c>
      <c r="J19" s="54">
        <f t="shared" si="1"/>
        <v>90266.272375999994</v>
      </c>
      <c r="K19" s="54">
        <f t="shared" si="1"/>
        <v>90266.272375999994</v>
      </c>
      <c r="L19" s="54">
        <f t="shared" si="1"/>
        <v>90266.272375999994</v>
      </c>
      <c r="M19" s="54">
        <f t="shared" si="1"/>
        <v>90266.272375999994</v>
      </c>
      <c r="N19" s="54">
        <f t="shared" si="1"/>
        <v>90266.272375999994</v>
      </c>
      <c r="O19" s="54">
        <f t="shared" si="1"/>
        <v>90266.272375999994</v>
      </c>
      <c r="P19" s="54">
        <f t="shared" si="1"/>
        <v>90266.272375999994</v>
      </c>
      <c r="Q19" s="54">
        <f t="shared" si="1"/>
        <v>90482.998120000004</v>
      </c>
      <c r="R19" s="17">
        <f>SUM(F19:Q19)</f>
        <v>1083628.7199999997</v>
      </c>
      <c r="S19" s="11"/>
      <c r="T19" s="12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</row>
    <row r="20" spans="2:53" s="16" customFormat="1" ht="12" customHeight="1" thickTop="1">
      <c r="B20" s="69">
        <v>3</v>
      </c>
      <c r="C20" s="71" t="str">
        <f>'[2]Orçamento Sintético'!$E$33</f>
        <v>IMPLANTAÇÃO DE POÇO TUBULAR DN 200 mm</v>
      </c>
      <c r="D20" s="74">
        <f>'[2]Orçamento Sintético'!$J$33</f>
        <v>1246948.42</v>
      </c>
      <c r="E20" s="67">
        <f>D20/$D$26</f>
        <v>0.36803712508330499</v>
      </c>
      <c r="F20" s="18">
        <v>8.3500000000000005E-2</v>
      </c>
      <c r="G20" s="18">
        <v>8.3299999999999999E-2</v>
      </c>
      <c r="H20" s="18">
        <v>8.3299999999999999E-2</v>
      </c>
      <c r="I20" s="18">
        <v>8.3299999999999999E-2</v>
      </c>
      <c r="J20" s="18">
        <v>8.3299999999999999E-2</v>
      </c>
      <c r="K20" s="18">
        <v>8.3299999999999999E-2</v>
      </c>
      <c r="L20" s="18">
        <v>8.3299999999999999E-2</v>
      </c>
      <c r="M20" s="18">
        <v>8.3299999999999999E-2</v>
      </c>
      <c r="N20" s="18">
        <v>8.3299999999999999E-2</v>
      </c>
      <c r="O20" s="18">
        <v>8.3299999999999999E-2</v>
      </c>
      <c r="P20" s="18">
        <v>8.3299999999999999E-2</v>
      </c>
      <c r="Q20" s="18">
        <v>8.3500000000000005E-2</v>
      </c>
      <c r="R20" s="19">
        <f>SUM(F20:Q20)</f>
        <v>1</v>
      </c>
      <c r="S20" s="11"/>
      <c r="T20" s="12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</row>
    <row r="21" spans="2:53" s="16" customFormat="1" ht="3.75" customHeight="1">
      <c r="B21" s="70"/>
      <c r="C21" s="72"/>
      <c r="D21" s="75"/>
      <c r="E21" s="68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5"/>
      <c r="S21" s="11"/>
      <c r="T21" s="12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</row>
    <row r="22" spans="2:53" s="16" customFormat="1" ht="13.5" customHeight="1" thickBot="1">
      <c r="B22" s="70"/>
      <c r="C22" s="72"/>
      <c r="D22" s="75"/>
      <c r="E22" s="68"/>
      <c r="F22" s="55">
        <f t="shared" ref="F22" si="2">F20*$D$20</f>
        <v>104120.19306999999</v>
      </c>
      <c r="G22" s="55">
        <f t="shared" ref="G22:Q22" si="3">G20*$D$20</f>
        <v>103870.803386</v>
      </c>
      <c r="H22" s="55">
        <f t="shared" si="3"/>
        <v>103870.803386</v>
      </c>
      <c r="I22" s="55">
        <f t="shared" si="3"/>
        <v>103870.803386</v>
      </c>
      <c r="J22" s="55">
        <f t="shared" si="3"/>
        <v>103870.803386</v>
      </c>
      <c r="K22" s="55">
        <f t="shared" si="3"/>
        <v>103870.803386</v>
      </c>
      <c r="L22" s="55">
        <f t="shared" si="3"/>
        <v>103870.803386</v>
      </c>
      <c r="M22" s="55">
        <f t="shared" si="3"/>
        <v>103870.803386</v>
      </c>
      <c r="N22" s="55">
        <f t="shared" si="3"/>
        <v>103870.803386</v>
      </c>
      <c r="O22" s="55">
        <f t="shared" si="3"/>
        <v>103870.803386</v>
      </c>
      <c r="P22" s="55">
        <f t="shared" si="3"/>
        <v>103870.803386</v>
      </c>
      <c r="Q22" s="55">
        <f t="shared" si="3"/>
        <v>104120.19306999999</v>
      </c>
      <c r="R22" s="17">
        <f>SUM(F22:Q22)</f>
        <v>1246948.42</v>
      </c>
      <c r="S22" s="11"/>
      <c r="T22" s="12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2:53" s="16" customFormat="1" ht="13.5" customHeight="1" thickTop="1">
      <c r="B23" s="69">
        <v>4</v>
      </c>
      <c r="C23" s="71" t="str">
        <f>'[2]Orçamento Sintético'!$E$46</f>
        <v>SISTEMA ELEVATÓRIO E MANUTENÇÃO</v>
      </c>
      <c r="D23" s="74">
        <f>'[2]Orçamento Sintético'!$J$46</f>
        <v>1055920.75</v>
      </c>
      <c r="E23" s="67">
        <f>D23/$D$26</f>
        <v>0.31165526248937164</v>
      </c>
      <c r="F23" s="18">
        <v>8.3500000000000005E-2</v>
      </c>
      <c r="G23" s="18">
        <v>8.3299999999999999E-2</v>
      </c>
      <c r="H23" s="18">
        <v>8.3299999999999999E-2</v>
      </c>
      <c r="I23" s="18">
        <v>8.3299999999999999E-2</v>
      </c>
      <c r="J23" s="18">
        <v>8.3299999999999999E-2</v>
      </c>
      <c r="K23" s="18">
        <v>8.3299999999999999E-2</v>
      </c>
      <c r="L23" s="18">
        <v>8.3299999999999999E-2</v>
      </c>
      <c r="M23" s="18">
        <v>8.3299999999999999E-2</v>
      </c>
      <c r="N23" s="18">
        <v>8.3299999999999999E-2</v>
      </c>
      <c r="O23" s="18">
        <v>8.3299999999999999E-2</v>
      </c>
      <c r="P23" s="18">
        <v>8.3299999999999999E-2</v>
      </c>
      <c r="Q23" s="18">
        <v>8.3500000000000005E-2</v>
      </c>
      <c r="R23" s="19">
        <f>SUM(F23:Q23)</f>
        <v>1</v>
      </c>
      <c r="S23" s="11"/>
      <c r="T23" s="12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</row>
    <row r="24" spans="2:53" s="16" customFormat="1" ht="3.75" customHeight="1">
      <c r="B24" s="70"/>
      <c r="C24" s="72"/>
      <c r="D24" s="75"/>
      <c r="E24" s="68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15"/>
      <c r="S24" s="11"/>
      <c r="T24" s="12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</row>
    <row r="25" spans="2:53" s="16" customFormat="1" ht="13.5" customHeight="1" thickBot="1">
      <c r="B25" s="70"/>
      <c r="C25" s="73"/>
      <c r="D25" s="75"/>
      <c r="E25" s="68"/>
      <c r="F25" s="54">
        <f t="shared" ref="F25" si="4">F23*$D$23</f>
        <v>88169.382624999998</v>
      </c>
      <c r="G25" s="54">
        <f t="shared" ref="G25:H25" si="5">G23*$D$23</f>
        <v>87958.198474999997</v>
      </c>
      <c r="H25" s="54">
        <f t="shared" si="5"/>
        <v>87958.198474999997</v>
      </c>
      <c r="I25" s="54">
        <f t="shared" ref="I25:Q25" si="6">I23*$D$23</f>
        <v>87958.198474999997</v>
      </c>
      <c r="J25" s="54">
        <f t="shared" si="6"/>
        <v>87958.198474999997</v>
      </c>
      <c r="K25" s="54">
        <f t="shared" si="6"/>
        <v>87958.198474999997</v>
      </c>
      <c r="L25" s="54">
        <f t="shared" si="6"/>
        <v>87958.198474999997</v>
      </c>
      <c r="M25" s="54">
        <f t="shared" si="6"/>
        <v>87958.198474999997</v>
      </c>
      <c r="N25" s="54">
        <f t="shared" si="6"/>
        <v>87958.198474999997</v>
      </c>
      <c r="O25" s="54">
        <f t="shared" si="6"/>
        <v>87958.198474999997</v>
      </c>
      <c r="P25" s="54">
        <f t="shared" si="6"/>
        <v>87958.198474999997</v>
      </c>
      <c r="Q25" s="54">
        <f t="shared" si="6"/>
        <v>88169.382624999998</v>
      </c>
      <c r="R25" s="17">
        <f>SUM(F25:Q25)</f>
        <v>1055920.75</v>
      </c>
      <c r="S25" s="11"/>
      <c r="T25" s="12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</row>
    <row r="26" spans="2:53" s="9" customFormat="1" ht="14.25" thickTop="1">
      <c r="B26" s="20"/>
      <c r="C26" s="21" t="s">
        <v>8</v>
      </c>
      <c r="D26" s="56">
        <f>SUM(D14:D25)</f>
        <v>3388104.99</v>
      </c>
      <c r="E26" s="22"/>
      <c r="F26" s="57">
        <f>F16+F19+F22+F25</f>
        <v>284379.67381499999</v>
      </c>
      <c r="G26" s="57">
        <f t="shared" ref="G26:Q26" si="7">G16+G19+G22+G25</f>
        <v>282229.14566699998</v>
      </c>
      <c r="H26" s="57">
        <f t="shared" si="7"/>
        <v>282229.14566699998</v>
      </c>
      <c r="I26" s="57">
        <f t="shared" si="7"/>
        <v>282229.14566699998</v>
      </c>
      <c r="J26" s="57">
        <f t="shared" si="7"/>
        <v>282229.14566699998</v>
      </c>
      <c r="K26" s="57">
        <f t="shared" si="7"/>
        <v>282229.14566699998</v>
      </c>
      <c r="L26" s="57">
        <f t="shared" si="7"/>
        <v>282229.14566699998</v>
      </c>
      <c r="M26" s="57">
        <f t="shared" si="7"/>
        <v>282229.14566699998</v>
      </c>
      <c r="N26" s="57">
        <f t="shared" si="7"/>
        <v>282229.14566699998</v>
      </c>
      <c r="O26" s="57">
        <f t="shared" si="7"/>
        <v>282229.14566699998</v>
      </c>
      <c r="P26" s="57">
        <f t="shared" si="7"/>
        <v>282229.14566699998</v>
      </c>
      <c r="Q26" s="57">
        <f t="shared" si="7"/>
        <v>282906.766665</v>
      </c>
      <c r="R26" s="53">
        <f>R16+R19+R22+R25</f>
        <v>3389577.8971499996</v>
      </c>
      <c r="S26" s="11"/>
      <c r="T26" s="12"/>
      <c r="U26" s="11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</row>
    <row r="27" spans="2:53" s="9" customFormat="1" ht="13.5">
      <c r="B27" s="23"/>
      <c r="C27" s="24" t="s">
        <v>9</v>
      </c>
      <c r="D27" s="25"/>
      <c r="E27" s="26"/>
      <c r="F27" s="58">
        <f>F26</f>
        <v>284379.67381499999</v>
      </c>
      <c r="G27" s="58">
        <f>G26+F27</f>
        <v>566608.81948199996</v>
      </c>
      <c r="H27" s="58">
        <f t="shared" ref="H27:J27" si="8">H26+G27</f>
        <v>848837.96514899994</v>
      </c>
      <c r="I27" s="58">
        <f t="shared" si="8"/>
        <v>1131067.110816</v>
      </c>
      <c r="J27" s="58">
        <f t="shared" si="8"/>
        <v>1413296.256483</v>
      </c>
      <c r="K27" s="58">
        <f t="shared" ref="K27" si="9">K26+J27</f>
        <v>1695525.40215</v>
      </c>
      <c r="L27" s="58">
        <f t="shared" ref="L27" si="10">L26+K27</f>
        <v>1977754.547817</v>
      </c>
      <c r="M27" s="58">
        <f t="shared" ref="M27" si="11">M26+L27</f>
        <v>2259983.6934839999</v>
      </c>
      <c r="N27" s="58">
        <f t="shared" ref="N27" si="12">N26+M27</f>
        <v>2542212.8391509997</v>
      </c>
      <c r="O27" s="58">
        <f t="shared" ref="O27" si="13">O26+N27</f>
        <v>2824441.9848179994</v>
      </c>
      <c r="P27" s="58">
        <f t="shared" ref="P27" si="14">P26+O27</f>
        <v>3106671.1304849992</v>
      </c>
      <c r="Q27" s="58">
        <f>Q26+J27</f>
        <v>1696203.023148</v>
      </c>
      <c r="R27" s="27"/>
      <c r="S27" s="11"/>
      <c r="T27" s="12"/>
      <c r="U27" s="11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</row>
    <row r="28" spans="2:53" s="9" customFormat="1" ht="13.5">
      <c r="B28" s="23"/>
      <c r="C28" s="24" t="s">
        <v>10</v>
      </c>
      <c r="D28" s="28"/>
      <c r="E28" s="29">
        <f>SUM(E14:E25)</f>
        <v>0.99999999999999978</v>
      </c>
      <c r="F28" s="30">
        <f>F26/D26</f>
        <v>8.3934728898409958E-2</v>
      </c>
      <c r="G28" s="30">
        <f>G26/$D$26</f>
        <v>8.3299999999999985E-2</v>
      </c>
      <c r="H28" s="30">
        <f t="shared" ref="H28:Q28" si="15">H26/$D$26</f>
        <v>8.3299999999999985E-2</v>
      </c>
      <c r="I28" s="30">
        <f t="shared" si="15"/>
        <v>8.3299999999999985E-2</v>
      </c>
      <c r="J28" s="30">
        <f t="shared" si="15"/>
        <v>8.3299999999999985E-2</v>
      </c>
      <c r="K28" s="30">
        <f t="shared" si="15"/>
        <v>8.3299999999999985E-2</v>
      </c>
      <c r="L28" s="30">
        <f t="shared" si="15"/>
        <v>8.3299999999999985E-2</v>
      </c>
      <c r="M28" s="30">
        <f t="shared" si="15"/>
        <v>8.3299999999999985E-2</v>
      </c>
      <c r="N28" s="30">
        <f t="shared" si="15"/>
        <v>8.3299999999999985E-2</v>
      </c>
      <c r="O28" s="30">
        <f t="shared" si="15"/>
        <v>8.3299999999999985E-2</v>
      </c>
      <c r="P28" s="30">
        <f t="shared" si="15"/>
        <v>8.3299999999999985E-2</v>
      </c>
      <c r="Q28" s="30">
        <f t="shared" si="15"/>
        <v>8.3499999999999991E-2</v>
      </c>
      <c r="R28" s="31">
        <f>SUM(F28:Q28)</f>
        <v>1.0004347288984095</v>
      </c>
      <c r="S28" s="11"/>
      <c r="T28" s="12"/>
      <c r="U28" s="11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</row>
    <row r="29" spans="2:53" s="9" customFormat="1" ht="14.25" thickBot="1">
      <c r="B29" s="32"/>
      <c r="C29" s="33" t="s">
        <v>11</v>
      </c>
      <c r="D29" s="34"/>
      <c r="E29" s="35"/>
      <c r="F29" s="36">
        <f>F28</f>
        <v>8.3934728898409958E-2</v>
      </c>
      <c r="G29" s="36">
        <f>G28+F29</f>
        <v>0.16723472889840996</v>
      </c>
      <c r="H29" s="36">
        <f t="shared" ref="H29:J29" si="16">H28+G29</f>
        <v>0.25053472889840994</v>
      </c>
      <c r="I29" s="36">
        <f t="shared" si="16"/>
        <v>0.33383472889840993</v>
      </c>
      <c r="J29" s="36">
        <f t="shared" si="16"/>
        <v>0.41713472889840991</v>
      </c>
      <c r="K29" s="36">
        <f t="shared" ref="K29" si="17">K28+J29</f>
        <v>0.5004347288984099</v>
      </c>
      <c r="L29" s="36">
        <f t="shared" ref="L29" si="18">L28+K29</f>
        <v>0.58373472889840983</v>
      </c>
      <c r="M29" s="36">
        <f t="shared" ref="M29" si="19">M28+L29</f>
        <v>0.66703472889840976</v>
      </c>
      <c r="N29" s="36">
        <f t="shared" ref="N29" si="20">N28+M29</f>
        <v>0.75033472889840969</v>
      </c>
      <c r="O29" s="36">
        <f t="shared" ref="O29" si="21">O28+N29</f>
        <v>0.83363472889840962</v>
      </c>
      <c r="P29" s="36">
        <f t="shared" ref="P29" si="22">P28+O29</f>
        <v>0.91693472889840955</v>
      </c>
      <c r="Q29" s="36">
        <f>Q28+J29</f>
        <v>0.50063472889840988</v>
      </c>
      <c r="R29" s="37"/>
      <c r="S29" s="11"/>
      <c r="T29" s="12"/>
      <c r="U29" s="11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</row>
    <row r="30" spans="2:53" s="13" customFormat="1" ht="13.5">
      <c r="D30" s="38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R30" s="39"/>
      <c r="S30" s="11"/>
      <c r="U30" s="11"/>
    </row>
    <row r="31" spans="2:53" s="13" customFormat="1" ht="13.5">
      <c r="D31" s="38"/>
      <c r="G31" s="11"/>
      <c r="H31" s="11"/>
      <c r="I31" s="11"/>
      <c r="J31" s="11"/>
      <c r="K31" s="11"/>
      <c r="L31" s="11"/>
      <c r="M31" s="11"/>
      <c r="N31" s="11"/>
      <c r="O31" s="11"/>
      <c r="P31" s="11"/>
      <c r="R31" s="39"/>
      <c r="S31" s="11"/>
      <c r="U31" s="11"/>
    </row>
    <row r="32" spans="2:53" s="13" customFormat="1" ht="13.5">
      <c r="D32" s="38"/>
      <c r="G32" s="11"/>
      <c r="H32" s="11"/>
      <c r="I32" s="11"/>
      <c r="J32" s="11"/>
      <c r="K32" s="11"/>
      <c r="L32" s="11"/>
      <c r="M32" s="11"/>
      <c r="N32" s="11"/>
      <c r="O32" s="11"/>
      <c r="P32" s="11"/>
      <c r="R32" s="39"/>
      <c r="S32" s="11"/>
      <c r="U32" s="11"/>
    </row>
    <row r="33" spans="4:21" s="13" customFormat="1" ht="13.5">
      <c r="D33" s="38"/>
      <c r="G33" s="11"/>
      <c r="H33" s="11"/>
      <c r="I33" s="11"/>
      <c r="J33" s="11"/>
      <c r="K33" s="11"/>
      <c r="L33" s="11"/>
      <c r="M33" s="11"/>
      <c r="N33" s="11"/>
      <c r="O33" s="11"/>
      <c r="P33" s="11"/>
      <c r="R33" s="39"/>
      <c r="S33" s="11"/>
      <c r="U33" s="11"/>
    </row>
    <row r="34" spans="4:21" s="1" customFormat="1">
      <c r="D34" s="3"/>
      <c r="G34" s="2"/>
      <c r="H34" s="2"/>
      <c r="I34" s="2"/>
      <c r="J34" s="2"/>
      <c r="K34" s="2"/>
      <c r="L34" s="2"/>
      <c r="M34" s="2"/>
      <c r="N34" s="2"/>
      <c r="O34" s="2"/>
      <c r="P34" s="2"/>
      <c r="R34" s="4"/>
      <c r="S34" s="2"/>
      <c r="U34" s="2"/>
    </row>
    <row r="35" spans="4:21" s="1" customFormat="1">
      <c r="D35" s="3"/>
      <c r="G35" s="2"/>
      <c r="H35" s="2"/>
      <c r="I35" s="2"/>
      <c r="J35" s="2"/>
      <c r="K35" s="2"/>
      <c r="L35" s="2"/>
      <c r="M35" s="2"/>
      <c r="N35" s="2"/>
      <c r="O35" s="2"/>
      <c r="P35" s="2"/>
      <c r="R35" s="4"/>
      <c r="S35" s="2"/>
      <c r="U35" s="2"/>
    </row>
    <row r="36" spans="4:21" s="1" customFormat="1">
      <c r="D36" s="3"/>
      <c r="G36" s="2"/>
      <c r="H36" s="2"/>
      <c r="I36" s="2"/>
      <c r="J36" s="2"/>
      <c r="K36" s="2"/>
      <c r="L36" s="2"/>
      <c r="M36" s="2"/>
      <c r="N36" s="2"/>
      <c r="O36" s="2"/>
      <c r="P36" s="2"/>
      <c r="R36" s="4"/>
      <c r="S36" s="2"/>
      <c r="U36" s="2"/>
    </row>
    <row r="37" spans="4:21" s="1" customFormat="1">
      <c r="D37" s="3"/>
      <c r="G37" s="2"/>
      <c r="H37" s="2"/>
      <c r="I37" s="2"/>
      <c r="J37" s="2"/>
      <c r="K37" s="2"/>
      <c r="L37" s="2"/>
      <c r="M37" s="2"/>
      <c r="N37" s="2"/>
      <c r="O37" s="2"/>
      <c r="P37" s="2"/>
      <c r="R37" s="4"/>
      <c r="S37" s="2"/>
      <c r="U37" s="2"/>
    </row>
    <row r="38" spans="4:21" s="1" customFormat="1">
      <c r="D38" s="3"/>
      <c r="G38" s="2"/>
      <c r="H38" s="2"/>
      <c r="I38" s="2"/>
      <c r="J38" s="2"/>
      <c r="K38" s="2"/>
      <c r="L38" s="2"/>
      <c r="M38" s="2"/>
      <c r="N38" s="2"/>
      <c r="O38" s="2"/>
      <c r="P38" s="2"/>
      <c r="R38" s="4"/>
      <c r="S38" s="2"/>
      <c r="U38" s="2"/>
    </row>
    <row r="39" spans="4:21" s="1" customFormat="1">
      <c r="D39" s="3"/>
      <c r="G39" s="2"/>
      <c r="H39" s="2"/>
      <c r="I39" s="2"/>
      <c r="J39" s="2"/>
      <c r="K39" s="2"/>
      <c r="L39" s="2"/>
      <c r="M39" s="2"/>
      <c r="N39" s="2"/>
      <c r="O39" s="2"/>
      <c r="P39" s="2"/>
      <c r="R39" s="4"/>
      <c r="S39" s="2"/>
      <c r="U39" s="2"/>
    </row>
    <row r="40" spans="4:21" s="1" customFormat="1">
      <c r="D40" s="3"/>
      <c r="G40" s="2"/>
      <c r="H40" s="2"/>
      <c r="I40" s="2"/>
      <c r="J40" s="2"/>
      <c r="K40" s="2"/>
      <c r="L40" s="2"/>
      <c r="M40" s="2"/>
      <c r="N40" s="2"/>
      <c r="O40" s="2"/>
      <c r="P40" s="2"/>
      <c r="R40" s="4"/>
      <c r="S40" s="2"/>
      <c r="U40" s="2"/>
    </row>
    <row r="41" spans="4:21" s="1" customFormat="1">
      <c r="D41" s="3"/>
      <c r="G41" s="2"/>
      <c r="H41" s="2"/>
      <c r="I41" s="2"/>
      <c r="J41" s="2"/>
      <c r="K41" s="2"/>
      <c r="L41" s="2"/>
      <c r="M41" s="2"/>
      <c r="N41" s="2"/>
      <c r="O41" s="2"/>
      <c r="P41" s="2"/>
      <c r="R41" s="4"/>
      <c r="S41" s="2"/>
      <c r="U41" s="2"/>
    </row>
    <row r="42" spans="4:21" s="1" customFormat="1">
      <c r="D42" s="3"/>
      <c r="G42" s="2"/>
      <c r="H42" s="2"/>
      <c r="I42" s="2"/>
      <c r="J42" s="2"/>
      <c r="K42" s="2"/>
      <c r="L42" s="2"/>
      <c r="M42" s="2"/>
      <c r="N42" s="2"/>
      <c r="O42" s="2"/>
      <c r="P42" s="2"/>
      <c r="R42" s="4"/>
      <c r="S42" s="2"/>
      <c r="U42" s="2"/>
    </row>
    <row r="43" spans="4:21" s="1" customFormat="1">
      <c r="D43" s="3"/>
      <c r="G43" s="2"/>
      <c r="H43" s="2"/>
      <c r="I43" s="2"/>
      <c r="J43" s="2"/>
      <c r="K43" s="2"/>
      <c r="L43" s="2"/>
      <c r="M43" s="2"/>
      <c r="N43" s="2"/>
      <c r="O43" s="2"/>
      <c r="P43" s="2"/>
      <c r="R43" s="4"/>
      <c r="S43" s="2"/>
      <c r="U43" s="2"/>
    </row>
    <row r="44" spans="4:21" s="1" customFormat="1">
      <c r="D44" s="3"/>
      <c r="G44" s="2"/>
      <c r="H44" s="2"/>
      <c r="I44" s="2"/>
      <c r="J44" s="2"/>
      <c r="K44" s="2"/>
      <c r="L44" s="2"/>
      <c r="M44" s="2"/>
      <c r="N44" s="2"/>
      <c r="O44" s="2"/>
      <c r="P44" s="2"/>
      <c r="R44" s="4"/>
      <c r="S44" s="2"/>
      <c r="U44" s="2"/>
    </row>
    <row r="45" spans="4:21" s="1" customFormat="1">
      <c r="D45" s="3"/>
      <c r="G45" s="2"/>
      <c r="H45" s="2"/>
      <c r="I45" s="2"/>
      <c r="J45" s="2"/>
      <c r="K45" s="2"/>
      <c r="L45" s="2"/>
      <c r="M45" s="2"/>
      <c r="N45" s="2"/>
      <c r="O45" s="2"/>
      <c r="P45" s="2"/>
      <c r="R45" s="4"/>
      <c r="S45" s="2"/>
      <c r="U45" s="2"/>
    </row>
    <row r="46" spans="4:21" s="1" customFormat="1">
      <c r="D46" s="3"/>
      <c r="G46" s="2"/>
      <c r="H46" s="2"/>
      <c r="I46" s="2"/>
      <c r="J46" s="2"/>
      <c r="K46" s="2"/>
      <c r="L46" s="2"/>
      <c r="M46" s="2"/>
      <c r="N46" s="2"/>
      <c r="O46" s="2"/>
      <c r="P46" s="2"/>
      <c r="R46" s="4"/>
      <c r="S46" s="2"/>
      <c r="U46" s="2"/>
    </row>
    <row r="47" spans="4:21" s="1" customFormat="1">
      <c r="D47" s="3"/>
      <c r="G47" s="2"/>
      <c r="H47" s="2"/>
      <c r="I47" s="2"/>
      <c r="J47" s="2"/>
      <c r="K47" s="2"/>
      <c r="L47" s="2"/>
      <c r="M47" s="2"/>
      <c r="N47" s="2"/>
      <c r="O47" s="2"/>
      <c r="P47" s="2"/>
      <c r="R47" s="4"/>
      <c r="S47" s="2"/>
      <c r="U47" s="2"/>
    </row>
    <row r="48" spans="4:21" s="1" customFormat="1">
      <c r="D48" s="3"/>
      <c r="G48" s="2"/>
      <c r="H48" s="2"/>
      <c r="I48" s="2"/>
      <c r="J48" s="2"/>
      <c r="K48" s="2"/>
      <c r="L48" s="2"/>
      <c r="M48" s="2"/>
      <c r="N48" s="2"/>
      <c r="O48" s="2"/>
      <c r="P48" s="2"/>
      <c r="R48" s="4"/>
      <c r="S48" s="2"/>
      <c r="U48" s="2"/>
    </row>
    <row r="49" spans="4:21" s="1" customFormat="1">
      <c r="D49" s="3"/>
      <c r="G49" s="2"/>
      <c r="H49" s="2"/>
      <c r="I49" s="2"/>
      <c r="J49" s="2"/>
      <c r="K49" s="2"/>
      <c r="L49" s="2"/>
      <c r="M49" s="2"/>
      <c r="N49" s="2"/>
      <c r="O49" s="2"/>
      <c r="P49" s="2"/>
      <c r="R49" s="4"/>
      <c r="S49" s="2"/>
      <c r="U49" s="2"/>
    </row>
    <row r="50" spans="4:21" s="1" customFormat="1">
      <c r="D50" s="3"/>
      <c r="G50" s="2"/>
      <c r="H50" s="2"/>
      <c r="I50" s="2"/>
      <c r="J50" s="2"/>
      <c r="K50" s="2"/>
      <c r="L50" s="2"/>
      <c r="M50" s="2"/>
      <c r="N50" s="2"/>
      <c r="O50" s="2"/>
      <c r="P50" s="2"/>
      <c r="R50" s="4"/>
      <c r="S50" s="2"/>
      <c r="U50" s="2"/>
    </row>
    <row r="51" spans="4:21" s="1" customFormat="1">
      <c r="D51" s="3"/>
      <c r="G51" s="2"/>
      <c r="H51" s="2"/>
      <c r="I51" s="2"/>
      <c r="J51" s="2"/>
      <c r="K51" s="2"/>
      <c r="L51" s="2"/>
      <c r="M51" s="2"/>
      <c r="N51" s="2"/>
      <c r="O51" s="2"/>
      <c r="P51" s="2"/>
      <c r="R51" s="4"/>
      <c r="S51" s="2"/>
      <c r="U51" s="2"/>
    </row>
    <row r="52" spans="4:21" s="1" customFormat="1">
      <c r="D52" s="3"/>
      <c r="G52" s="2"/>
      <c r="H52" s="2"/>
      <c r="I52" s="2"/>
      <c r="J52" s="2"/>
      <c r="K52" s="2"/>
      <c r="L52" s="2"/>
      <c r="M52" s="2"/>
      <c r="N52" s="2"/>
      <c r="O52" s="2"/>
      <c r="P52" s="2"/>
      <c r="R52" s="4"/>
      <c r="S52" s="2"/>
      <c r="U52" s="2"/>
    </row>
    <row r="53" spans="4:21" s="1" customFormat="1">
      <c r="D53" s="3"/>
      <c r="G53" s="2"/>
      <c r="H53" s="2"/>
      <c r="I53" s="2"/>
      <c r="J53" s="2"/>
      <c r="K53" s="2"/>
      <c r="L53" s="2"/>
      <c r="M53" s="2"/>
      <c r="N53" s="2"/>
      <c r="O53" s="2"/>
      <c r="P53" s="2"/>
      <c r="R53" s="4"/>
      <c r="S53" s="2"/>
      <c r="U53" s="2"/>
    </row>
    <row r="54" spans="4:21" s="1" customFormat="1">
      <c r="D54" s="3"/>
      <c r="G54" s="2"/>
      <c r="H54" s="2"/>
      <c r="I54" s="2"/>
      <c r="J54" s="2"/>
      <c r="K54" s="2"/>
      <c r="L54" s="2"/>
      <c r="M54" s="2"/>
      <c r="N54" s="2"/>
      <c r="O54" s="2"/>
      <c r="P54" s="2"/>
      <c r="R54" s="4"/>
      <c r="S54" s="2"/>
      <c r="U54" s="2"/>
    </row>
    <row r="55" spans="4:21" s="1" customFormat="1">
      <c r="D55" s="3"/>
      <c r="G55" s="2"/>
      <c r="H55" s="2"/>
      <c r="I55" s="2"/>
      <c r="J55" s="2"/>
      <c r="K55" s="2"/>
      <c r="L55" s="2"/>
      <c r="M55" s="2"/>
      <c r="N55" s="2"/>
      <c r="O55" s="2"/>
      <c r="P55" s="2"/>
      <c r="R55" s="4"/>
      <c r="S55" s="2"/>
      <c r="U55" s="2"/>
    </row>
    <row r="56" spans="4:21" s="1" customFormat="1">
      <c r="D56" s="3"/>
      <c r="G56" s="2"/>
      <c r="H56" s="2"/>
      <c r="I56" s="2"/>
      <c r="J56" s="2"/>
      <c r="K56" s="2"/>
      <c r="L56" s="2"/>
      <c r="M56" s="2"/>
      <c r="N56" s="2"/>
      <c r="O56" s="2"/>
      <c r="P56" s="2"/>
      <c r="R56" s="4"/>
      <c r="S56" s="2"/>
      <c r="U56" s="2"/>
    </row>
    <row r="57" spans="4:21" s="1" customFormat="1">
      <c r="D57" s="3"/>
      <c r="G57" s="2"/>
      <c r="H57" s="2"/>
      <c r="I57" s="2"/>
      <c r="J57" s="2"/>
      <c r="K57" s="2"/>
      <c r="L57" s="2"/>
      <c r="M57" s="2"/>
      <c r="N57" s="2"/>
      <c r="O57" s="2"/>
      <c r="P57" s="2"/>
      <c r="R57" s="4"/>
      <c r="S57" s="2"/>
      <c r="U57" s="2"/>
    </row>
    <row r="58" spans="4:21" s="1" customFormat="1">
      <c r="D58" s="3"/>
      <c r="G58" s="2"/>
      <c r="H58" s="2"/>
      <c r="I58" s="2"/>
      <c r="J58" s="2"/>
      <c r="K58" s="2"/>
      <c r="L58" s="2"/>
      <c r="M58" s="2"/>
      <c r="N58" s="2"/>
      <c r="O58" s="2"/>
      <c r="P58" s="2"/>
      <c r="R58" s="4"/>
      <c r="S58" s="2"/>
      <c r="U58" s="2"/>
    </row>
    <row r="59" spans="4:21" s="1" customFormat="1">
      <c r="D59" s="3"/>
      <c r="G59" s="2"/>
      <c r="H59" s="2"/>
      <c r="I59" s="2"/>
      <c r="J59" s="2"/>
      <c r="K59" s="2"/>
      <c r="L59" s="2"/>
      <c r="M59" s="2"/>
      <c r="N59" s="2"/>
      <c r="O59" s="2"/>
      <c r="P59" s="2"/>
      <c r="R59" s="4"/>
      <c r="S59" s="2"/>
      <c r="U59" s="2"/>
    </row>
    <row r="60" spans="4:21" s="1" customFormat="1">
      <c r="D60" s="3"/>
      <c r="G60" s="2"/>
      <c r="H60" s="2"/>
      <c r="I60" s="2"/>
      <c r="J60" s="2"/>
      <c r="K60" s="2"/>
      <c r="L60" s="2"/>
      <c r="M60" s="2"/>
      <c r="N60" s="2"/>
      <c r="O60" s="2"/>
      <c r="P60" s="2"/>
      <c r="R60" s="4"/>
      <c r="S60" s="2"/>
      <c r="U60" s="2"/>
    </row>
    <row r="61" spans="4:21" s="1" customFormat="1">
      <c r="D61" s="3"/>
      <c r="G61" s="2"/>
      <c r="H61" s="2"/>
      <c r="I61" s="2"/>
      <c r="J61" s="2"/>
      <c r="K61" s="2"/>
      <c r="L61" s="2"/>
      <c r="M61" s="2"/>
      <c r="N61" s="2"/>
      <c r="O61" s="2"/>
      <c r="P61" s="2"/>
      <c r="R61" s="4"/>
      <c r="S61" s="2"/>
      <c r="U61" s="2"/>
    </row>
    <row r="62" spans="4:21" s="1" customFormat="1">
      <c r="D62" s="3"/>
      <c r="G62" s="2"/>
      <c r="H62" s="2"/>
      <c r="I62" s="2"/>
      <c r="J62" s="2"/>
      <c r="K62" s="2"/>
      <c r="L62" s="2"/>
      <c r="M62" s="2"/>
      <c r="N62" s="2"/>
      <c r="O62" s="2"/>
      <c r="P62" s="2"/>
      <c r="R62" s="4"/>
      <c r="S62" s="2"/>
      <c r="U62" s="2"/>
    </row>
    <row r="63" spans="4:21" s="1" customFormat="1">
      <c r="D63" s="3"/>
      <c r="G63" s="2"/>
      <c r="H63" s="2"/>
      <c r="I63" s="2"/>
      <c r="J63" s="2"/>
      <c r="K63" s="2"/>
      <c r="L63" s="2"/>
      <c r="M63" s="2"/>
      <c r="N63" s="2"/>
      <c r="O63" s="2"/>
      <c r="P63" s="2"/>
      <c r="R63" s="4"/>
      <c r="S63" s="2"/>
      <c r="U63" s="2"/>
    </row>
    <row r="64" spans="4:21" s="1" customFormat="1">
      <c r="D64" s="3"/>
      <c r="G64" s="2"/>
      <c r="H64" s="2"/>
      <c r="I64" s="2"/>
      <c r="J64" s="2"/>
      <c r="K64" s="2"/>
      <c r="L64" s="2"/>
      <c r="M64" s="2"/>
      <c r="N64" s="2"/>
      <c r="O64" s="2"/>
      <c r="P64" s="2"/>
      <c r="R64" s="4"/>
      <c r="S64" s="2"/>
      <c r="U64" s="2"/>
    </row>
    <row r="65" spans="4:21" s="1" customFormat="1">
      <c r="D65" s="3"/>
      <c r="G65" s="2"/>
      <c r="H65" s="2"/>
      <c r="I65" s="2"/>
      <c r="J65" s="2"/>
      <c r="K65" s="2"/>
      <c r="L65" s="2"/>
      <c r="M65" s="2"/>
      <c r="N65" s="2"/>
      <c r="O65" s="2"/>
      <c r="P65" s="2"/>
      <c r="R65" s="4"/>
      <c r="S65" s="2"/>
      <c r="U65" s="2"/>
    </row>
    <row r="66" spans="4:21" s="1" customFormat="1">
      <c r="D66" s="3"/>
      <c r="G66" s="2"/>
      <c r="H66" s="2"/>
      <c r="I66" s="2"/>
      <c r="J66" s="2"/>
      <c r="K66" s="2"/>
      <c r="L66" s="2"/>
      <c r="M66" s="2"/>
      <c r="N66" s="2"/>
      <c r="O66" s="2"/>
      <c r="P66" s="2"/>
      <c r="R66" s="4"/>
      <c r="S66" s="2"/>
      <c r="U66" s="2"/>
    </row>
    <row r="67" spans="4:21" s="1" customFormat="1">
      <c r="D67" s="3"/>
      <c r="G67" s="2"/>
      <c r="H67" s="2"/>
      <c r="I67" s="2"/>
      <c r="J67" s="2"/>
      <c r="K67" s="2"/>
      <c r="L67" s="2"/>
      <c r="M67" s="2"/>
      <c r="N67" s="2"/>
      <c r="O67" s="2"/>
      <c r="P67" s="2"/>
      <c r="R67" s="4"/>
      <c r="S67" s="2"/>
      <c r="U67" s="2"/>
    </row>
    <row r="68" spans="4:21" s="1" customFormat="1">
      <c r="D68" s="3"/>
      <c r="G68" s="2"/>
      <c r="H68" s="2"/>
      <c r="I68" s="2"/>
      <c r="J68" s="2"/>
      <c r="K68" s="2"/>
      <c r="L68" s="2"/>
      <c r="M68" s="2"/>
      <c r="N68" s="2"/>
      <c r="O68" s="2"/>
      <c r="P68" s="2"/>
      <c r="R68" s="4"/>
      <c r="S68" s="2"/>
      <c r="U68" s="2"/>
    </row>
    <row r="69" spans="4:21" s="1" customFormat="1">
      <c r="D69" s="3"/>
      <c r="G69" s="2"/>
      <c r="H69" s="2"/>
      <c r="I69" s="2"/>
      <c r="J69" s="2"/>
      <c r="K69" s="2"/>
      <c r="L69" s="2"/>
      <c r="M69" s="2"/>
      <c r="N69" s="2"/>
      <c r="O69" s="2"/>
      <c r="P69" s="2"/>
      <c r="R69" s="4"/>
      <c r="S69" s="2"/>
      <c r="U69" s="2"/>
    </row>
    <row r="70" spans="4:21" s="1" customFormat="1">
      <c r="D70" s="3"/>
      <c r="G70" s="2"/>
      <c r="H70" s="2"/>
      <c r="I70" s="2"/>
      <c r="J70" s="2"/>
      <c r="K70" s="2"/>
      <c r="L70" s="2"/>
      <c r="M70" s="2"/>
      <c r="N70" s="2"/>
      <c r="O70" s="2"/>
      <c r="P70" s="2"/>
      <c r="R70" s="4"/>
      <c r="S70" s="2"/>
      <c r="U70" s="2"/>
    </row>
    <row r="71" spans="4:21" s="1" customFormat="1">
      <c r="D71" s="3"/>
      <c r="G71" s="2"/>
      <c r="H71" s="2"/>
      <c r="I71" s="2"/>
      <c r="J71" s="2"/>
      <c r="K71" s="2"/>
      <c r="L71" s="2"/>
      <c r="M71" s="2"/>
      <c r="N71" s="2"/>
      <c r="O71" s="2"/>
      <c r="P71" s="2"/>
      <c r="R71" s="4"/>
      <c r="S71" s="2"/>
      <c r="U71" s="2"/>
    </row>
    <row r="72" spans="4:21" s="1" customFormat="1">
      <c r="D72" s="3"/>
      <c r="G72" s="2"/>
      <c r="H72" s="2"/>
      <c r="I72" s="2"/>
      <c r="J72" s="2"/>
      <c r="K72" s="2"/>
      <c r="L72" s="2"/>
      <c r="M72" s="2"/>
      <c r="N72" s="2"/>
      <c r="O72" s="2"/>
      <c r="P72" s="2"/>
      <c r="R72" s="4"/>
      <c r="S72" s="2"/>
      <c r="U72" s="2"/>
    </row>
    <row r="73" spans="4:21" s="1" customFormat="1">
      <c r="D73" s="3"/>
      <c r="G73" s="2"/>
      <c r="H73" s="2"/>
      <c r="I73" s="2"/>
      <c r="J73" s="2"/>
      <c r="K73" s="2"/>
      <c r="L73" s="2"/>
      <c r="M73" s="2"/>
      <c r="N73" s="2"/>
      <c r="O73" s="2"/>
      <c r="P73" s="2"/>
      <c r="R73" s="4"/>
      <c r="S73" s="2"/>
      <c r="U73" s="2"/>
    </row>
    <row r="74" spans="4:21" s="1" customFormat="1">
      <c r="D74" s="3"/>
      <c r="G74" s="2"/>
      <c r="H74" s="2"/>
      <c r="I74" s="2"/>
      <c r="J74" s="2"/>
      <c r="K74" s="2"/>
      <c r="L74" s="2"/>
      <c r="M74" s="2"/>
      <c r="N74" s="2"/>
      <c r="O74" s="2"/>
      <c r="P74" s="2"/>
      <c r="R74" s="4"/>
      <c r="S74" s="2"/>
      <c r="U74" s="2"/>
    </row>
    <row r="75" spans="4:21" s="1" customFormat="1">
      <c r="D75" s="3"/>
      <c r="G75" s="2"/>
      <c r="H75" s="2"/>
      <c r="I75" s="2"/>
      <c r="J75" s="2"/>
      <c r="K75" s="2"/>
      <c r="L75" s="2"/>
      <c r="M75" s="2"/>
      <c r="N75" s="2"/>
      <c r="O75" s="2"/>
      <c r="P75" s="2"/>
      <c r="R75" s="4"/>
      <c r="S75" s="2"/>
      <c r="U75" s="2"/>
    </row>
    <row r="76" spans="4:21" s="1" customFormat="1">
      <c r="D76" s="3"/>
      <c r="G76" s="2"/>
      <c r="H76" s="2"/>
      <c r="I76" s="2"/>
      <c r="J76" s="2"/>
      <c r="K76" s="2"/>
      <c r="L76" s="2"/>
      <c r="M76" s="2"/>
      <c r="N76" s="2"/>
      <c r="O76" s="2"/>
      <c r="P76" s="2"/>
      <c r="R76" s="4"/>
      <c r="S76" s="2"/>
      <c r="U76" s="2"/>
    </row>
    <row r="77" spans="4:21" s="1" customFormat="1">
      <c r="D77" s="3"/>
      <c r="G77" s="2"/>
      <c r="H77" s="2"/>
      <c r="I77" s="2"/>
      <c r="J77" s="2"/>
      <c r="K77" s="2"/>
      <c r="L77" s="2"/>
      <c r="M77" s="2"/>
      <c r="N77" s="2"/>
      <c r="O77" s="2"/>
      <c r="P77" s="2"/>
      <c r="R77" s="4"/>
      <c r="S77" s="2"/>
      <c r="U77" s="2"/>
    </row>
    <row r="78" spans="4:21" s="1" customFormat="1">
      <c r="D78" s="3"/>
      <c r="G78" s="2"/>
      <c r="H78" s="2"/>
      <c r="I78" s="2"/>
      <c r="J78" s="2"/>
      <c r="K78" s="2"/>
      <c r="L78" s="2"/>
      <c r="M78" s="2"/>
      <c r="N78" s="2"/>
      <c r="O78" s="2"/>
      <c r="P78" s="2"/>
      <c r="R78" s="4"/>
      <c r="S78" s="2"/>
      <c r="U78" s="2"/>
    </row>
    <row r="79" spans="4:21" s="1" customFormat="1">
      <c r="D79" s="3"/>
      <c r="G79" s="2"/>
      <c r="H79" s="2"/>
      <c r="I79" s="2"/>
      <c r="J79" s="2"/>
      <c r="K79" s="2"/>
      <c r="L79" s="2"/>
      <c r="M79" s="2"/>
      <c r="N79" s="2"/>
      <c r="O79" s="2"/>
      <c r="P79" s="2"/>
      <c r="R79" s="4"/>
      <c r="S79" s="2"/>
      <c r="U79" s="2"/>
    </row>
    <row r="80" spans="4:21" s="1" customFormat="1">
      <c r="D80" s="3"/>
      <c r="G80" s="2"/>
      <c r="H80" s="2"/>
      <c r="I80" s="2"/>
      <c r="J80" s="2"/>
      <c r="K80" s="2"/>
      <c r="L80" s="2"/>
      <c r="M80" s="2"/>
      <c r="N80" s="2"/>
      <c r="O80" s="2"/>
      <c r="P80" s="2"/>
      <c r="R80" s="4"/>
      <c r="S80" s="2"/>
      <c r="U80" s="2"/>
    </row>
    <row r="81" spans="4:21" s="1" customFormat="1">
      <c r="D81" s="3"/>
      <c r="G81" s="2"/>
      <c r="H81" s="2"/>
      <c r="I81" s="2"/>
      <c r="J81" s="2"/>
      <c r="K81" s="2"/>
      <c r="L81" s="2"/>
      <c r="M81" s="2"/>
      <c r="N81" s="2"/>
      <c r="O81" s="2"/>
      <c r="P81" s="2"/>
      <c r="R81" s="4"/>
      <c r="S81" s="2"/>
      <c r="U81" s="2"/>
    </row>
    <row r="82" spans="4:21" s="1" customFormat="1">
      <c r="D82" s="3"/>
      <c r="G82" s="2"/>
      <c r="H82" s="2"/>
      <c r="I82" s="2"/>
      <c r="J82" s="2"/>
      <c r="K82" s="2"/>
      <c r="L82" s="2"/>
      <c r="M82" s="2"/>
      <c r="N82" s="2"/>
      <c r="O82" s="2"/>
      <c r="P82" s="2"/>
      <c r="R82" s="4"/>
      <c r="S82" s="2"/>
      <c r="U82" s="2"/>
    </row>
    <row r="83" spans="4:21" s="1" customFormat="1">
      <c r="D83" s="3"/>
      <c r="G83" s="2"/>
      <c r="H83" s="2"/>
      <c r="I83" s="2"/>
      <c r="J83" s="2"/>
      <c r="K83" s="2"/>
      <c r="L83" s="2"/>
      <c r="M83" s="2"/>
      <c r="N83" s="2"/>
      <c r="O83" s="2"/>
      <c r="P83" s="2"/>
      <c r="R83" s="4"/>
      <c r="S83" s="2"/>
      <c r="U83" s="2"/>
    </row>
    <row r="84" spans="4:21" s="1" customFormat="1">
      <c r="D84" s="3"/>
      <c r="G84" s="2"/>
      <c r="H84" s="2"/>
      <c r="I84" s="2"/>
      <c r="J84" s="2"/>
      <c r="K84" s="2"/>
      <c r="L84" s="2"/>
      <c r="M84" s="2"/>
      <c r="N84" s="2"/>
      <c r="O84" s="2"/>
      <c r="P84" s="2"/>
      <c r="R84" s="4"/>
      <c r="S84" s="2"/>
      <c r="U84" s="2"/>
    </row>
    <row r="85" spans="4:21" s="1" customFormat="1">
      <c r="D85" s="3"/>
      <c r="G85" s="2"/>
      <c r="H85" s="2"/>
      <c r="I85" s="2"/>
      <c r="J85" s="2"/>
      <c r="K85" s="2"/>
      <c r="L85" s="2"/>
      <c r="M85" s="2"/>
      <c r="N85" s="2"/>
      <c r="O85" s="2"/>
      <c r="P85" s="2"/>
      <c r="R85" s="4"/>
      <c r="S85" s="2"/>
      <c r="U85" s="2"/>
    </row>
    <row r="86" spans="4:21" s="1" customFormat="1">
      <c r="D86" s="3"/>
      <c r="G86" s="2"/>
      <c r="H86" s="2"/>
      <c r="I86" s="2"/>
      <c r="J86" s="2"/>
      <c r="K86" s="2"/>
      <c r="L86" s="2"/>
      <c r="M86" s="2"/>
      <c r="N86" s="2"/>
      <c r="O86" s="2"/>
      <c r="P86" s="2"/>
      <c r="R86" s="4"/>
      <c r="S86" s="2"/>
      <c r="U86" s="2"/>
    </row>
    <row r="87" spans="4:21" s="1" customFormat="1">
      <c r="D87" s="3"/>
      <c r="G87" s="2"/>
      <c r="H87" s="2"/>
      <c r="I87" s="2"/>
      <c r="J87" s="2"/>
      <c r="K87" s="2"/>
      <c r="L87" s="2"/>
      <c r="M87" s="2"/>
      <c r="N87" s="2"/>
      <c r="O87" s="2"/>
      <c r="P87" s="2"/>
      <c r="R87" s="4"/>
      <c r="S87" s="2"/>
      <c r="U87" s="2"/>
    </row>
    <row r="88" spans="4:21" s="1" customFormat="1">
      <c r="D88" s="3"/>
      <c r="G88" s="2"/>
      <c r="H88" s="2"/>
      <c r="I88" s="2"/>
      <c r="J88" s="2"/>
      <c r="K88" s="2"/>
      <c r="L88" s="2"/>
      <c r="M88" s="2"/>
      <c r="N88" s="2"/>
      <c r="O88" s="2"/>
      <c r="P88" s="2"/>
      <c r="R88" s="4"/>
      <c r="S88" s="2"/>
      <c r="U88" s="2"/>
    </row>
    <row r="89" spans="4:21" s="1" customFormat="1">
      <c r="D89" s="3"/>
      <c r="G89" s="2"/>
      <c r="H89" s="2"/>
      <c r="I89" s="2"/>
      <c r="J89" s="2"/>
      <c r="K89" s="2"/>
      <c r="L89" s="2"/>
      <c r="M89" s="2"/>
      <c r="N89" s="2"/>
      <c r="O89" s="2"/>
      <c r="P89" s="2"/>
      <c r="R89" s="4"/>
      <c r="S89" s="2"/>
      <c r="U89" s="2"/>
    </row>
    <row r="90" spans="4:21" s="1" customFormat="1">
      <c r="D90" s="3"/>
      <c r="G90" s="2"/>
      <c r="H90" s="2"/>
      <c r="I90" s="2"/>
      <c r="J90" s="2"/>
      <c r="K90" s="2"/>
      <c r="L90" s="2"/>
      <c r="M90" s="2"/>
      <c r="N90" s="2"/>
      <c r="O90" s="2"/>
      <c r="P90" s="2"/>
      <c r="R90" s="4"/>
      <c r="S90" s="2"/>
      <c r="U90" s="2"/>
    </row>
    <row r="91" spans="4:21" s="1" customFormat="1">
      <c r="D91" s="3"/>
      <c r="G91" s="2"/>
      <c r="H91" s="2"/>
      <c r="I91" s="2"/>
      <c r="J91" s="2"/>
      <c r="K91" s="2"/>
      <c r="L91" s="2"/>
      <c r="M91" s="2"/>
      <c r="N91" s="2"/>
      <c r="O91" s="2"/>
      <c r="P91" s="2"/>
      <c r="R91" s="4"/>
      <c r="S91" s="2"/>
      <c r="U91" s="2"/>
    </row>
    <row r="92" spans="4:21" s="1" customFormat="1">
      <c r="D92" s="3"/>
      <c r="G92" s="2"/>
      <c r="H92" s="2"/>
      <c r="I92" s="2"/>
      <c r="J92" s="2"/>
      <c r="K92" s="2"/>
      <c r="L92" s="2"/>
      <c r="M92" s="2"/>
      <c r="N92" s="2"/>
      <c r="O92" s="2"/>
      <c r="P92" s="2"/>
      <c r="R92" s="4"/>
      <c r="S92" s="2"/>
      <c r="U92" s="2"/>
    </row>
    <row r="93" spans="4:21" s="1" customFormat="1">
      <c r="D93" s="3"/>
      <c r="G93" s="2"/>
      <c r="H93" s="2"/>
      <c r="I93" s="2"/>
      <c r="J93" s="2"/>
      <c r="K93" s="2"/>
      <c r="L93" s="2"/>
      <c r="M93" s="2"/>
      <c r="N93" s="2"/>
      <c r="O93" s="2"/>
      <c r="P93" s="2"/>
      <c r="R93" s="4"/>
      <c r="S93" s="2"/>
      <c r="U93" s="2"/>
    </row>
    <row r="94" spans="4:21" s="1" customFormat="1">
      <c r="D94" s="3"/>
      <c r="G94" s="2"/>
      <c r="H94" s="2"/>
      <c r="I94" s="2"/>
      <c r="J94" s="2"/>
      <c r="K94" s="2"/>
      <c r="L94" s="2"/>
      <c r="M94" s="2"/>
      <c r="N94" s="2"/>
      <c r="O94" s="2"/>
      <c r="P94" s="2"/>
      <c r="R94" s="4"/>
      <c r="S94" s="2"/>
      <c r="U94" s="2"/>
    </row>
    <row r="95" spans="4:21" s="1" customFormat="1">
      <c r="D95" s="3"/>
      <c r="G95" s="2"/>
      <c r="H95" s="2"/>
      <c r="I95" s="2"/>
      <c r="J95" s="2"/>
      <c r="K95" s="2"/>
      <c r="L95" s="2"/>
      <c r="M95" s="2"/>
      <c r="N95" s="2"/>
      <c r="O95" s="2"/>
      <c r="P95" s="2"/>
      <c r="R95" s="4"/>
      <c r="S95" s="2"/>
      <c r="U95" s="2"/>
    </row>
    <row r="96" spans="4:21" s="1" customFormat="1">
      <c r="D96" s="3"/>
      <c r="G96" s="2"/>
      <c r="H96" s="2"/>
      <c r="I96" s="2"/>
      <c r="J96" s="2"/>
      <c r="K96" s="2"/>
      <c r="L96" s="2"/>
      <c r="M96" s="2"/>
      <c r="N96" s="2"/>
      <c r="O96" s="2"/>
      <c r="P96" s="2"/>
      <c r="R96" s="4"/>
      <c r="S96" s="2"/>
      <c r="U96" s="2"/>
    </row>
    <row r="97" spans="4:21" s="1" customFormat="1">
      <c r="D97" s="3"/>
      <c r="G97" s="2"/>
      <c r="H97" s="2"/>
      <c r="I97" s="2"/>
      <c r="J97" s="2"/>
      <c r="K97" s="2"/>
      <c r="L97" s="2"/>
      <c r="M97" s="2"/>
      <c r="N97" s="2"/>
      <c r="O97" s="2"/>
      <c r="P97" s="2"/>
      <c r="R97" s="4"/>
      <c r="S97" s="2"/>
      <c r="U97" s="2"/>
    </row>
    <row r="98" spans="4:21" s="1" customFormat="1">
      <c r="D98" s="3"/>
      <c r="G98" s="2"/>
      <c r="H98" s="2"/>
      <c r="I98" s="2"/>
      <c r="J98" s="2"/>
      <c r="K98" s="2"/>
      <c r="L98" s="2"/>
      <c r="M98" s="2"/>
      <c r="N98" s="2"/>
      <c r="O98" s="2"/>
      <c r="P98" s="2"/>
      <c r="R98" s="4"/>
      <c r="S98" s="2"/>
      <c r="U98" s="2"/>
    </row>
    <row r="99" spans="4:21" s="1" customFormat="1">
      <c r="D99" s="3"/>
      <c r="G99" s="2"/>
      <c r="H99" s="2"/>
      <c r="I99" s="2"/>
      <c r="J99" s="2"/>
      <c r="K99" s="2"/>
      <c r="L99" s="2"/>
      <c r="M99" s="2"/>
      <c r="N99" s="2"/>
      <c r="O99" s="2"/>
      <c r="P99" s="2"/>
      <c r="R99" s="4"/>
      <c r="S99" s="2"/>
      <c r="U99" s="2"/>
    </row>
    <row r="100" spans="4:21" s="1" customFormat="1">
      <c r="D100" s="3"/>
      <c r="G100" s="2"/>
      <c r="H100" s="2"/>
      <c r="I100" s="2"/>
      <c r="J100" s="2"/>
      <c r="K100" s="2"/>
      <c r="L100" s="2"/>
      <c r="M100" s="2"/>
      <c r="N100" s="2"/>
      <c r="O100" s="2"/>
      <c r="P100" s="2"/>
      <c r="R100" s="4"/>
      <c r="S100" s="2"/>
      <c r="U100" s="2"/>
    </row>
    <row r="101" spans="4:21" s="1" customFormat="1">
      <c r="D101" s="3"/>
      <c r="G101" s="2"/>
      <c r="H101" s="2"/>
      <c r="I101" s="2"/>
      <c r="J101" s="2"/>
      <c r="K101" s="2"/>
      <c r="L101" s="2"/>
      <c r="M101" s="2"/>
      <c r="N101" s="2"/>
      <c r="O101" s="2"/>
      <c r="P101" s="2"/>
      <c r="R101" s="4"/>
      <c r="S101" s="2"/>
      <c r="U101" s="2"/>
    </row>
    <row r="102" spans="4:21" s="1" customFormat="1">
      <c r="D102" s="3"/>
      <c r="G102" s="2"/>
      <c r="H102" s="2"/>
      <c r="I102" s="2"/>
      <c r="J102" s="2"/>
      <c r="K102" s="2"/>
      <c r="L102" s="2"/>
      <c r="M102" s="2"/>
      <c r="N102" s="2"/>
      <c r="O102" s="2"/>
      <c r="P102" s="2"/>
      <c r="R102" s="4"/>
      <c r="S102" s="2"/>
      <c r="U102" s="2"/>
    </row>
    <row r="103" spans="4:21" s="1" customFormat="1">
      <c r="D103" s="3"/>
      <c r="G103" s="2"/>
      <c r="H103" s="2"/>
      <c r="I103" s="2"/>
      <c r="J103" s="2"/>
      <c r="K103" s="2"/>
      <c r="L103" s="2"/>
      <c r="M103" s="2"/>
      <c r="N103" s="2"/>
      <c r="O103" s="2"/>
      <c r="P103" s="2"/>
      <c r="R103" s="4"/>
      <c r="S103" s="2"/>
      <c r="U103" s="2"/>
    </row>
    <row r="104" spans="4:21" s="1" customFormat="1">
      <c r="D104" s="3"/>
      <c r="G104" s="2"/>
      <c r="H104" s="2"/>
      <c r="I104" s="2"/>
      <c r="J104" s="2"/>
      <c r="K104" s="2"/>
      <c r="L104" s="2"/>
      <c r="M104" s="2"/>
      <c r="N104" s="2"/>
      <c r="O104" s="2"/>
      <c r="P104" s="2"/>
      <c r="R104" s="4"/>
      <c r="S104" s="2"/>
      <c r="U104" s="2"/>
    </row>
    <row r="105" spans="4:21" s="1" customFormat="1">
      <c r="D105" s="3"/>
      <c r="G105" s="2"/>
      <c r="H105" s="2"/>
      <c r="I105" s="2"/>
      <c r="J105" s="2"/>
      <c r="K105" s="2"/>
      <c r="L105" s="2"/>
      <c r="M105" s="2"/>
      <c r="N105" s="2"/>
      <c r="O105" s="2"/>
      <c r="P105" s="2"/>
      <c r="R105" s="4"/>
      <c r="S105" s="2"/>
      <c r="U105" s="2"/>
    </row>
    <row r="106" spans="4:21" s="1" customFormat="1">
      <c r="D106" s="3"/>
      <c r="G106" s="2"/>
      <c r="H106" s="2"/>
      <c r="I106" s="2"/>
      <c r="J106" s="2"/>
      <c r="K106" s="2"/>
      <c r="L106" s="2"/>
      <c r="M106" s="2"/>
      <c r="N106" s="2"/>
      <c r="O106" s="2"/>
      <c r="P106" s="2"/>
      <c r="R106" s="4"/>
      <c r="S106" s="2"/>
      <c r="U106" s="2"/>
    </row>
    <row r="107" spans="4:21" s="1" customFormat="1">
      <c r="D107" s="3"/>
      <c r="G107" s="2"/>
      <c r="H107" s="2"/>
      <c r="I107" s="2"/>
      <c r="J107" s="2"/>
      <c r="K107" s="2"/>
      <c r="L107" s="2"/>
      <c r="M107" s="2"/>
      <c r="N107" s="2"/>
      <c r="O107" s="2"/>
      <c r="P107" s="2"/>
      <c r="R107" s="4"/>
      <c r="S107" s="2"/>
      <c r="U107" s="2"/>
    </row>
    <row r="108" spans="4:21" s="1" customFormat="1">
      <c r="D108" s="3"/>
      <c r="G108" s="2"/>
      <c r="H108" s="2"/>
      <c r="I108" s="2"/>
      <c r="J108" s="2"/>
      <c r="K108" s="2"/>
      <c r="L108" s="2"/>
      <c r="M108" s="2"/>
      <c r="N108" s="2"/>
      <c r="O108" s="2"/>
      <c r="P108" s="2"/>
      <c r="R108" s="4"/>
      <c r="S108" s="2"/>
      <c r="U108" s="2"/>
    </row>
    <row r="109" spans="4:21" s="1" customFormat="1">
      <c r="D109" s="3"/>
      <c r="G109" s="2"/>
      <c r="H109" s="2"/>
      <c r="I109" s="2"/>
      <c r="J109" s="2"/>
      <c r="K109" s="2"/>
      <c r="L109" s="2"/>
      <c r="M109" s="2"/>
      <c r="N109" s="2"/>
      <c r="O109" s="2"/>
      <c r="P109" s="2"/>
      <c r="R109" s="4"/>
      <c r="S109" s="2"/>
      <c r="U109" s="2"/>
    </row>
    <row r="110" spans="4:21" s="1" customFormat="1">
      <c r="D110" s="3"/>
      <c r="G110" s="2"/>
      <c r="H110" s="2"/>
      <c r="I110" s="2"/>
      <c r="J110" s="2"/>
      <c r="K110" s="2"/>
      <c r="L110" s="2"/>
      <c r="M110" s="2"/>
      <c r="N110" s="2"/>
      <c r="O110" s="2"/>
      <c r="P110" s="2"/>
      <c r="R110" s="4"/>
      <c r="S110" s="2"/>
      <c r="U110" s="2"/>
    </row>
    <row r="111" spans="4:21" s="1" customFormat="1">
      <c r="D111" s="3"/>
      <c r="G111" s="2"/>
      <c r="H111" s="2"/>
      <c r="I111" s="2"/>
      <c r="J111" s="2"/>
      <c r="K111" s="2"/>
      <c r="L111" s="2"/>
      <c r="M111" s="2"/>
      <c r="N111" s="2"/>
      <c r="O111" s="2"/>
      <c r="P111" s="2"/>
      <c r="R111" s="4"/>
      <c r="S111" s="2"/>
      <c r="U111" s="2"/>
    </row>
    <row r="112" spans="4:21" s="1" customFormat="1">
      <c r="D112" s="3"/>
      <c r="G112" s="2"/>
      <c r="H112" s="2"/>
      <c r="I112" s="2"/>
      <c r="J112" s="2"/>
      <c r="K112" s="2"/>
      <c r="L112" s="2"/>
      <c r="M112" s="2"/>
      <c r="N112" s="2"/>
      <c r="O112" s="2"/>
      <c r="P112" s="2"/>
      <c r="R112" s="4"/>
      <c r="S112" s="2"/>
      <c r="U112" s="2"/>
    </row>
    <row r="113" spans="4:21" s="1" customFormat="1">
      <c r="D113" s="3"/>
      <c r="G113" s="2"/>
      <c r="H113" s="2"/>
      <c r="I113" s="2"/>
      <c r="J113" s="2"/>
      <c r="K113" s="2"/>
      <c r="L113" s="2"/>
      <c r="M113" s="2"/>
      <c r="N113" s="2"/>
      <c r="O113" s="2"/>
      <c r="P113" s="2"/>
      <c r="R113" s="4"/>
      <c r="S113" s="2"/>
      <c r="U113" s="2"/>
    </row>
    <row r="114" spans="4:21" s="1" customFormat="1">
      <c r="D114" s="3"/>
      <c r="G114" s="2"/>
      <c r="H114" s="2"/>
      <c r="I114" s="2"/>
      <c r="J114" s="2"/>
      <c r="K114" s="2"/>
      <c r="L114" s="2"/>
      <c r="M114" s="2"/>
      <c r="N114" s="2"/>
      <c r="O114" s="2"/>
      <c r="P114" s="2"/>
      <c r="R114" s="4"/>
      <c r="S114" s="2"/>
      <c r="U114" s="2"/>
    </row>
    <row r="115" spans="4:21" s="1" customFormat="1">
      <c r="D115" s="3"/>
      <c r="G115" s="2"/>
      <c r="H115" s="2"/>
      <c r="I115" s="2"/>
      <c r="J115" s="2"/>
      <c r="K115" s="2"/>
      <c r="L115" s="2"/>
      <c r="M115" s="2"/>
      <c r="N115" s="2"/>
      <c r="O115" s="2"/>
      <c r="P115" s="2"/>
      <c r="R115" s="4"/>
      <c r="S115" s="2"/>
      <c r="U115" s="2"/>
    </row>
    <row r="116" spans="4:21" s="1" customFormat="1">
      <c r="D116" s="3"/>
      <c r="G116" s="2"/>
      <c r="H116" s="2"/>
      <c r="I116" s="2"/>
      <c r="J116" s="2"/>
      <c r="K116" s="2"/>
      <c r="L116" s="2"/>
      <c r="M116" s="2"/>
      <c r="N116" s="2"/>
      <c r="O116" s="2"/>
      <c r="P116" s="2"/>
      <c r="R116" s="4"/>
      <c r="S116" s="2"/>
      <c r="U116" s="2"/>
    </row>
    <row r="117" spans="4:21" s="1" customFormat="1">
      <c r="D117" s="3"/>
      <c r="G117" s="2"/>
      <c r="H117" s="2"/>
      <c r="I117" s="2"/>
      <c r="J117" s="2"/>
      <c r="K117" s="2"/>
      <c r="L117" s="2"/>
      <c r="M117" s="2"/>
      <c r="N117" s="2"/>
      <c r="O117" s="2"/>
      <c r="P117" s="2"/>
      <c r="R117" s="4"/>
      <c r="S117" s="2"/>
      <c r="U117" s="2"/>
    </row>
    <row r="118" spans="4:21" s="1" customFormat="1">
      <c r="D118" s="3"/>
      <c r="G118" s="2"/>
      <c r="H118" s="2"/>
      <c r="I118" s="2"/>
      <c r="J118" s="2"/>
      <c r="K118" s="2"/>
      <c r="L118" s="2"/>
      <c r="M118" s="2"/>
      <c r="N118" s="2"/>
      <c r="O118" s="2"/>
      <c r="P118" s="2"/>
      <c r="R118" s="4"/>
      <c r="S118" s="2"/>
      <c r="U118" s="2"/>
    </row>
    <row r="119" spans="4:21" s="1" customFormat="1">
      <c r="D119" s="3"/>
      <c r="G119" s="2"/>
      <c r="H119" s="2"/>
      <c r="I119" s="2"/>
      <c r="J119" s="2"/>
      <c r="K119" s="2"/>
      <c r="L119" s="2"/>
      <c r="M119" s="2"/>
      <c r="N119" s="2"/>
      <c r="O119" s="2"/>
      <c r="P119" s="2"/>
      <c r="R119" s="4"/>
      <c r="S119" s="2"/>
      <c r="U119" s="2"/>
    </row>
    <row r="120" spans="4:21" s="1" customFormat="1">
      <c r="D120" s="3"/>
      <c r="G120" s="2"/>
      <c r="H120" s="2"/>
      <c r="I120" s="2"/>
      <c r="J120" s="2"/>
      <c r="K120" s="2"/>
      <c r="L120" s="2"/>
      <c r="M120" s="2"/>
      <c r="N120" s="2"/>
      <c r="O120" s="2"/>
      <c r="P120" s="2"/>
      <c r="R120" s="4"/>
      <c r="S120" s="2"/>
      <c r="U120" s="2"/>
    </row>
    <row r="121" spans="4:21" s="1" customFormat="1">
      <c r="D121" s="3"/>
      <c r="G121" s="2"/>
      <c r="H121" s="2"/>
      <c r="I121" s="2"/>
      <c r="J121" s="2"/>
      <c r="K121" s="2"/>
      <c r="L121" s="2"/>
      <c r="M121" s="2"/>
      <c r="N121" s="2"/>
      <c r="O121" s="2"/>
      <c r="P121" s="2"/>
      <c r="R121" s="4"/>
      <c r="S121" s="2"/>
      <c r="U121" s="2"/>
    </row>
    <row r="122" spans="4:21" s="1" customFormat="1">
      <c r="D122" s="3"/>
      <c r="G122" s="2"/>
      <c r="H122" s="2"/>
      <c r="I122" s="2"/>
      <c r="J122" s="2"/>
      <c r="K122" s="2"/>
      <c r="L122" s="2"/>
      <c r="M122" s="2"/>
      <c r="N122" s="2"/>
      <c r="O122" s="2"/>
      <c r="P122" s="2"/>
      <c r="R122" s="4"/>
      <c r="S122" s="2"/>
      <c r="U122" s="2"/>
    </row>
    <row r="123" spans="4:21" s="1" customFormat="1">
      <c r="D123" s="3"/>
      <c r="G123" s="2"/>
      <c r="H123" s="2"/>
      <c r="I123" s="2"/>
      <c r="J123" s="2"/>
      <c r="K123" s="2"/>
      <c r="L123" s="2"/>
      <c r="M123" s="2"/>
      <c r="N123" s="2"/>
      <c r="O123" s="2"/>
      <c r="P123" s="2"/>
      <c r="R123" s="4"/>
      <c r="S123" s="2"/>
      <c r="U123" s="2"/>
    </row>
    <row r="124" spans="4:21" s="1" customFormat="1">
      <c r="D124" s="3"/>
      <c r="G124" s="2"/>
      <c r="H124" s="2"/>
      <c r="I124" s="2"/>
      <c r="J124" s="2"/>
      <c r="K124" s="2"/>
      <c r="L124" s="2"/>
      <c r="M124" s="2"/>
      <c r="N124" s="2"/>
      <c r="O124" s="2"/>
      <c r="P124" s="2"/>
      <c r="R124" s="4"/>
      <c r="S124" s="2"/>
      <c r="U124" s="2"/>
    </row>
    <row r="125" spans="4:21" s="1" customFormat="1">
      <c r="D125" s="3"/>
      <c r="G125" s="2"/>
      <c r="H125" s="2"/>
      <c r="I125" s="2"/>
      <c r="J125" s="2"/>
      <c r="K125" s="2"/>
      <c r="L125" s="2"/>
      <c r="M125" s="2"/>
      <c r="N125" s="2"/>
      <c r="O125" s="2"/>
      <c r="P125" s="2"/>
      <c r="R125" s="4"/>
      <c r="S125" s="2"/>
      <c r="U125" s="2"/>
    </row>
    <row r="126" spans="4:21" s="1" customFormat="1">
      <c r="D126" s="3"/>
      <c r="G126" s="2"/>
      <c r="H126" s="2"/>
      <c r="I126" s="2"/>
      <c r="J126" s="2"/>
      <c r="K126" s="2"/>
      <c r="L126" s="2"/>
      <c r="M126" s="2"/>
      <c r="N126" s="2"/>
      <c r="O126" s="2"/>
      <c r="P126" s="2"/>
      <c r="R126" s="4"/>
      <c r="S126" s="2"/>
      <c r="U126" s="2"/>
    </row>
    <row r="127" spans="4:21" s="1" customFormat="1">
      <c r="D127" s="3"/>
      <c r="G127" s="2"/>
      <c r="H127" s="2"/>
      <c r="I127" s="2"/>
      <c r="J127" s="2"/>
      <c r="K127" s="2"/>
      <c r="L127" s="2"/>
      <c r="M127" s="2"/>
      <c r="N127" s="2"/>
      <c r="O127" s="2"/>
      <c r="P127" s="2"/>
      <c r="R127" s="4"/>
      <c r="S127" s="2"/>
      <c r="U127" s="2"/>
    </row>
    <row r="128" spans="4:21" s="1" customFormat="1">
      <c r="D128" s="3"/>
      <c r="G128" s="2"/>
      <c r="H128" s="2"/>
      <c r="I128" s="2"/>
      <c r="J128" s="2"/>
      <c r="K128" s="2"/>
      <c r="L128" s="2"/>
      <c r="M128" s="2"/>
      <c r="N128" s="2"/>
      <c r="O128" s="2"/>
      <c r="P128" s="2"/>
      <c r="R128" s="4"/>
      <c r="S128" s="2"/>
      <c r="U128" s="2"/>
    </row>
    <row r="129" spans="4:21" s="1" customFormat="1">
      <c r="D129" s="3"/>
      <c r="G129" s="2"/>
      <c r="H129" s="2"/>
      <c r="I129" s="2"/>
      <c r="J129" s="2"/>
      <c r="K129" s="2"/>
      <c r="L129" s="2"/>
      <c r="M129" s="2"/>
      <c r="N129" s="2"/>
      <c r="O129" s="2"/>
      <c r="P129" s="2"/>
      <c r="R129" s="4"/>
      <c r="S129" s="2"/>
      <c r="U129" s="2"/>
    </row>
    <row r="130" spans="4:21" s="1" customFormat="1">
      <c r="D130" s="3"/>
      <c r="G130" s="2"/>
      <c r="H130" s="2"/>
      <c r="I130" s="2"/>
      <c r="J130" s="2"/>
      <c r="K130" s="2"/>
      <c r="L130" s="2"/>
      <c r="M130" s="2"/>
      <c r="N130" s="2"/>
      <c r="O130" s="2"/>
      <c r="P130" s="2"/>
      <c r="R130" s="4"/>
      <c r="S130" s="2"/>
      <c r="U130" s="2"/>
    </row>
    <row r="131" spans="4:21" s="1" customFormat="1">
      <c r="D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R131" s="4"/>
      <c r="S131" s="2"/>
      <c r="U131" s="2"/>
    </row>
    <row r="132" spans="4:21" s="1" customFormat="1">
      <c r="D132" s="3"/>
      <c r="G132" s="2"/>
      <c r="H132" s="2"/>
      <c r="I132" s="2"/>
      <c r="J132" s="2"/>
      <c r="K132" s="2"/>
      <c r="L132" s="2"/>
      <c r="M132" s="2"/>
      <c r="N132" s="2"/>
      <c r="O132" s="2"/>
      <c r="P132" s="2"/>
      <c r="R132" s="4"/>
      <c r="S132" s="2"/>
      <c r="U132" s="2"/>
    </row>
    <row r="133" spans="4:21" s="1" customFormat="1">
      <c r="D133" s="3"/>
      <c r="G133" s="2"/>
      <c r="H133" s="2"/>
      <c r="I133" s="2"/>
      <c r="J133" s="2"/>
      <c r="K133" s="2"/>
      <c r="L133" s="2"/>
      <c r="M133" s="2"/>
      <c r="N133" s="2"/>
      <c r="O133" s="2"/>
      <c r="P133" s="2"/>
      <c r="R133" s="4"/>
      <c r="S133" s="2"/>
      <c r="U133" s="2"/>
    </row>
    <row r="134" spans="4:21" s="1" customFormat="1">
      <c r="D134" s="3"/>
      <c r="G134" s="2"/>
      <c r="H134" s="2"/>
      <c r="I134" s="2"/>
      <c r="J134" s="2"/>
      <c r="K134" s="2"/>
      <c r="L134" s="2"/>
      <c r="M134" s="2"/>
      <c r="N134" s="2"/>
      <c r="O134" s="2"/>
      <c r="P134" s="2"/>
      <c r="R134" s="4"/>
      <c r="S134" s="2"/>
      <c r="U134" s="2"/>
    </row>
    <row r="135" spans="4:21" s="1" customFormat="1">
      <c r="D135" s="3"/>
      <c r="G135" s="2"/>
      <c r="H135" s="2"/>
      <c r="I135" s="2"/>
      <c r="J135" s="2"/>
      <c r="K135" s="2"/>
      <c r="L135" s="2"/>
      <c r="M135" s="2"/>
      <c r="N135" s="2"/>
      <c r="O135" s="2"/>
      <c r="P135" s="2"/>
      <c r="R135" s="4"/>
      <c r="S135" s="2"/>
      <c r="U135" s="2"/>
    </row>
    <row r="136" spans="4:21" s="1" customFormat="1">
      <c r="D136" s="3"/>
      <c r="G136" s="2"/>
      <c r="H136" s="2"/>
      <c r="I136" s="2"/>
      <c r="J136" s="2"/>
      <c r="K136" s="2"/>
      <c r="L136" s="2"/>
      <c r="M136" s="2"/>
      <c r="N136" s="2"/>
      <c r="O136" s="2"/>
      <c r="P136" s="2"/>
      <c r="R136" s="4"/>
      <c r="S136" s="2"/>
      <c r="U136" s="2"/>
    </row>
    <row r="137" spans="4:21" s="1" customFormat="1">
      <c r="D137" s="3"/>
      <c r="G137" s="2"/>
      <c r="H137" s="2"/>
      <c r="I137" s="2"/>
      <c r="J137" s="2"/>
      <c r="K137" s="2"/>
      <c r="L137" s="2"/>
      <c r="M137" s="2"/>
      <c r="N137" s="2"/>
      <c r="O137" s="2"/>
      <c r="P137" s="2"/>
      <c r="R137" s="4"/>
      <c r="S137" s="2"/>
      <c r="U137" s="2"/>
    </row>
    <row r="138" spans="4:21" s="1" customFormat="1">
      <c r="D138" s="3"/>
      <c r="G138" s="2"/>
      <c r="H138" s="2"/>
      <c r="I138" s="2"/>
      <c r="J138" s="2"/>
      <c r="K138" s="2"/>
      <c r="L138" s="2"/>
      <c r="M138" s="2"/>
      <c r="N138" s="2"/>
      <c r="O138" s="2"/>
      <c r="P138" s="2"/>
      <c r="R138" s="4"/>
      <c r="S138" s="2"/>
      <c r="U138" s="2"/>
    </row>
    <row r="139" spans="4:21" s="1" customFormat="1">
      <c r="D139" s="3"/>
      <c r="G139" s="2"/>
      <c r="H139" s="2"/>
      <c r="I139" s="2"/>
      <c r="J139" s="2"/>
      <c r="K139" s="2"/>
      <c r="L139" s="2"/>
      <c r="M139" s="2"/>
      <c r="N139" s="2"/>
      <c r="O139" s="2"/>
      <c r="P139" s="2"/>
      <c r="R139" s="4"/>
      <c r="S139" s="2"/>
      <c r="U139" s="2"/>
    </row>
    <row r="140" spans="4:21" s="1" customFormat="1">
      <c r="D140" s="3"/>
      <c r="G140" s="2"/>
      <c r="H140" s="2"/>
      <c r="I140" s="2"/>
      <c r="J140" s="2"/>
      <c r="K140" s="2"/>
      <c r="L140" s="2"/>
      <c r="M140" s="2"/>
      <c r="N140" s="2"/>
      <c r="O140" s="2"/>
      <c r="P140" s="2"/>
      <c r="R140" s="4"/>
      <c r="S140" s="2"/>
      <c r="U140" s="2"/>
    </row>
    <row r="141" spans="4:21" s="1" customFormat="1">
      <c r="D141" s="3"/>
      <c r="G141" s="2"/>
      <c r="H141" s="2"/>
      <c r="I141" s="2"/>
      <c r="J141" s="2"/>
      <c r="K141" s="2"/>
      <c r="L141" s="2"/>
      <c r="M141" s="2"/>
      <c r="N141" s="2"/>
      <c r="O141" s="2"/>
      <c r="P141" s="2"/>
      <c r="R141" s="4"/>
      <c r="S141" s="2"/>
      <c r="U141" s="2"/>
    </row>
    <row r="142" spans="4:21" s="1" customFormat="1">
      <c r="D142" s="3"/>
      <c r="G142" s="2"/>
      <c r="H142" s="2"/>
      <c r="I142" s="2"/>
      <c r="J142" s="2"/>
      <c r="K142" s="2"/>
      <c r="L142" s="2"/>
      <c r="M142" s="2"/>
      <c r="N142" s="2"/>
      <c r="O142" s="2"/>
      <c r="P142" s="2"/>
      <c r="R142" s="4"/>
      <c r="S142" s="2"/>
      <c r="U142" s="2"/>
    </row>
    <row r="143" spans="4:21" s="1" customFormat="1">
      <c r="D143" s="3"/>
      <c r="G143" s="2"/>
      <c r="H143" s="2"/>
      <c r="I143" s="2"/>
      <c r="J143" s="2"/>
      <c r="K143" s="2"/>
      <c r="L143" s="2"/>
      <c r="M143" s="2"/>
      <c r="N143" s="2"/>
      <c r="O143" s="2"/>
      <c r="P143" s="2"/>
      <c r="R143" s="4"/>
      <c r="S143" s="2"/>
      <c r="U143" s="2"/>
    </row>
    <row r="144" spans="4:21" s="1" customFormat="1">
      <c r="D144" s="3"/>
      <c r="G144" s="2"/>
      <c r="H144" s="2"/>
      <c r="I144" s="2"/>
      <c r="J144" s="2"/>
      <c r="K144" s="2"/>
      <c r="L144" s="2"/>
      <c r="M144" s="2"/>
      <c r="N144" s="2"/>
      <c r="O144" s="2"/>
      <c r="P144" s="2"/>
      <c r="R144" s="4"/>
      <c r="S144" s="2"/>
      <c r="U144" s="2"/>
    </row>
    <row r="145" spans="4:21" s="1" customFormat="1">
      <c r="D145" s="3"/>
      <c r="G145" s="2"/>
      <c r="H145" s="2"/>
      <c r="I145" s="2"/>
      <c r="J145" s="2"/>
      <c r="K145" s="2"/>
      <c r="L145" s="2"/>
      <c r="M145" s="2"/>
      <c r="N145" s="2"/>
      <c r="O145" s="2"/>
      <c r="P145" s="2"/>
      <c r="R145" s="4"/>
      <c r="S145" s="2"/>
      <c r="U145" s="2"/>
    </row>
    <row r="146" spans="4:21" s="1" customFormat="1">
      <c r="D146" s="3"/>
      <c r="G146" s="2"/>
      <c r="H146" s="2"/>
      <c r="I146" s="2"/>
      <c r="J146" s="2"/>
      <c r="K146" s="2"/>
      <c r="L146" s="2"/>
      <c r="M146" s="2"/>
      <c r="N146" s="2"/>
      <c r="O146" s="2"/>
      <c r="P146" s="2"/>
      <c r="R146" s="4"/>
      <c r="S146" s="2"/>
      <c r="U146" s="2"/>
    </row>
    <row r="147" spans="4:21" s="1" customFormat="1">
      <c r="D147" s="3"/>
      <c r="G147" s="2"/>
      <c r="H147" s="2"/>
      <c r="I147" s="2"/>
      <c r="J147" s="2"/>
      <c r="K147" s="2"/>
      <c r="L147" s="2"/>
      <c r="M147" s="2"/>
      <c r="N147" s="2"/>
      <c r="O147" s="2"/>
      <c r="P147" s="2"/>
      <c r="R147" s="4"/>
      <c r="S147" s="2"/>
      <c r="U147" s="2"/>
    </row>
    <row r="148" spans="4:21" s="1" customFormat="1">
      <c r="D148" s="3"/>
      <c r="G148" s="2"/>
      <c r="H148" s="2"/>
      <c r="I148" s="2"/>
      <c r="J148" s="2"/>
      <c r="K148" s="2"/>
      <c r="L148" s="2"/>
      <c r="M148" s="2"/>
      <c r="N148" s="2"/>
      <c r="O148" s="2"/>
      <c r="P148" s="2"/>
      <c r="R148" s="4"/>
      <c r="S148" s="2"/>
      <c r="U148" s="2"/>
    </row>
    <row r="149" spans="4:21" s="1" customFormat="1">
      <c r="D149" s="3"/>
      <c r="G149" s="2"/>
      <c r="H149" s="2"/>
      <c r="I149" s="2"/>
      <c r="J149" s="2"/>
      <c r="K149" s="2"/>
      <c r="L149" s="2"/>
      <c r="M149" s="2"/>
      <c r="N149" s="2"/>
      <c r="O149" s="2"/>
      <c r="P149" s="2"/>
      <c r="R149" s="4"/>
      <c r="S149" s="2"/>
      <c r="U149" s="2"/>
    </row>
    <row r="150" spans="4:21" s="1" customFormat="1">
      <c r="D150" s="3"/>
      <c r="G150" s="2"/>
      <c r="H150" s="2"/>
      <c r="I150" s="2"/>
      <c r="J150" s="2"/>
      <c r="K150" s="2"/>
      <c r="L150" s="2"/>
      <c r="M150" s="2"/>
      <c r="N150" s="2"/>
      <c r="O150" s="2"/>
      <c r="P150" s="2"/>
      <c r="R150" s="4"/>
      <c r="S150" s="2"/>
      <c r="U150" s="2"/>
    </row>
    <row r="151" spans="4:21" s="1" customFormat="1">
      <c r="D151" s="3"/>
      <c r="G151" s="2"/>
      <c r="H151" s="2"/>
      <c r="I151" s="2"/>
      <c r="J151" s="2"/>
      <c r="K151" s="2"/>
      <c r="L151" s="2"/>
      <c r="M151" s="2"/>
      <c r="N151" s="2"/>
      <c r="O151" s="2"/>
      <c r="P151" s="2"/>
      <c r="R151" s="4"/>
      <c r="S151" s="2"/>
      <c r="U151" s="2"/>
    </row>
    <row r="152" spans="4:21" s="1" customFormat="1">
      <c r="D152" s="3"/>
      <c r="G152" s="2"/>
      <c r="H152" s="2"/>
      <c r="I152" s="2"/>
      <c r="J152" s="2"/>
      <c r="K152" s="2"/>
      <c r="L152" s="2"/>
      <c r="M152" s="2"/>
      <c r="N152" s="2"/>
      <c r="O152" s="2"/>
      <c r="P152" s="2"/>
      <c r="R152" s="4"/>
      <c r="S152" s="2"/>
      <c r="U152" s="2"/>
    </row>
    <row r="153" spans="4:21" s="1" customFormat="1">
      <c r="D153" s="3"/>
      <c r="G153" s="2"/>
      <c r="H153" s="2"/>
      <c r="I153" s="2"/>
      <c r="J153" s="2"/>
      <c r="K153" s="2"/>
      <c r="L153" s="2"/>
      <c r="M153" s="2"/>
      <c r="N153" s="2"/>
      <c r="O153" s="2"/>
      <c r="P153" s="2"/>
      <c r="R153" s="4"/>
      <c r="S153" s="2"/>
      <c r="U153" s="2"/>
    </row>
    <row r="154" spans="4:21" s="1" customFormat="1">
      <c r="D154" s="3"/>
      <c r="G154" s="2"/>
      <c r="H154" s="2"/>
      <c r="I154" s="2"/>
      <c r="J154" s="2"/>
      <c r="K154" s="2"/>
      <c r="L154" s="2"/>
      <c r="M154" s="2"/>
      <c r="N154" s="2"/>
      <c r="O154" s="2"/>
      <c r="P154" s="2"/>
      <c r="R154" s="4"/>
      <c r="S154" s="2"/>
      <c r="U154" s="2"/>
    </row>
    <row r="155" spans="4:21" s="1" customFormat="1">
      <c r="D155" s="3"/>
      <c r="G155" s="2"/>
      <c r="H155" s="2"/>
      <c r="I155" s="2"/>
      <c r="J155" s="2"/>
      <c r="K155" s="2"/>
      <c r="L155" s="2"/>
      <c r="M155" s="2"/>
      <c r="N155" s="2"/>
      <c r="O155" s="2"/>
      <c r="P155" s="2"/>
      <c r="R155" s="4"/>
      <c r="S155" s="2"/>
      <c r="U155" s="2"/>
    </row>
    <row r="156" spans="4:21" s="1" customFormat="1">
      <c r="D156" s="3"/>
      <c r="G156" s="2"/>
      <c r="H156" s="2"/>
      <c r="I156" s="2"/>
      <c r="J156" s="2"/>
      <c r="K156" s="2"/>
      <c r="L156" s="2"/>
      <c r="M156" s="2"/>
      <c r="N156" s="2"/>
      <c r="O156" s="2"/>
      <c r="P156" s="2"/>
      <c r="R156" s="4"/>
      <c r="S156" s="2"/>
      <c r="U156" s="2"/>
    </row>
    <row r="157" spans="4:21" s="1" customFormat="1">
      <c r="D157" s="3"/>
      <c r="G157" s="2"/>
      <c r="H157" s="2"/>
      <c r="I157" s="2"/>
      <c r="J157" s="2"/>
      <c r="K157" s="2"/>
      <c r="L157" s="2"/>
      <c r="M157" s="2"/>
      <c r="N157" s="2"/>
      <c r="O157" s="2"/>
      <c r="P157" s="2"/>
      <c r="R157" s="4"/>
      <c r="S157" s="2"/>
      <c r="U157" s="2"/>
    </row>
    <row r="158" spans="4:21" s="1" customFormat="1">
      <c r="D158" s="3"/>
      <c r="G158" s="2"/>
      <c r="H158" s="2"/>
      <c r="I158" s="2"/>
      <c r="J158" s="2"/>
      <c r="K158" s="2"/>
      <c r="L158" s="2"/>
      <c r="M158" s="2"/>
      <c r="N158" s="2"/>
      <c r="O158" s="2"/>
      <c r="P158" s="2"/>
      <c r="R158" s="4"/>
      <c r="S158" s="2"/>
      <c r="U158" s="2"/>
    </row>
    <row r="159" spans="4:21" s="1" customFormat="1">
      <c r="D159" s="3"/>
      <c r="G159" s="2"/>
      <c r="H159" s="2"/>
      <c r="I159" s="2"/>
      <c r="J159" s="2"/>
      <c r="K159" s="2"/>
      <c r="L159" s="2"/>
      <c r="M159" s="2"/>
      <c r="N159" s="2"/>
      <c r="O159" s="2"/>
      <c r="P159" s="2"/>
      <c r="R159" s="4"/>
      <c r="S159" s="2"/>
      <c r="U159" s="2"/>
    </row>
    <row r="160" spans="4:21" s="1" customFormat="1">
      <c r="D160" s="3"/>
      <c r="G160" s="2"/>
      <c r="H160" s="2"/>
      <c r="I160" s="2"/>
      <c r="J160" s="2"/>
      <c r="K160" s="2"/>
      <c r="L160" s="2"/>
      <c r="M160" s="2"/>
      <c r="N160" s="2"/>
      <c r="O160" s="2"/>
      <c r="P160" s="2"/>
      <c r="R160" s="4"/>
      <c r="S160" s="2"/>
      <c r="U160" s="2"/>
    </row>
    <row r="161" spans="4:21" s="1" customFormat="1">
      <c r="D161" s="3"/>
      <c r="G161" s="2"/>
      <c r="H161" s="2"/>
      <c r="I161" s="2"/>
      <c r="J161" s="2"/>
      <c r="K161" s="2"/>
      <c r="L161" s="2"/>
      <c r="M161" s="2"/>
      <c r="N161" s="2"/>
      <c r="O161" s="2"/>
      <c r="P161" s="2"/>
      <c r="R161" s="4"/>
      <c r="S161" s="2"/>
      <c r="U161" s="2"/>
    </row>
    <row r="162" spans="4:21" s="1" customFormat="1">
      <c r="D162" s="3"/>
      <c r="G162" s="2"/>
      <c r="H162" s="2"/>
      <c r="I162" s="2"/>
      <c r="J162" s="2"/>
      <c r="K162" s="2"/>
      <c r="L162" s="2"/>
      <c r="M162" s="2"/>
      <c r="N162" s="2"/>
      <c r="O162" s="2"/>
      <c r="P162" s="2"/>
      <c r="R162" s="4"/>
      <c r="S162" s="2"/>
      <c r="U162" s="2"/>
    </row>
    <row r="163" spans="4:21" s="1" customFormat="1">
      <c r="D163" s="3"/>
      <c r="G163" s="2"/>
      <c r="H163" s="2"/>
      <c r="I163" s="2"/>
      <c r="J163" s="2"/>
      <c r="K163" s="2"/>
      <c r="L163" s="2"/>
      <c r="M163" s="2"/>
      <c r="N163" s="2"/>
      <c r="O163" s="2"/>
      <c r="P163" s="2"/>
      <c r="R163" s="4"/>
      <c r="S163" s="2"/>
      <c r="U163" s="2"/>
    </row>
    <row r="164" spans="4:21" s="1" customFormat="1">
      <c r="D164" s="3"/>
      <c r="G164" s="2"/>
      <c r="H164" s="2"/>
      <c r="I164" s="2"/>
      <c r="J164" s="2"/>
      <c r="K164" s="2"/>
      <c r="L164" s="2"/>
      <c r="M164" s="2"/>
      <c r="N164" s="2"/>
      <c r="O164" s="2"/>
      <c r="P164" s="2"/>
      <c r="R164" s="4"/>
      <c r="S164" s="2"/>
      <c r="U164" s="2"/>
    </row>
    <row r="165" spans="4:21" s="1" customFormat="1">
      <c r="D165" s="3"/>
      <c r="G165" s="2"/>
      <c r="H165" s="2"/>
      <c r="I165" s="2"/>
      <c r="J165" s="2"/>
      <c r="K165" s="2"/>
      <c r="L165" s="2"/>
      <c r="M165" s="2"/>
      <c r="N165" s="2"/>
      <c r="O165" s="2"/>
      <c r="P165" s="2"/>
      <c r="R165" s="4"/>
      <c r="S165" s="2"/>
      <c r="U165" s="2"/>
    </row>
    <row r="166" spans="4:21" s="1" customFormat="1">
      <c r="D166" s="3"/>
      <c r="G166" s="2"/>
      <c r="H166" s="2"/>
      <c r="I166" s="2"/>
      <c r="J166" s="2"/>
      <c r="K166" s="2"/>
      <c r="L166" s="2"/>
      <c r="M166" s="2"/>
      <c r="N166" s="2"/>
      <c r="O166" s="2"/>
      <c r="P166" s="2"/>
      <c r="R166" s="4"/>
      <c r="S166" s="2"/>
      <c r="U166" s="2"/>
    </row>
    <row r="167" spans="4:21" s="1" customFormat="1">
      <c r="D167" s="3"/>
      <c r="G167" s="2"/>
      <c r="H167" s="2"/>
      <c r="I167" s="2"/>
      <c r="J167" s="2"/>
      <c r="K167" s="2"/>
      <c r="L167" s="2"/>
      <c r="M167" s="2"/>
      <c r="N167" s="2"/>
      <c r="O167" s="2"/>
      <c r="P167" s="2"/>
      <c r="R167" s="4"/>
      <c r="S167" s="2"/>
      <c r="U167" s="2"/>
    </row>
  </sheetData>
  <mergeCells count="26">
    <mergeCell ref="B3:R3"/>
    <mergeCell ref="C14:C16"/>
    <mergeCell ref="D14:D16"/>
    <mergeCell ref="E14:E16"/>
    <mergeCell ref="B10:R10"/>
    <mergeCell ref="B11:B12"/>
    <mergeCell ref="C11:C12"/>
    <mergeCell ref="D11:E11"/>
    <mergeCell ref="F11:Q11"/>
    <mergeCell ref="R11:R12"/>
    <mergeCell ref="B5:R5"/>
    <mergeCell ref="B14:B16"/>
    <mergeCell ref="D13:Q13"/>
    <mergeCell ref="B7:R7"/>
    <mergeCell ref="E23:E25"/>
    <mergeCell ref="B23:B25"/>
    <mergeCell ref="C23:C25"/>
    <mergeCell ref="D23:D25"/>
    <mergeCell ref="B17:B19"/>
    <mergeCell ref="C17:C19"/>
    <mergeCell ref="D17:D19"/>
    <mergeCell ref="E17:E19"/>
    <mergeCell ref="E20:E22"/>
    <mergeCell ref="D20:D22"/>
    <mergeCell ref="B20:B22"/>
    <mergeCell ref="C20:C22"/>
  </mergeCells>
  <phoneticPr fontId="15" type="noConversion"/>
  <conditionalFormatting sqref="F15:Q15 F18:Q18">
    <cfRule type="dataBar" priority="776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{036D607D-CD7E-4D3F-A9C3-C97351B7A40B}</x14:id>
        </ext>
      </extLst>
    </cfRule>
  </conditionalFormatting>
  <conditionalFormatting sqref="F15:Q15 F18:Q18">
    <cfRule type="expression" dxfId="3" priority="771">
      <formula>IF(F14&gt;0,1,0)</formula>
    </cfRule>
  </conditionalFormatting>
  <conditionalFormatting sqref="F15:Q15 F18:Q18">
    <cfRule type="expression" dxfId="2" priority="751">
      <formula>IF(#REF!&gt;0,1,0)</formula>
    </cfRule>
  </conditionalFormatting>
  <conditionalFormatting sqref="F21:Q21">
    <cfRule type="dataBar" priority="362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{4F5EEE25-BCF1-4C6D-BA93-ABE503B09D48}</x14:id>
        </ext>
      </extLst>
    </cfRule>
  </conditionalFormatting>
  <conditionalFormatting sqref="F21:Q21">
    <cfRule type="expression" dxfId="1" priority="361">
      <formula>IF(F20&gt;0,1,0)</formula>
    </cfRule>
  </conditionalFormatting>
  <conditionalFormatting sqref="F21:Q21">
    <cfRule type="expression" dxfId="0" priority="360">
      <formula>IF(#REF!&gt;0,1,0)</formula>
    </cfRule>
  </conditionalFormatting>
  <pageMargins left="0.98425196850393704" right="0.78740157480314965" top="0.78740157480314965" bottom="0.47244094488188981" header="0.31496062992125984" footer="0.47244094488188981"/>
  <pageSetup paperSize="9" scale="50" fitToHeight="0" orientation="landscape" horizontalDpi="1200" verticalDpi="1200" r:id="rId1"/>
  <ignoredErrors>
    <ignoredError sqref="F28" formula="1"/>
    <ignoredError sqref="R28 R29" evalError="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36D607D-CD7E-4D3F-A9C3-C97351B7A40B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F15:Q15 F18:Q18</xm:sqref>
        </x14:conditionalFormatting>
        <x14:conditionalFormatting xmlns:xm="http://schemas.microsoft.com/office/excel/2006/main">
          <x14:cfRule type="dataBar" id="{4F5EEE25-BCF1-4C6D-BA93-ABE503B09D4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F21:Q21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23C4-BD29-4B54-B0A7-DE151E0180AA}">
  <dimension ref="H7:L15"/>
  <sheetViews>
    <sheetView workbookViewId="0">
      <selection activeCell="M21" sqref="M21"/>
    </sheetView>
  </sheetViews>
  <sheetFormatPr defaultRowHeight="14.25"/>
  <cols>
    <col min="10" max="11" width="9.5" bestFit="1" customWidth="1"/>
    <col min="12" max="12" width="12" bestFit="1" customWidth="1"/>
  </cols>
  <sheetData>
    <row r="7" spans="8:12">
      <c r="H7">
        <v>25.33</v>
      </c>
      <c r="J7" s="63">
        <v>40</v>
      </c>
      <c r="L7" s="63">
        <f>H7*J7</f>
        <v>1013.1999999999999</v>
      </c>
    </row>
    <row r="9" spans="8:12">
      <c r="J9" s="64">
        <v>0.8</v>
      </c>
      <c r="L9" s="65">
        <f>L7*0.8</f>
        <v>810.56</v>
      </c>
    </row>
    <row r="11" spans="8:12">
      <c r="J11" s="64">
        <v>0.2</v>
      </c>
      <c r="L11" s="65">
        <f>L7*0.2</f>
        <v>202.64</v>
      </c>
    </row>
    <row r="13" spans="8:12">
      <c r="I13" t="s">
        <v>14</v>
      </c>
      <c r="J13" s="66">
        <v>5</v>
      </c>
      <c r="K13" s="63">
        <v>17</v>
      </c>
      <c r="L13" s="65">
        <f>J13*K13</f>
        <v>85</v>
      </c>
    </row>
    <row r="15" spans="8:12">
      <c r="K15" t="s">
        <v>15</v>
      </c>
      <c r="L15" s="65">
        <f>L9-L13</f>
        <v>725.56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Cronograma</vt:lpstr>
      <vt:lpstr>Planilha1</vt:lpstr>
      <vt:lpstr>Cronograma!Titulos_de_impressao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USER</cp:lastModifiedBy>
  <cp:lastPrinted>2026-04-23T21:15:26Z</cp:lastPrinted>
  <dcterms:created xsi:type="dcterms:W3CDTF">2012-10-15T18:57:41Z</dcterms:created>
  <dcterms:modified xsi:type="dcterms:W3CDTF">2026-05-07T14:45:31Z</dcterms:modified>
</cp:coreProperties>
</file>