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C:\Users\maria.leite\Desktop\Doc da manutenção predial\"/>
    </mc:Choice>
  </mc:AlternateContent>
  <xr:revisionPtr revIDLastSave="0" documentId="8_{4834E6D7-9175-4E28-97DB-DC330E659850}" xr6:coauthVersionLast="47" xr6:coauthVersionMax="47" xr10:uidLastSave="{00000000-0000-0000-0000-000000000000}"/>
  <bookViews>
    <workbookView xWindow="-28920" yWindow="-120" windowWidth="29040" windowHeight="15720" activeTab="1" xr2:uid="{00000000-000D-0000-FFFF-FFFF00000000}"/>
  </bookViews>
  <sheets>
    <sheet name="Curva ABC Detalhada" sheetId="5" r:id="rId1"/>
    <sheet name="Curva ABC " sheetId="6" r:id="rId2"/>
  </sheets>
  <definedNames>
    <definedName name="__xlfn_IFERROR">NA()</definedName>
    <definedName name="Excel_BuiltIn_Print_Area_1_1_1_1_2">#N/A</definedName>
    <definedName name="Excel_BuiltIn_Print_Area_1_1_4">#N/A</definedName>
    <definedName name="Excel_BuiltIn_Print_Area_1_1_5">#N/A</definedName>
    <definedName name="Excel_BuiltIn_Print_Area_1_2">#N/A</definedName>
    <definedName name="Excel_BuiltIn_Print_Area_12">#N/A</definedName>
    <definedName name="Excel_BuiltIn_Print_Area_2_1_2">NA()</definedName>
    <definedName name="Excel_BuiltIn_Print_Area_2_2">#N/A</definedName>
    <definedName name="Excel_BuiltIn_Print_Area_5_1_1">#N/A</definedName>
    <definedName name="Excel_BuiltIn_Print_Area_5_1_1_2">NA()</definedName>
    <definedName name="Excel_BuiltIn_Print_Area_5_1_4">#N/A</definedName>
    <definedName name="Excel_BuiltIn_Print_Area_5_1_5">#N/A</definedName>
    <definedName name="Excel_BuiltIn_Print_Area_7">NA()</definedName>
    <definedName name="Excel_BuiltIn_Print_Area_9">#N/A</definedName>
    <definedName name="ISS">#N/A</definedName>
    <definedName name="LISTA_PRODUTOS">INDIRECT("PRODUTO[Item]")</definedName>
    <definedName name="Teste">#N/A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30" i="5" l="1"/>
  <c r="I130" i="5"/>
  <c r="J129" i="5"/>
  <c r="I129" i="5"/>
  <c r="J128" i="5"/>
  <c r="I128" i="5"/>
  <c r="J127" i="5"/>
  <c r="I127" i="5"/>
  <c r="J126" i="5"/>
  <c r="I126" i="5"/>
  <c r="J125" i="5"/>
  <c r="I125" i="5"/>
  <c r="J124" i="5"/>
  <c r="I124" i="5"/>
  <c r="J123" i="5"/>
  <c r="I123" i="5"/>
  <c r="J122" i="5"/>
  <c r="I122" i="5"/>
  <c r="J121" i="5"/>
  <c r="I121" i="5"/>
  <c r="J120" i="5"/>
  <c r="I120" i="5"/>
  <c r="J119" i="5"/>
  <c r="I119" i="5"/>
  <c r="J118" i="5"/>
  <c r="I118" i="5"/>
  <c r="J117" i="5"/>
  <c r="I117" i="5"/>
  <c r="J116" i="5"/>
  <c r="I116" i="5"/>
  <c r="J115" i="5"/>
  <c r="I115" i="5"/>
  <c r="J114" i="5"/>
  <c r="I114" i="5"/>
  <c r="J113" i="5"/>
  <c r="I113" i="5"/>
  <c r="J112" i="5"/>
  <c r="I112" i="5"/>
  <c r="J111" i="5"/>
  <c r="I111" i="5"/>
  <c r="J110" i="5"/>
  <c r="I110" i="5"/>
  <c r="J109" i="5"/>
  <c r="I109" i="5"/>
  <c r="J108" i="5"/>
  <c r="I108" i="5"/>
  <c r="J107" i="5"/>
  <c r="I107" i="5"/>
  <c r="J106" i="5"/>
  <c r="I106" i="5"/>
  <c r="J105" i="5"/>
  <c r="I105" i="5"/>
  <c r="J104" i="5"/>
  <c r="I104" i="5"/>
  <c r="J103" i="5"/>
  <c r="I103" i="5"/>
  <c r="J102" i="5"/>
  <c r="I102" i="5"/>
  <c r="J101" i="5"/>
  <c r="I101" i="5"/>
  <c r="J100" i="5"/>
  <c r="I100" i="5"/>
  <c r="J99" i="5"/>
  <c r="I99" i="5"/>
  <c r="J98" i="5"/>
  <c r="I98" i="5"/>
  <c r="J97" i="5"/>
  <c r="I97" i="5"/>
  <c r="J96" i="5"/>
  <c r="I96" i="5"/>
  <c r="J95" i="5"/>
  <c r="I95" i="5"/>
  <c r="J94" i="5"/>
  <c r="I94" i="5"/>
  <c r="J93" i="5"/>
  <c r="I93" i="5"/>
  <c r="J92" i="5"/>
  <c r="I92" i="5"/>
  <c r="J91" i="5"/>
  <c r="I91" i="5"/>
  <c r="J90" i="5"/>
  <c r="I90" i="5"/>
  <c r="J89" i="5"/>
  <c r="I89" i="5"/>
  <c r="J88" i="5"/>
  <c r="I88" i="5"/>
  <c r="J87" i="5"/>
  <c r="I87" i="5"/>
  <c r="J86" i="5"/>
  <c r="I86" i="5"/>
  <c r="J85" i="5"/>
  <c r="I85" i="5"/>
  <c r="J84" i="5"/>
  <c r="I84" i="5"/>
  <c r="J83" i="5"/>
  <c r="I83" i="5"/>
  <c r="J82" i="5"/>
  <c r="I82" i="5"/>
  <c r="J81" i="5"/>
  <c r="I81" i="5"/>
  <c r="J80" i="5"/>
  <c r="I80" i="5"/>
  <c r="J79" i="5"/>
  <c r="I79" i="5"/>
  <c r="J78" i="5"/>
  <c r="I78" i="5"/>
  <c r="J77" i="5"/>
  <c r="I77" i="5"/>
  <c r="J76" i="5"/>
  <c r="I76" i="5"/>
  <c r="J75" i="5"/>
  <c r="I75" i="5"/>
  <c r="J74" i="5"/>
  <c r="I74" i="5"/>
  <c r="J73" i="5"/>
  <c r="I73" i="5"/>
  <c r="J72" i="5"/>
  <c r="I72" i="5"/>
  <c r="J71" i="5"/>
  <c r="I71" i="5"/>
  <c r="J70" i="5"/>
  <c r="I70" i="5"/>
  <c r="J69" i="5"/>
  <c r="I69" i="5"/>
  <c r="J68" i="5"/>
  <c r="I68" i="5"/>
  <c r="J67" i="5"/>
  <c r="I67" i="5"/>
  <c r="J66" i="5"/>
  <c r="I66" i="5"/>
  <c r="J65" i="5"/>
  <c r="I65" i="5"/>
  <c r="J64" i="5"/>
  <c r="I64" i="5"/>
  <c r="J63" i="5"/>
  <c r="I63" i="5"/>
  <c r="J62" i="5"/>
  <c r="I62" i="5"/>
  <c r="J61" i="5"/>
  <c r="I61" i="5"/>
  <c r="J60" i="5"/>
  <c r="I60" i="5"/>
  <c r="J59" i="5"/>
  <c r="I59" i="5"/>
  <c r="J58" i="5"/>
  <c r="I58" i="5"/>
  <c r="J57" i="5"/>
  <c r="I57" i="5"/>
  <c r="J56" i="5"/>
  <c r="I56" i="5"/>
  <c r="J55" i="5"/>
  <c r="I55" i="5"/>
  <c r="J54" i="5"/>
  <c r="I54" i="5"/>
  <c r="J53" i="5"/>
  <c r="I53" i="5"/>
  <c r="J52" i="5"/>
  <c r="I52" i="5"/>
  <c r="J51" i="5"/>
  <c r="I51" i="5"/>
  <c r="J50" i="5"/>
  <c r="I50" i="5"/>
  <c r="J49" i="5"/>
  <c r="I49" i="5"/>
  <c r="J48" i="5"/>
  <c r="I48" i="5"/>
  <c r="J47" i="5"/>
  <c r="I47" i="5"/>
  <c r="J46" i="5"/>
  <c r="I46" i="5"/>
  <c r="J45" i="5"/>
  <c r="I45" i="5"/>
  <c r="J44" i="5"/>
  <c r="I44" i="5"/>
  <c r="J43" i="5"/>
  <c r="I43" i="5"/>
  <c r="J42" i="5"/>
  <c r="I42" i="5"/>
  <c r="J41" i="5"/>
  <c r="I41" i="5"/>
  <c r="J40" i="5"/>
  <c r="I40" i="5"/>
  <c r="J39" i="5"/>
  <c r="I39" i="5"/>
  <c r="J38" i="5"/>
  <c r="I38" i="5"/>
  <c r="J37" i="5"/>
  <c r="I37" i="5"/>
  <c r="J36" i="5"/>
  <c r="I36" i="5"/>
  <c r="J35" i="5"/>
  <c r="I35" i="5"/>
  <c r="J34" i="5"/>
  <c r="I34" i="5"/>
  <c r="J33" i="5"/>
  <c r="I33" i="5"/>
  <c r="J32" i="5"/>
  <c r="I32" i="5"/>
  <c r="J31" i="5"/>
  <c r="I31" i="5"/>
  <c r="J30" i="5"/>
  <c r="I30" i="5"/>
  <c r="J29" i="5"/>
  <c r="I29" i="5"/>
  <c r="J28" i="5"/>
  <c r="I28" i="5"/>
  <c r="J27" i="5"/>
  <c r="I27" i="5"/>
  <c r="J26" i="5"/>
  <c r="I26" i="5"/>
  <c r="J25" i="5"/>
  <c r="I25" i="5"/>
  <c r="J24" i="5"/>
  <c r="I24" i="5"/>
  <c r="J23" i="5"/>
  <c r="I23" i="5"/>
  <c r="J22" i="5"/>
  <c r="I22" i="5"/>
  <c r="J21" i="5"/>
  <c r="I21" i="5"/>
  <c r="J20" i="5"/>
  <c r="I20" i="5"/>
  <c r="J19" i="5"/>
  <c r="I19" i="5"/>
  <c r="J18" i="5"/>
  <c r="I18" i="5"/>
  <c r="J17" i="5"/>
  <c r="I17" i="5"/>
  <c r="J16" i="5"/>
  <c r="I16" i="5"/>
  <c r="J15" i="5"/>
  <c r="I15" i="5"/>
  <c r="J14" i="5"/>
  <c r="I14" i="5"/>
  <c r="J13" i="5"/>
  <c r="I13" i="5"/>
  <c r="J12" i="5"/>
  <c r="I12" i="5"/>
  <c r="J11" i="5"/>
  <c r="I11" i="5"/>
  <c r="J10" i="5"/>
  <c r="I10" i="5"/>
  <c r="J9" i="5"/>
  <c r="I9" i="5"/>
  <c r="J8" i="5"/>
  <c r="I8" i="5"/>
  <c r="J7" i="5"/>
  <c r="I7" i="5"/>
  <c r="J6" i="5"/>
  <c r="I6" i="5"/>
  <c r="J5" i="5"/>
  <c r="I5" i="5"/>
  <c r="J4" i="5"/>
  <c r="I4" i="5"/>
  <c r="J3" i="5"/>
  <c r="I3" i="5"/>
  <c r="J2" i="5"/>
  <c r="I2" i="5"/>
</calcChain>
</file>

<file path=xl/sharedStrings.xml><?xml version="1.0" encoding="utf-8"?>
<sst xmlns="http://schemas.openxmlformats.org/spreadsheetml/2006/main" count="779" uniqueCount="327">
  <si>
    <t>Fonte</t>
  </si>
  <si>
    <t>UNIDADE</t>
  </si>
  <si>
    <t>SINAPI</t>
  </si>
  <si>
    <t>ABRACADEIRA EM ACO PARA AMARRACAO DE ELETRODUTOS, TIPO D, COM 3/4"</t>
  </si>
  <si>
    <t>DUCHA HIGIENICA PLASTICA COM REGISTRO METALICO 1/2</t>
  </si>
  <si>
    <t>CAIXA DE PASSAGEM, EM PVC, DE 4" X 2", PARA ELETRODUTO FLEXIVEL CORRUGADO</t>
  </si>
  <si>
    <t>CURVA DE PVC, 90 GRAUS, SERIE R, DN 50 MM, PARA ESGOTO PREDIAL</t>
  </si>
  <si>
    <t>M</t>
  </si>
  <si>
    <t>CAIXA DE LUZ "4 X 2" EM ACO ESMALTADA</t>
  </si>
  <si>
    <t>CAIXA DE LUZ "4 X 4" EM ACO ESMALTADA</t>
  </si>
  <si>
    <t>GESSO EM PO PARA REVESTIMENTOS/MOLDURAS/SANCAS</t>
  </si>
  <si>
    <t>KG</t>
  </si>
  <si>
    <t>LONA PLASTICA PRETA, E= 150 MICR</t>
  </si>
  <si>
    <t>M²</t>
  </si>
  <si>
    <t>LUVA DE CORRER, PVC, DN 50 MM, PARA ESGOTO PREDIAL</t>
  </si>
  <si>
    <t>BUCHA DE NYLON SEM ABA S8</t>
  </si>
  <si>
    <t>BUCHA DE NYLON SEM ABA S8, COM PARAFUSO DE 4,80 X 50 MM EM ACO ZINCADO COM ROSCA SOBERBA, CABECA CHATA E FENDA PHILLIPS</t>
  </si>
  <si>
    <t>FITA ISOLANTE ADESIVA ANTICHAMA, USO ATE 750 V, EM ROLO DE 19 MM X 20 M</t>
  </si>
  <si>
    <t>CAIXA DE GORDURA EM PVC, DIAMETRO MINIMO 300 MM, DIAMETRO DE SAIDA 100MM CAPACIDADE APROXIMADA 18 LITROS,COM TAMP</t>
  </si>
  <si>
    <t>SIFAO EM METAL CROMADO PARA PIA AMERICANA, 1.1/2 X 1.1/2 "</t>
  </si>
  <si>
    <t>ABRACADEIRA EM ACO PARA AMARRACAO DE ELETRODUTOS, TIPO D, COM 3/4" E CUNHA DE FIXACAO</t>
  </si>
  <si>
    <t>LÂMPADA TUBULAR LED DE 18/20 W, BASE G13 - FORNECIMENTO E INSTALAÇÃOAF_02/2020_P</t>
  </si>
  <si>
    <t>FITA DE PAPEL REFORCADA COM LAMINA DE METAL PARA REFORCO DE CANTOS DE CHAPA DE GESSO PARA DRYWALL</t>
  </si>
  <si>
    <t>MASSA DE REJUNTE EM PO PARA DRYWALL, A BASE DE GESSO, SECAGEM RAPIDA, PARATRATAMENTO DE JUNTAS DE CHAPA DE GESSO (COM ADICAO DE AGUA)</t>
  </si>
  <si>
    <t>CONECTOR FEMEA RJ - 45, CATEGORIA 6</t>
  </si>
  <si>
    <t>CONECTOR MACHO RJ - 45, CATEGORIA 6</t>
  </si>
  <si>
    <t>PAINEL ESTRUTURAL PARA LAJE SECA REVESTIDO EM PLACA CIMENTICIA, DE 1,20 X 2,50 ME = 40 MM</t>
  </si>
  <si>
    <t>SILICONE ACETICO USO GERAL INCOLOR 280 G</t>
  </si>
  <si>
    <t>ARAME GALVANIZADO 12 BWG, 2,76 MM (0,048 KG/M)</t>
  </si>
  <si>
    <t>ARAME RECOZIDO 16 BWG, 1,60 MM (0,016 KG/M)</t>
  </si>
  <si>
    <t>SIFÃO DO TIPO GARRAFA EM METAL CROMADO 1 X 1.1/2" - FORNECIMENTO E INSTALAÇÃO. AF_12/201</t>
  </si>
  <si>
    <t>CONTRAPISO EM ARGAMASSA PRONTA, PREPARO MANUAL, APLICADO EM ÁREAS MOLHADAS SOBRE IMPERMEABILIZAÇÃO, ESPESSURA 4CM.</t>
  </si>
  <si>
    <t>EMASSAMENTO COM MASSA LÁTEX, APLICAÇÃO EM TETO, DUAS DEMÃOS, LIXAMENTO MANUAL. AF_04/2023</t>
  </si>
  <si>
    <t>LUVA DE REDUÇÃO, PVC, SOLDÁVEL, DN 32MM X 25MM, INSTALADO EM RAMAL OUSUB-RAMAL DE ÁGUA - FORNECIMENTO E INSTALAÇÃO. AF_12/2014</t>
  </si>
  <si>
    <t>TE, PVC, SOLDÁVEL, DN 32MM, INSTALADO EM RAMAL OU SUB-RAMAL DE ÁGUA - UN CR11,72 FORNECIMENTO E INSTALAÇÃO.AF_12/2014</t>
  </si>
  <si>
    <t>TUBO PVC, SERIE NORMAL, ESGOTO PREDIAL, DN 50 MM, FORNECIDO E INSTALADO EM RAMAL DE DESCARGA OU RAMAL DE ESGOTOSANITÁRIO. AF_12/2014</t>
  </si>
  <si>
    <t>FIXAÇÃO DE TUBOS HORIZONTAIS DE PEX DIAMETROS IGUAIS OU INFERIORES A0 MM COM ABRAÇADEIRA PLÁSTICA 390 MM, FIXADA EM LAJE. AF_05/2015</t>
  </si>
  <si>
    <t>FIXAÇÃO DE TUBOS HORIZONTAIS DE PPR DIÂMETROS MENORES OU IGUAIS A 40 MMCOM ABRAÇADEIRA METÁLICA RÍGIDA TIPO D 1/2", FIXADA EM PERFILADO EM LAJE. AF_05/2015</t>
  </si>
  <si>
    <t>ELETRODUTO FLEXÍVEL CORRUGADO, PVC, DN 25MM (3/4"), PARA CIRCUITOS TERMINAIS, INSTALADO EM FORRO - FORNECIMENTO E INSTALAÇÃO. AF_12/2015</t>
  </si>
  <si>
    <t>ELETRODUTO FLEXÍVEL CORRUGADO, PVC, DN 32 MM (1"), PARA CIRCUITOS TERMINAIS, INSTALADO EM FORRO - FORNECIMENTO E INSTALAÇÃO. AF_03/2023_PA</t>
  </si>
  <si>
    <t>ELETRODUTO FLEXÍVEL CORRUGADO, PVC, DN 25 MM (3/4"), PARA CIRCUITOS TERMINAIS, INSTALADO EM PAREDE - FORNECIMENTO E INSTALAÇÃO. AF_12/2015</t>
  </si>
  <si>
    <t>CABO DE COBRE FLEXÍVEL ISOLADO, 1,5 MM², ANTICHAMA 0,6/1,0 KV, PARA CIRCUITOS TERMINAIS - FORNECIMENTO E INSTALAÇÃO</t>
  </si>
  <si>
    <t>CABO DE COBRE FLEXÍVEL ISOLADO, 2,5 MM², ANTI-CHAMA 450/750 V, PARA CIRCUITOS TERMINAIS - FORNECIMENTO E INSTALAÇÃO.AF_12/2015</t>
  </si>
  <si>
    <t>CABO DE COBRE FLEXÍVEL ISOLADO, 2,5 MM², ANTICHAMA 0,6/1,0 KV, PARA CIRCUITOS TERMINAIS - FORNECIMENTO E INSTALAÇÃO.</t>
  </si>
  <si>
    <t>CABO DE COBRE FLEXÍVEL ISOLADO, 4 MM², ANTICHAMA 450/750 V, PARA CIRCUITOS TERMINAIS - FORNECIMENTO E INSTALAÇÃO. AF_12/2015</t>
  </si>
  <si>
    <t>CABO DE COBRE FLEXÍVEL ISOLADO, 4 MM², ANTI-CHAMA 0,6/1,0 KV, PARA CIRCUITOS TERMINAIS - FORNECIMENTO E INSTALAÇÃO. AF_12/2015</t>
  </si>
  <si>
    <t>INTERRUPTOR SIMPLES (1 MÓDULO), 10A/250V, SEM SUPORTE E SEM PLACA - FORNECIMENTO E INSTALAÇÃO. AF_03/2023</t>
  </si>
  <si>
    <t>INTERRUPTOR SIMPLES (1 MÓDULO), 10A/250V, INCLUINDO SUPORTE E PLACA - FORNECIMENTO E INSTALAÇÃO. AF_12/2015</t>
  </si>
  <si>
    <t>INTERRUPTOR SIMPLES (2 MÓDULOS), 10A/250V, SEM SUPORTE E SEM PLACA - FORNECIMENTO E INSTALAÇÃO. AF_03/2023</t>
  </si>
  <si>
    <t>INTERRUPTOR PARALELO (2 MÓDULOS), 10A/250V, INCLUINDO SUPORTE E PLACA - FORNECIMENTO E INSTALAÇÃO. AF_03/2023</t>
  </si>
  <si>
    <t>INTERRUPTOR SIMPLES (3 MÓDULOS), 10A/250V, SEM SUPORTE E SEM PLACA - FORNECIMENTO E INSTALAÇÃO.</t>
  </si>
  <si>
    <t>TOMADA ALTA DE EMBUTIR (1 MÓDULO), 2P+T 10 A, SEM SUPORTE E SEM PLACA - FORNECIMENTO E INSTALAÇÃO. AF_12/2015</t>
  </si>
  <si>
    <t>TOMADA MÉDIA DE EMBUTIR (1 MÓDULO), 2P+T 10 A, INCLUINDO SUPORTE E PLACA - FORNECIMENTO E INSTALAÇÃO.</t>
  </si>
  <si>
    <t>TOMADA MÉDIA DE EMBUTIR (1 MÓDULO), 2P+T 20 A, INCLUINDO SUPORTE E PLACA - FORNECIMENTO E INSTALAÇÃO.</t>
  </si>
  <si>
    <t>TOMADA BAIXA DE EMBUTIR (1 MÓDULO), 2P+T 10 A, SEM SUPORTE E SEM PLACA - FORNECIMENTO E INSTALAÇÃO. AF_03/2023</t>
  </si>
  <si>
    <t>TOMADA BAIXA DE EMBUTIR (1 MÓDULO), 2P+T 10 A, INCLUINDO SUPORTE E PLACA - FORNECIMENTO E INSTALAÇÃO. AF_12/2015</t>
  </si>
  <si>
    <t>TOMADA BAIXA DE EMBUTIR (1 MÓDULO), 2P+T 20 A, INCLUINDO SUPORTE E PLACA - FORNECIMENTO E INSTALAÇÃO. AF_12/2015</t>
  </si>
  <si>
    <t>TOMADA MÉDIA DE EMBUTIR (2 MÓDULOS),2P+T 10 A, SEM SUPORTE E SEM PLACA - FORNECIMENTO E INSTALAÇÃO. AF_12/2015</t>
  </si>
  <si>
    <t>TOMADA MÉDIA DE EMBUTIR (2 MÓDULOS), 2P+T 20 A, SEM SUPORTE E SEM PLACA - FORNECIMENTO E INSTALAÇÃO. AF_03/2023</t>
  </si>
  <si>
    <t>TOMADA MÉDIA DE EMBUTIR (2 MÓDULOS), 2P+T10 A, INCLUINDO SUPORTE E PLACA - FORNECIMENTO E INSTALAÇÃO. AF_12/2015</t>
  </si>
  <si>
    <t>TOMADA MÉDIA DE EMBUTIR (2 MÓDULOS), 2P+T 20 A, INCLUINDO SUPORTE E PLACA - FORNECIMENTO E INSTALAÇÃO.</t>
  </si>
  <si>
    <t>TOMADA BAIXA DE EMBUTIR (2 MÓDULOS), 2P+T 10 A, INCLUINDO SUPORTE E PLACA - FORNECIMENTO E INSTALAÇÃO</t>
  </si>
  <si>
    <t>DISJUNTOR MONOPOLAR TIPO DIN, CORRENTE NOMINAL DE 16A - FORNECIMENTO E INSTALAÇÃO.</t>
  </si>
  <si>
    <t>DISJUNTOR MONOPOLAR TIPO DIN, CORRENTE NOMINAL DE 32A -FORNECIMENTOINSTALAÇÃO. AF_04/2016</t>
  </si>
  <si>
    <t>CONDULETE DE ALUMÍNIO, TIPO B, PARA ELETRODUTO DE AÇO GALVANIZADO DN 20 MM (3/4''), APARENTE - FORNECIMENTO E INSTALAÇÃO.</t>
  </si>
  <si>
    <t>CONDULETE DE ALUMÍNIO, TIPO E, ELETRODUTO DE AÇO GALVANIZADO DN 25 MM(1''), APARENTE - FORNECIMENTO E INSTALAÇÃO. AF_11/2016_P</t>
  </si>
  <si>
    <t>CONDULETE DE ALUMÍNIO, TIPO X, PARA ELETRODUTO DE AÇO GALVANIZADO DN 32 MM (1 1/4''), APARENTE - FORNECIMENTO E INSTALAÇÃO. AF_10/2022</t>
  </si>
  <si>
    <t>FORRO EM DRYWALL, PARA AMBIENTES COMERCIAIS, INCLUSIVE ESTRUTURA DE FIXAÇÃO. AF_05/2017_P</t>
  </si>
  <si>
    <t>PAREDE COM PLACAS DE GESSO ACARTONADO (DRYWALL), PARA USO INTERNO, COM DUAS FACES SIMPLES E ESTRUTURA METÁLICA COM GUIAS SIMPLES, SEM VÃOS. AF_06/2017_P</t>
  </si>
  <si>
    <t>PAREDE COM PLACAS DE GESSO ACARTONADO (DRYWALL), PARA USO INTERNO, COMDUAS FACES DUPLAS E ESTRUTURA METÁLICA COM GUIAS DUPLAS,COM VÃOS. AF_06/2017_P</t>
  </si>
  <si>
    <t>REMOÇÃO DE CHAPAS E PERFIS DE DRYWALL, DE FORMA MANUAL, SEM REAPROVEITAMENTO. AF_12/201796372</t>
  </si>
  <si>
    <t>REMOÇÃO DE PISO DE MADEIRA (ASSOALHO E BARROTE), DE FORMA MANUAL, SEMREAPROVEITAMENTO.</t>
  </si>
  <si>
    <t>PATCH PANEL 24 PORTAS, CATEGORIA 6 - FORNECIMENTO E INSTALAÇÃO.</t>
  </si>
  <si>
    <t>TOMADA DE REDE RJ45 - FORNECIMENTO E INSTALAÇÃO. AF_03/2018</t>
  </si>
  <si>
    <t>CHUVEIRO ELÉTRICO COMUM CORPO PLÁSTICO, TIPO DUCHA - FORNECIMENTO E INSTALAÇÃO. AF_01/2020</t>
  </si>
  <si>
    <t>PISO VINÍLICO SEMI-FLEXÍVEL EM PLACAS, PADRÃO LISO, ESPESSURA 3,2 MM, FIXADO COM COLA. AF_09/2020</t>
  </si>
  <si>
    <t>86936_x000D_</t>
  </si>
  <si>
    <t>CUBA DE EMBUTIR DE AÇO INOXIDÁVEL MÉDIA, INCLUSO VÁLVULA TIPO AMERICANA E SIFÃO TIPO GARRAFA EM METAL CROMADO - FORNECIMENTO E INSTALAÇÃO. AF_12/2013</t>
  </si>
  <si>
    <t>98296_x000D_</t>
  </si>
  <si>
    <t>CABO ELETRÔNICO CATEGORIA 6, INSTALADO EM EDIFICAÇÃO RESIDENCIAL - FORNECIMENTO E INSTALAÇÃO. AF_03/2018</t>
  </si>
  <si>
    <t>INS 12815</t>
  </si>
  <si>
    <t>FITA CREPE ROLO DE 25 MM X 50 M</t>
  </si>
  <si>
    <t>hs</t>
  </si>
  <si>
    <t>TRANSPORTE HORIZONTAL COM JERICA DE 60 L, DE MASSA/ GRANEL (UNIDADE: M3XKM). AF_07/2019</t>
  </si>
  <si>
    <t>M3XKM</t>
  </si>
  <si>
    <t>H</t>
  </si>
  <si>
    <t>AJUDANTE DE PEDREIRO COM ENCARGOS COMPLEMENTARES</t>
  </si>
  <si>
    <t>AJUDANTE ESPECIALIZADO COM ENCARGOS COMPLEMENTARES</t>
  </si>
  <si>
    <t>AUXILIAR DE ENCANADOR OU BOMBEIRO HIDRÁULICO COM ENCARGOS COMPLEMENTARES</t>
  </si>
  <si>
    <t>PINTOR COM ENCARGOS COMPLEMENTARES</t>
  </si>
  <si>
    <t>VIDRACEIRO COM ENCARGOS COMPLEMENTARES</t>
  </si>
  <si>
    <t>ENCARREGADO GERAL COM ENCARGOS COMPLEMENTARES</t>
  </si>
  <si>
    <t>ENGENHEIRO CIVIL DE OBRA PLENO COM ENCARGOS COMPLEMENTARES</t>
  </si>
  <si>
    <t>88267_x000D_</t>
  </si>
  <si>
    <t>SBC</t>
  </si>
  <si>
    <t>ESCOVAMENTO E LIXAMENTO DE SUPERFICIE DE CONCRETO E ACO</t>
  </si>
  <si>
    <t>DESMONTAGEM E MONTAGEM DE PISO ELEVADO</t>
  </si>
  <si>
    <t>APLICACAO DE PELICULA ADESIVA INSULFILM EM VIDROS</t>
  </si>
  <si>
    <t>FORNECIMENTO E INSTALAÇÃO DE FORRO MINERAL</t>
  </si>
  <si>
    <t>DESINSTALAÇÃO DE AR CONDICIONADO 9000 a 60000BTUS</t>
  </si>
  <si>
    <t>MANUTENÇÃO CORRETIVA/PREDITIVA/PREVENTIVA DE AR CONDICIONADO 9000 A 60000BTUS</t>
  </si>
  <si>
    <t>VISTORIA TÉCNICA EM EQUIPAMENTO DE AR-CONDICIONADO 9000BTU</t>
  </si>
  <si>
    <t>LOCAÇÃO DE CAÇAMBA PARA ENTULHO</t>
  </si>
  <si>
    <t>ABASTECIMENTO DO MOTOR GERADOR COM DIESEL</t>
  </si>
  <si>
    <t>L</t>
  </si>
  <si>
    <t>TROCA DE ÓLEO E FILTROS DO MOTOR GERADOR</t>
  </si>
  <si>
    <t>TOMADA INDUSTRIAL 32A</t>
  </si>
  <si>
    <t>A</t>
  </si>
  <si>
    <t>B</t>
  </si>
  <si>
    <t>C</t>
  </si>
  <si>
    <t>Ordem</t>
  </si>
  <si>
    <t>Código</t>
  </si>
  <si>
    <t>Descrição / Especificação</t>
  </si>
  <si>
    <t>Unidade</t>
  </si>
  <si>
    <t>Qtd Estimada Anual</t>
  </si>
  <si>
    <t>Valor Unitário</t>
  </si>
  <si>
    <t>Valor Total</t>
  </si>
  <si>
    <t>% Individual</t>
  </si>
  <si>
    <t>% Acumulado</t>
  </si>
  <si>
    <t>Classe ABC</t>
  </si>
  <si>
    <t>90778</t>
  </si>
  <si>
    <t>COTAÇÃO MERCADO</t>
  </si>
  <si>
    <t>90780</t>
  </si>
  <si>
    <t>MESTRE DE OBRAS COM ENCARGOS COMPLEMENTARES</t>
  </si>
  <si>
    <t>88309</t>
  </si>
  <si>
    <t>PEDREIRO COM ENCARGOS COMPLEMENTARES</t>
  </si>
  <si>
    <t>88264</t>
  </si>
  <si>
    <t>ELETRICISTA COM ENCARGOS COMPLEMENTARES_x000D_</t>
  </si>
  <si>
    <t>88242</t>
  </si>
  <si>
    <t>100205</t>
  </si>
  <si>
    <t>88247</t>
  </si>
  <si>
    <t>AUXILIAR DE ELETRICISTA COM ENCARGOS COMPLEMENTARES_x000D_</t>
  </si>
  <si>
    <t>22115</t>
  </si>
  <si>
    <t>88316</t>
  </si>
  <si>
    <t>SERVENTE COM ENCARGOS COMPLEMENTARES</t>
  </si>
  <si>
    <t>120715</t>
  </si>
  <si>
    <t>91966</t>
  </si>
  <si>
    <t>ENCANADOR OU BOMBEIRO HIDRÁULICO COM ENCARGOS COMPLEMENTARES</t>
  </si>
  <si>
    <t>91926</t>
  </si>
  <si>
    <t>88241</t>
  </si>
  <si>
    <t>AJUDANTE DE OPERAÇÃO EM GERAL COM ENCARGOS COMPLEMENTARES</t>
  </si>
  <si>
    <t>88248</t>
  </si>
  <si>
    <t>101727</t>
  </si>
  <si>
    <t>96369</t>
  </si>
  <si>
    <t>91929</t>
  </si>
  <si>
    <t>98307</t>
  </si>
  <si>
    <t>39601</t>
  </si>
  <si>
    <t>91927</t>
  </si>
  <si>
    <t>88497</t>
  </si>
  <si>
    <t>EMASSAMENTO COM MASSA LÁTEX, APLICAÇÃO EM PAREDE, DUAS DEMÃOS, LIXAMENTO MANUAL. AF_04/2023 PAREDES, DUAS DEMÃOS. AF_06/2014</t>
  </si>
  <si>
    <t>91836</t>
  </si>
  <si>
    <t>87769</t>
  </si>
  <si>
    <t>91992</t>
  </si>
  <si>
    <t>TOMADA ALTA DE EMBUTIR (1 MÓDULO), 2P+T 10 A, INCLUINDO SUPORTE E PLACA - FORNECIMENTO E INSTALAÇÃO. AF_12/2015</t>
  </si>
  <si>
    <t>21137</t>
  </si>
  <si>
    <t>ELETRODUTO FLEXIVEL, EM FITA DE ACO GALVANIZADO, REVESTIDO COM PVC PRETO, DIAMETRO EXTERNO DE 15 MM, DN = 3/8", TIPO SEALTUBO PRETO, DIAMETRO EXTERNO DE 15MM (3/8"), TIPO COPEX</t>
  </si>
  <si>
    <t>91179</t>
  </si>
  <si>
    <t>FIXAÇÃO DE TUBOS HORIZONTAIS DE PVC ÁGUA/PVC ESGOTO/PVC PLUVIAL/CPVC/PPR/COBRE OU AÇO, DIÂMETROS MENORES OU IGUAIS A 40 MM, COM ABRAÇADEIRA METÁLICA RÍGIDA TIPO D COM PARAFUSO DE FIXAÇÃO 1 1/4", FIXADA DIRETAMENTE NA LAJE OU PAREDE. AF_09/2023</t>
  </si>
  <si>
    <t>39386</t>
  </si>
  <si>
    <t>LAMPADA LED TUBULAR BIVOLT 9/10 W, BASE G13</t>
  </si>
  <si>
    <t>88489</t>
  </si>
  <si>
    <t>PINTURA LÁTEX ACRÍLICA PREMIUM, APLICAÇÃO MANUAL EM PAREDES, DUAS DEMÃOS. AF_04/2023</t>
  </si>
  <si>
    <t>39387</t>
  </si>
  <si>
    <t>91998</t>
  </si>
  <si>
    <t>88488</t>
  </si>
  <si>
    <t>PINTURA LÁTEX ACRÍLICA PREMIUM, APLICAÇÃO MANUAL EM TETO, DUAS DEMÃOS. AF_04/2023</t>
  </si>
  <si>
    <t>92146</t>
  </si>
  <si>
    <t>CAMINHONETE CABINE SIMPLES COM MOTOR 1.6 FLEX, CÂMBIO MANUAL, POTÊNCIA 101/104 CV, 2 PORTAS CHI DIURNO. AF_11/2015</t>
  </si>
  <si>
    <t>92145</t>
  </si>
  <si>
    <t>CAMINHONETE CABINE SIMPLES COM MOTOR 1.6 FLEX, CÂMBIO MANUAL, POTÊNCIA 101/104 CV, 2 PORTAS CHP DIURNO. AF_11/2015</t>
  </si>
  <si>
    <t>91834</t>
  </si>
  <si>
    <t>2501</t>
  </si>
  <si>
    <t>ELETRODUTO FLEXIVEL, EM FITA DE ACO GALVANIZADO, REVESTIDO COM PVC PRETO, DIAMETRO EXTERNO DE 32 MM, DN = 1", TIPO SEALTUBO MM (1"), TIPO SEALTUBO</t>
  </si>
  <si>
    <t>91170</t>
  </si>
  <si>
    <t>FIXAÇÃO DE TUBOS HORIZONTAIS DE PVC, CPVC OU COBRE DIÂMETROS MENORES OU IGUAIS A 40 MM OU ELETROCALHAS ATÉ 150MM DE LARGURA, COM ABRAÇADEIRA METÁLICA RÍGIDA TIPO D 1/2, FIXADA EM PERFILADO EM LAJE. AF_05/2015</t>
  </si>
  <si>
    <t>91953</t>
  </si>
  <si>
    <t>88496</t>
  </si>
  <si>
    <t>91993</t>
  </si>
  <si>
    <t>TOMADA ALTA DE EMBUTIR (1 MÓDULO), 2P+T 20 A, INCLUINDO SUPORTE E PLACA - FORNECIMENTO E INSTALAÇÃO. AF_12/2015</t>
  </si>
  <si>
    <t>91928</t>
  </si>
  <si>
    <t>10228</t>
  </si>
  <si>
    <t>VALVULA DE DESCARGA METALICA, BASE 1 1/2" E ACABAMENTO METALICO CROMADO</t>
  </si>
  <si>
    <t>39603</t>
  </si>
  <si>
    <t>20111</t>
  </si>
  <si>
    <t>96358</t>
  </si>
  <si>
    <t>88269</t>
  </si>
  <si>
    <t>GESSEIRO COM ENCARGOS COMPLEMENTARES</t>
  </si>
  <si>
    <t>91167</t>
  </si>
  <si>
    <t>37526</t>
  </si>
  <si>
    <t>SACO DE RAFIA PARA ENTULHO, NOVO, LISO (SEM CLICHE), *60 x 90* CM</t>
  </si>
  <si>
    <t>3777</t>
  </si>
  <si>
    <t>91925</t>
  </si>
  <si>
    <t>39638</t>
  </si>
  <si>
    <t>98302</t>
  </si>
  <si>
    <t>88325</t>
  </si>
  <si>
    <t>92001</t>
  </si>
  <si>
    <t>91996</t>
  </si>
  <si>
    <t>12815</t>
  </si>
  <si>
    <t>92000</t>
  </si>
  <si>
    <t>88310</t>
  </si>
  <si>
    <t>39126</t>
  </si>
  <si>
    <t>ABRACADEIRA EM ACO PARA AMARRACAO DE ELETRODUTOS, TIPO D, COM 4" E CUNHA DE FIXACAO</t>
  </si>
  <si>
    <t>95777</t>
  </si>
  <si>
    <t>91961</t>
  </si>
  <si>
    <t>92004</t>
  </si>
  <si>
    <t>35277</t>
  </si>
  <si>
    <t>92003</t>
  </si>
  <si>
    <t>39961</t>
  </si>
  <si>
    <t>95803</t>
  </si>
  <si>
    <t>91990</t>
  </si>
  <si>
    <t>86881</t>
  </si>
  <si>
    <t>87273</t>
  </si>
  <si>
    <t>REVESTIMENTO CERÂMICO PARA PAREDES INTERNAS COM PLACAS TIPO ESMALTADA EXTRA DE DIMENSÕES 33X45 CM APLICADASEM AMBIENTES DE ÁREA MENOR QUE 5M² A MEIA ALTURA DAS PAREDES. AF_06/2014</t>
  </si>
  <si>
    <t>91958</t>
  </si>
  <si>
    <t>1370</t>
  </si>
  <si>
    <t>88243</t>
  </si>
  <si>
    <t>95778</t>
  </si>
  <si>
    <t>CONDULETE DE ALUMÍNIO, TIPO C, PARA ELETRODUTO DE AÇO GALVANIZADO DN 20 MM (3/4''), APARENTE - FORNECIMENTO E INSTALAÇÃO. AF_11/2016_P</t>
  </si>
  <si>
    <t>91952</t>
  </si>
  <si>
    <t>39434</t>
  </si>
  <si>
    <t>89357</t>
  </si>
  <si>
    <t>TUBO, PVC, SOLDÁVEL, DN 32MM, INSTALADO EM RAMAL OU SUB-RAMAL DE ÁGUA- FORNECIMENTO E INSTALAÇÃO. AF_12/2014</t>
  </si>
  <si>
    <t>88256</t>
  </si>
  <si>
    <t>AZULEJISTA OU LADRILHISTA COM ENCARGOS COMPLEMENTARES</t>
  </si>
  <si>
    <t>96114</t>
  </si>
  <si>
    <t>39130</t>
  </si>
  <si>
    <t>ABRACADEIRA EM ACO PARA AMARRACAO DE ELETRODUTOS, TIPO D, COM 1 1/4" E CUNHA DE FIXACAO</t>
  </si>
  <si>
    <t>88275</t>
  </si>
  <si>
    <t>MECÂNICO DE EQUIPAMENTOS PESADOS COM ENCARGOS COMPLEMENTARES</t>
  </si>
  <si>
    <t>89712</t>
  </si>
  <si>
    <t>23453</t>
  </si>
  <si>
    <t>91997</t>
  </si>
  <si>
    <t>91854</t>
  </si>
  <si>
    <t>38637</t>
  </si>
  <si>
    <t>100860</t>
  </si>
  <si>
    <t>39432</t>
  </si>
  <si>
    <t>93657</t>
  </si>
  <si>
    <t>90776</t>
  </si>
  <si>
    <t>39128</t>
  </si>
  <si>
    <t>91166</t>
  </si>
  <si>
    <t>92002</t>
  </si>
  <si>
    <t>40140</t>
  </si>
  <si>
    <t>91994</t>
  </si>
  <si>
    <t>TOMADA MÉDIA DE EMBUTIR (1 MÓDULO), 2P+T 10 A, SEM SUPORTE E SEM PLACAFORNECIMENTO E INSTALAÇÃO. AF_12/2015</t>
  </si>
  <si>
    <t>1872</t>
  </si>
  <si>
    <t>97643</t>
  </si>
  <si>
    <t>97638</t>
  </si>
  <si>
    <t>95782</t>
  </si>
  <si>
    <t>2556</t>
  </si>
  <si>
    <t>38091</t>
  </si>
  <si>
    <t>ESPELHO / PLACA CEGA 4" X 2", PARA INSTALACAO DE TOMADAS E INTERRUPTORES</t>
  </si>
  <si>
    <t>89367</t>
  </si>
  <si>
    <t>JOELHO 90 GRAUS, PVC, SOLDÁVEL, DN 32MM, INSTALADO EM RAMAL OU SUBRAMAL DE ÁGUA - FORNECIMENTO E INSTALAÇÃO. AF_12/2014</t>
  </si>
  <si>
    <t>95801</t>
  </si>
  <si>
    <t>CONDULETE DE ALUMÍNIO, TIPO X, PARA ELETRODUTO DE AÇO GALVANIZADO (3/4''), APARENTE - FORNECIMENTO E INSTALAÇÃO. AF_11/2016_P</t>
  </si>
  <si>
    <t>92005</t>
  </si>
  <si>
    <t>43130</t>
  </si>
  <si>
    <t>89380</t>
  </si>
  <si>
    <t>92008</t>
  </si>
  <si>
    <t>3315</t>
  </si>
  <si>
    <t>43132</t>
  </si>
  <si>
    <t>3848</t>
  </si>
  <si>
    <t>2557</t>
  </si>
  <si>
    <t>21128</t>
  </si>
  <si>
    <t>ELETRODUTO EM ACO GALVANIZADO ELETROLITICO, LEVE, DIAMETRO 3/4", PAREDE DE 0,90 MM</t>
  </si>
  <si>
    <t>89398</t>
  </si>
  <si>
    <t>400</t>
  </si>
  <si>
    <t>1932</t>
  </si>
  <si>
    <t>39431</t>
  </si>
  <si>
    <t>FITA DE PAPEL MICROPERFURADO, 50 X 150 MM, PARA TRATAMENTO DE JUNTAS DE CHAPA DE GESSO PARA DRYWALL</t>
  </si>
  <si>
    <t>7583</t>
  </si>
  <si>
    <t>93654</t>
  </si>
  <si>
    <t>38092</t>
  </si>
  <si>
    <t>ESPELHO / PLACA DE 1 POSTO 4" X 2", PARA INSTALACAO DE TOMADAS E INTERRUPTORES</t>
  </si>
  <si>
    <t>4376</t>
  </si>
  <si>
    <t>Dados auxiliares dos gráficos (Top 30 itens)</t>
  </si>
  <si>
    <t>Valor total estimado</t>
  </si>
  <si>
    <t>Classe</t>
  </si>
  <si>
    <t>Qtde Itens</t>
  </si>
  <si>
    <t>% do Valor</t>
  </si>
  <si>
    <t>Critério</t>
  </si>
  <si>
    <t>Item</t>
  </si>
  <si>
    <t>Linha 80%</t>
  </si>
  <si>
    <t>Linha 95%</t>
  </si>
  <si>
    <t>Itens analisados</t>
  </si>
  <si>
    <t>Até aprox. 80% acumulado</t>
  </si>
  <si>
    <t>1</t>
  </si>
  <si>
    <t>Classe A – Itens</t>
  </si>
  <si>
    <t>De 80% a 95% acumulado</t>
  </si>
  <si>
    <t>2</t>
  </si>
  <si>
    <t>Classe A – Valor</t>
  </si>
  <si>
    <t>Acima de 95% acumulado</t>
  </si>
  <si>
    <t>3</t>
  </si>
  <si>
    <t>Classe B – Valor</t>
  </si>
  <si>
    <t>4</t>
  </si>
  <si>
    <t>Classe C – Valor</t>
  </si>
  <si>
    <t>5</t>
  </si>
  <si>
    <t>6</t>
  </si>
  <si>
    <t>7</t>
  </si>
  <si>
    <t>Rank</t>
  </si>
  <si>
    <t>Descrição resumida</t>
  </si>
  <si>
    <t>8</t>
  </si>
  <si>
    <t>9</t>
  </si>
  <si>
    <t>10</t>
  </si>
  <si>
    <t>11</t>
  </si>
  <si>
    <t>12</t>
  </si>
  <si>
    <t>13</t>
  </si>
  <si>
    <t>14</t>
  </si>
  <si>
    <t>15</t>
  </si>
  <si>
    <t>CABO ELETRÔNICO CATEGORIA 6, INSTALADO EM EDIFICAÇÃO RESIDENCIAL - FORNECIMENTO E INSTALAÇ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</si>
  <si>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</si>
  <si>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</si>
  <si>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</si>
  <si>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</si>
  <si>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</si>
  <si>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</si>
  <si>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</si>
  <si>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</si>
  <si>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</si>
  <si>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</si>
  <si>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</si>
  <si>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</si>
  <si>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</si>
  <si>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</si>
  <si>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</si>
  <si>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Observação: a classificação ABC foi calculada com base no valor total estimado de cada item, ordenado em ordem decrescente. A Classe A concentra os itens de maior impacto financeiro até aproximadamente 80% do valor acumulado; a Classe B contempla a faixa seguinte até 95%; a Classe C reúne os demais itens.</t>
  </si>
  <si>
    <t>Curva ABC / Pareto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</si>
</sst>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\R\$\ #,##0.00"/>
  </numFmts>
  <fonts count="6" x14ac:knownFonts="1">
    <font>
      <sz val="11"/>
      <color theme="1"/>
      <name val="Aptos Narrow"/>
    </font>
    <font>
      <b/>
      <sz val="11"/>
      <color theme="1"/>
      <name val="Aptos Narrow"/>
      <family val="2"/>
    </font>
    <font>
      <sz val="11"/>
      <color theme="1"/>
      <name val="Aptos Narrow"/>
      <family val="2"/>
    </font>
    <font>
      <b/>
      <sz val="11"/>
      <color rgb="FFFFFFFF"/>
      <name val="Aptos Narrow"/>
      <family val="2"/>
    </font>
    <font>
      <b/>
      <sz val="16"/>
      <color rgb="FFFFFFFF"/>
      <name val="Aptos Narrow"/>
      <family val="2"/>
    </font>
    <font>
      <i/>
      <sz val="11"/>
      <color theme="1"/>
      <name val="Aptos Narrow"/>
      <family val="2"/>
    </font>
  </fonts>
  <fills count="7">
    <fill>
      <patternFill patternType="none"/>
    </fill>
    <fill>
      <patternFill patternType="gray125"/>
    </fill>
    <fill>
      <patternFill patternType="solid">
        <fgColor rgb="FF1F4E78"/>
      </patternFill>
    </fill>
    <fill>
      <patternFill patternType="solid">
        <fgColor rgb="FFD9EAF7"/>
      </patternFill>
    </fill>
    <fill>
      <patternFill patternType="solid">
        <fgColor rgb="FFF3F6FA"/>
      </patternFill>
    </fill>
    <fill>
      <patternFill patternType="solid">
        <fgColor rgb="FFE2F0D9"/>
      </patternFill>
    </fill>
    <fill>
      <patternFill patternType="solid">
        <fgColor rgb="FFFFF2CC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21">
    <xf numFmtId="0" fontId="0" fillId="0" borderId="0" xfId="0"/>
    <xf numFmtId="10" fontId="0" fillId="0" borderId="0" xfId="0" applyNumberFormat="1"/>
    <xf numFmtId="0" fontId="3" fillId="2" borderId="0" xfId="0" applyFont="1" applyFill="1" applyAlignment="1">
      <alignment horizontal="center" vertical="center" wrapText="1"/>
    </xf>
    <xf numFmtId="0" fontId="1" fillId="3" borderId="0" xfId="0" applyFont="1" applyFill="1" applyAlignment="1">
      <alignment horizontal="left"/>
    </xf>
    <xf numFmtId="164" fontId="1" fillId="4" borderId="0" xfId="0" applyNumberFormat="1" applyFont="1" applyFill="1" applyAlignment="1">
      <alignment horizontal="right"/>
    </xf>
    <xf numFmtId="3" fontId="1" fillId="4" borderId="0" xfId="0" applyNumberFormat="1" applyFont="1" applyFill="1" applyAlignment="1">
      <alignment horizontal="right"/>
    </xf>
    <xf numFmtId="164" fontId="0" fillId="0" borderId="0" xfId="0" applyNumberFormat="1"/>
    <xf numFmtId="9" fontId="0" fillId="0" borderId="0" xfId="0" applyNumberFormat="1"/>
    <xf numFmtId="0" fontId="0" fillId="0" borderId="0" xfId="0" applyAlignment="1">
      <alignment vertical="center" wrapText="1"/>
    </xf>
    <xf numFmtId="4" fontId="0" fillId="0" borderId="0" xfId="0" applyNumberFormat="1" applyAlignment="1">
      <alignment vertical="center" wrapText="1"/>
    </xf>
    <xf numFmtId="164" fontId="0" fillId="0" borderId="0" xfId="0" applyNumberFormat="1" applyAlignment="1">
      <alignment vertical="center" wrapText="1"/>
    </xf>
    <xf numFmtId="10" fontId="0" fillId="0" borderId="0" xfId="0" applyNumberFormat="1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/>
    </xf>
    <xf numFmtId="164" fontId="0" fillId="0" borderId="0" xfId="0" applyNumberFormat="1" applyAlignment="1">
      <alignment vertical="center"/>
    </xf>
    <xf numFmtId="10" fontId="0" fillId="0" borderId="0" xfId="0" applyNumberFormat="1" applyAlignment="1">
      <alignment vertical="center"/>
    </xf>
    <xf numFmtId="0" fontId="4" fillId="2" borderId="0" xfId="0" applyFont="1" applyFill="1" applyAlignment="1">
      <alignment horizontal="center" vertical="center" wrapText="1"/>
    </xf>
    <xf numFmtId="0" fontId="0" fillId="0" borderId="0" xfId="0" applyAlignment="1">
      <alignment wrapText="1"/>
    </xf>
    <xf numFmtId="0" fontId="1" fillId="5" borderId="0" xfId="0" applyFont="1" applyFill="1" applyAlignment="1">
      <alignment horizontal="center"/>
    </xf>
    <xf numFmtId="0" fontId="0" fillId="0" borderId="0" xfId="0"/>
    <xf numFmtId="0" fontId="5" fillId="6" borderId="0" xfId="0" applyFont="1" applyFill="1" applyAlignment="1">
      <alignment vertical="top" wrapText="1"/>
    </xf>
  </cellXfs>
  <cellStyles count="2">
    <cellStyle name="Normal" xfId="0" builtinId="0"/>
    <cellStyle name="Porcentagem" xfId="1" xr:uid="{00000000-0005-0000-0000-000001000000}"/>
  </cellStyles>
  <dxfs count="23">
    <dxf>
      <font>
        <b/>
        <color rgb="FF990000"/>
      </font>
      <fill>
        <patternFill patternType="solid">
          <bgColor rgb="FFF4CCCC"/>
        </patternFill>
      </fill>
    </dxf>
    <dxf>
      <font>
        <b/>
        <color rgb="FF7F6000"/>
      </font>
      <fill>
        <patternFill patternType="solid">
          <bgColor rgb="FFFFF2CC"/>
        </patternFill>
      </fill>
    </dxf>
    <dxf>
      <font>
        <b/>
        <color rgb="FF274E13"/>
      </font>
      <fill>
        <patternFill patternType="solid">
          <bgColor rgb="FFD9EAD3"/>
        </patternFill>
      </fill>
    </dxf>
    <dxf>
      <alignment horizontal="center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indent="0" justifyLastLine="0" shrinkToFit="0" readingOrder="0"/>
    </dxf>
    <dxf>
      <alignment horizontal="general" vertical="center" textRotation="0" indent="0" justifyLastLine="0" shrinkToFit="0" readingOrder="0"/>
    </dxf>
    <dxf>
      <alignment horizontal="general" vertical="center" textRotation="0" indent="0" justifyLastLine="0" shrinkToFit="0" readingOrder="0"/>
    </dxf>
    <dxf>
      <alignment horizontal="general" vertical="center" textRotation="0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indent="0" justifyLastLine="0" shrinkToFit="0" readingOrder="0"/>
    </dxf>
    <dxf>
      <alignment horizontal="general" vertical="center" textRotation="0" indent="0" justifyLastLine="0" shrinkToFit="0" readingOrder="0"/>
    </dxf>
    <dxf>
      <alignment horizontal="general" vertical="center" textRotation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2085975</xdr:colOff>
      <xdr:row>48</xdr:row>
      <xdr:rowOff>47625</xdr:rowOff>
    </xdr:from>
    <xdr:ext cx="8382000" cy="4095750"/>
    <xdr:pic>
      <xdr:nvPicPr>
        <xdr:cNvPr id="2" name="a7b7d3be-d4d6-4c5b-88de-22ca55305579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676775" y="10772775"/>
          <a:ext cx="8382000" cy="4095750"/>
        </a:xfrm>
        <a:prstGeom prst="rect">
          <a:avLst/>
        </a:prstGeom>
      </xdr:spPr>
    </xdr:pic>
    <xdr:clientData/>
  </xdr:oneCellAnchor>
  <xdr:oneCellAnchor>
    <xdr:from>
      <xdr:col>2</xdr:col>
      <xdr:colOff>2657475</xdr:colOff>
      <xdr:row>23</xdr:row>
      <xdr:rowOff>19050</xdr:rowOff>
    </xdr:from>
    <xdr:ext cx="6019800" cy="3810000"/>
    <xdr:pic>
      <xdr:nvPicPr>
        <xdr:cNvPr id="3" name="9ec8b0d4-817b-40a7-bee9-5a9f531acd4e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248275" y="4752975"/>
          <a:ext cx="6019800" cy="3810000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191000" cy="3429000"/>
    <xdr:pic>
      <xdr:nvPicPr>
        <xdr:cNvPr id="4" name="762291d3-b1f5-4cc9-8c2b-4815660beec2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prstGeom prst="rect">
          <a:avLst/>
        </a:prstGeom>
      </xdr:spPr>
    </xdr:pic>
    <xdr:clientData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elaCurvaABC" displayName="TabelaCurvaABC" ref="A1:K130" dataDxfId="14">
  <tableColumns count="11">
    <tableColumn id="1" xr3:uid="{00000000-0010-0000-0000-000001000000}" name="Ordem" dataDxfId="13"/>
    <tableColumn id="2" xr3:uid="{00000000-0010-0000-0000-000002000000}" name="Código" dataDxfId="12"/>
    <tableColumn id="3" xr3:uid="{00000000-0010-0000-0000-000003000000}" name="Fonte" dataDxfId="11"/>
    <tableColumn id="4" xr3:uid="{00000000-0010-0000-0000-000004000000}" name="Descrição / Especificação" dataDxfId="10"/>
    <tableColumn id="5" xr3:uid="{00000000-0010-0000-0000-000005000000}" name="Unidade" dataDxfId="9"/>
    <tableColumn id="6" xr3:uid="{00000000-0010-0000-0000-000006000000}" name="Qtd Estimada Anual" dataDxfId="8"/>
    <tableColumn id="7" xr3:uid="{00000000-0010-0000-0000-000007000000}" name="Valor Unitário" dataDxfId="7"/>
    <tableColumn id="8" xr3:uid="{00000000-0010-0000-0000-000008000000}" name="Valor Total" dataDxfId="6"/>
    <tableColumn id="9" xr3:uid="{00000000-0010-0000-0000-000009000000}" name="% Individual" dataDxfId="5"/>
    <tableColumn id="10" xr3:uid="{00000000-0010-0000-0000-00000A000000}" name="% Acumulado" dataDxfId="4"/>
    <tableColumn id="11" xr3:uid="{00000000-0010-0000-0000-00000B000000}" name="Classe ABC" dataDxfId="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ResumoABC" displayName="ResumoABC" ref="D3:H6">
  <tableColumns count="5">
    <tableColumn id="1" xr3:uid="{00000000-0010-0000-0100-000001000000}" name="Classe"/>
    <tableColumn id="2" xr3:uid="{00000000-0010-0000-0100-000002000000}" name="Qtde Itens"/>
    <tableColumn id="3" xr3:uid="{00000000-0010-0000-0100-000003000000}" name="Valor Total"/>
    <tableColumn id="4" xr3:uid="{00000000-0010-0000-0100-000004000000}" name="% do Valor"/>
    <tableColumn id="5" xr3:uid="{00000000-0010-0000-0100-000005000000}" name="Critério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op10ABC" displayName="Top10ABC" ref="A11:G21" dataDxfId="22">
  <tableColumns count="7">
    <tableColumn id="1" xr3:uid="{00000000-0010-0000-0200-000001000000}" name="Rank" dataDxfId="21"/>
    <tableColumn id="2" xr3:uid="{00000000-0010-0000-0200-000002000000}" name="Código" dataDxfId="20"/>
    <tableColumn id="3" xr3:uid="{00000000-0010-0000-0200-000003000000}" name="Descrição resumida" dataDxfId="19"/>
    <tableColumn id="4" xr3:uid="{00000000-0010-0000-0200-000004000000}" name="Valor Total" dataDxfId="18"/>
    <tableColumn id="5" xr3:uid="{00000000-0010-0000-0200-000005000000}" name="% Individual" dataDxfId="17"/>
    <tableColumn id="6" xr3:uid="{00000000-0010-0000-0200-000006000000}" name="% Acumulado" dataDxfId="16"/>
    <tableColumn id="7" xr3:uid="{00000000-0010-0000-0200-000007000000}" name="Classe" dataDxfId="15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K130"/>
  <sheetViews>
    <sheetView topLeftCell="A9" workbookViewId="0">
      <selection activeCell="H21" sqref="H21"/>
    </sheetView>
  </sheetViews>
  <sheetFormatPr defaultRowHeight="15" x14ac:dyDescent="0.25"/>
  <cols>
    <col min="1" max="1" width="8" customWidth="1"/>
    <col min="2" max="2" width="14" customWidth="1"/>
    <col min="3" max="3" width="18" customWidth="1"/>
    <col min="4" max="4" width="58" customWidth="1"/>
    <col min="5" max="5" width="12" customWidth="1"/>
    <col min="6" max="8" width="16" customWidth="1"/>
    <col min="9" max="10" width="14" customWidth="1"/>
    <col min="11" max="11" width="12" customWidth="1"/>
  </cols>
  <sheetData>
    <row r="1" spans="1:11" ht="30" x14ac:dyDescent="0.25">
      <c r="A1" s="2" t="s">
        <v>110</v>
      </c>
      <c r="B1" s="2" t="s">
        <v>111</v>
      </c>
      <c r="C1" s="2" t="s">
        <v>0</v>
      </c>
      <c r="D1" s="2" t="s">
        <v>112</v>
      </c>
      <c r="E1" s="2" t="s">
        <v>113</v>
      </c>
      <c r="F1" s="2" t="s">
        <v>114</v>
      </c>
      <c r="G1" s="2" t="s">
        <v>115</v>
      </c>
      <c r="H1" s="2" t="s">
        <v>116</v>
      </c>
      <c r="I1" s="2" t="s">
        <v>117</v>
      </c>
      <c r="J1" s="2" t="s">
        <v>118</v>
      </c>
      <c r="K1" s="2" t="s">
        <v>119</v>
      </c>
    </row>
    <row r="2" spans="1:11" ht="30" x14ac:dyDescent="0.25">
      <c r="A2" s="8">
        <v>1</v>
      </c>
      <c r="B2" s="8" t="s">
        <v>120</v>
      </c>
      <c r="C2" s="8" t="s">
        <v>2</v>
      </c>
      <c r="D2" s="8" t="s">
        <v>92</v>
      </c>
      <c r="E2" s="8" t="s">
        <v>85</v>
      </c>
      <c r="F2" s="9">
        <v>3000</v>
      </c>
      <c r="G2" s="10">
        <v>164.51</v>
      </c>
      <c r="H2" s="10">
        <v>493530</v>
      </c>
      <c r="I2" s="11">
        <f t="shared" ref="I2:I33" si="0">H2/SUM($H$2:$H$130)</f>
        <v>0.19553607616040838</v>
      </c>
      <c r="J2" s="11">
        <f>SUM($H$2:H2)/SUM($H$2:$H$130)</f>
        <v>0.19553607616040838</v>
      </c>
      <c r="K2" s="12" t="s">
        <v>107</v>
      </c>
    </row>
    <row r="3" spans="1:11" ht="30" x14ac:dyDescent="0.25">
      <c r="A3" s="8">
        <v>2</v>
      </c>
      <c r="B3" s="8" t="s">
        <v>121</v>
      </c>
      <c r="C3" s="8" t="s">
        <v>121</v>
      </c>
      <c r="D3" s="8" t="s">
        <v>100</v>
      </c>
      <c r="E3" s="8" t="s">
        <v>1</v>
      </c>
      <c r="F3" s="9">
        <v>276</v>
      </c>
      <c r="G3" s="10">
        <v>1000</v>
      </c>
      <c r="H3" s="10">
        <v>276000</v>
      </c>
      <c r="I3" s="11">
        <f t="shared" si="0"/>
        <v>0.10935091487908073</v>
      </c>
      <c r="J3" s="11">
        <f>SUM($H$2:H3)/SUM($H$2:$H$130)</f>
        <v>0.30488699103948907</v>
      </c>
      <c r="K3" s="12" t="s">
        <v>107</v>
      </c>
    </row>
    <row r="4" spans="1:11" x14ac:dyDescent="0.25">
      <c r="A4" s="8">
        <v>3</v>
      </c>
      <c r="B4" s="8" t="s">
        <v>122</v>
      </c>
      <c r="C4" s="8" t="s">
        <v>2</v>
      </c>
      <c r="D4" s="8" t="s">
        <v>123</v>
      </c>
      <c r="E4" s="8" t="s">
        <v>85</v>
      </c>
      <c r="F4" s="9">
        <v>3000</v>
      </c>
      <c r="G4" s="10">
        <v>59.44</v>
      </c>
      <c r="H4" s="10">
        <v>178320</v>
      </c>
      <c r="I4" s="11">
        <f t="shared" si="0"/>
        <v>7.0650199787093027E-2</v>
      </c>
      <c r="J4" s="11">
        <f>SUM($H$2:H4)/SUM($H$2:$H$130)</f>
        <v>0.3755371908265821</v>
      </c>
      <c r="K4" s="12" t="s">
        <v>107</v>
      </c>
    </row>
    <row r="5" spans="1:11" x14ac:dyDescent="0.25">
      <c r="A5" s="8">
        <v>4</v>
      </c>
      <c r="B5" s="8" t="s">
        <v>124</v>
      </c>
      <c r="C5" s="8" t="s">
        <v>2</v>
      </c>
      <c r="D5" s="8" t="s">
        <v>125</v>
      </c>
      <c r="E5" s="8" t="s">
        <v>85</v>
      </c>
      <c r="F5" s="9">
        <v>3500</v>
      </c>
      <c r="G5" s="10">
        <v>32.840000000000003</v>
      </c>
      <c r="H5" s="10">
        <v>114940.00000000001</v>
      </c>
      <c r="I5" s="11">
        <f t="shared" si="0"/>
        <v>4.5539109261599785E-2</v>
      </c>
      <c r="J5" s="11">
        <f>SUM($H$2:H5)/SUM($H$2:$H$130)</f>
        <v>0.42107630008818192</v>
      </c>
      <c r="K5" s="12" t="s">
        <v>107</v>
      </c>
    </row>
    <row r="6" spans="1:11" x14ac:dyDescent="0.25">
      <c r="A6" s="8">
        <v>5</v>
      </c>
      <c r="B6" s="8" t="s">
        <v>126</v>
      </c>
      <c r="C6" s="8" t="s">
        <v>2</v>
      </c>
      <c r="D6" s="8" t="s">
        <v>127</v>
      </c>
      <c r="E6" s="8" t="s">
        <v>85</v>
      </c>
      <c r="F6" s="9">
        <v>3000</v>
      </c>
      <c r="G6" s="10">
        <v>33.25</v>
      </c>
      <c r="H6" s="10">
        <v>99750</v>
      </c>
      <c r="I6" s="11">
        <f t="shared" si="0"/>
        <v>3.9520846953580803E-2</v>
      </c>
      <c r="J6" s="11">
        <f>SUM($H$2:H6)/SUM($H$2:$H$130)</f>
        <v>0.46059714704176269</v>
      </c>
      <c r="K6" s="12" t="s">
        <v>107</v>
      </c>
    </row>
    <row r="7" spans="1:11" x14ac:dyDescent="0.25">
      <c r="A7" s="8">
        <v>6</v>
      </c>
      <c r="B7" s="8" t="s">
        <v>128</v>
      </c>
      <c r="C7" s="8" t="s">
        <v>2</v>
      </c>
      <c r="D7" s="8" t="s">
        <v>86</v>
      </c>
      <c r="E7" s="8" t="s">
        <v>85</v>
      </c>
      <c r="F7" s="9">
        <v>3500</v>
      </c>
      <c r="G7" s="10">
        <v>26.01</v>
      </c>
      <c r="H7" s="10">
        <v>91035</v>
      </c>
      <c r="I7" s="11">
        <f t="shared" si="0"/>
        <v>3.6067972956583746E-2</v>
      </c>
      <c r="J7" s="11">
        <f>SUM($H$2:H7)/SUM($H$2:$H$130)</f>
        <v>0.49666511999834645</v>
      </c>
      <c r="K7" s="12" t="s">
        <v>107</v>
      </c>
    </row>
    <row r="8" spans="1:11" ht="30" x14ac:dyDescent="0.25">
      <c r="A8" s="8">
        <v>7</v>
      </c>
      <c r="B8" s="8" t="s">
        <v>129</v>
      </c>
      <c r="C8" s="8" t="s">
        <v>2</v>
      </c>
      <c r="D8" s="8" t="s">
        <v>83</v>
      </c>
      <c r="E8" s="8" t="s">
        <v>84</v>
      </c>
      <c r="F8" s="9">
        <v>50</v>
      </c>
      <c r="G8" s="10">
        <v>1715.17</v>
      </c>
      <c r="H8" s="10">
        <v>85758.5</v>
      </c>
      <c r="I8" s="11">
        <f t="shared" si="0"/>
        <v>3.3977429107455236E-2</v>
      </c>
      <c r="J8" s="11">
        <f>SUM($H$2:H8)/SUM($H$2:$H$130)</f>
        <v>0.53064254910580166</v>
      </c>
      <c r="K8" s="12" t="s">
        <v>107</v>
      </c>
    </row>
    <row r="9" spans="1:11" ht="30" x14ac:dyDescent="0.25">
      <c r="A9" s="8">
        <v>8</v>
      </c>
      <c r="B9" s="8" t="s">
        <v>78</v>
      </c>
      <c r="C9" s="8" t="s">
        <v>2</v>
      </c>
      <c r="D9" s="8" t="s">
        <v>79</v>
      </c>
      <c r="E9" s="8" t="s">
        <v>1</v>
      </c>
      <c r="F9" s="9">
        <v>5921</v>
      </c>
      <c r="G9" s="10">
        <v>12.72</v>
      </c>
      <c r="H9" s="10">
        <v>75315.12000000001</v>
      </c>
      <c r="I9" s="11">
        <f t="shared" si="0"/>
        <v>2.9839772739955622E-2</v>
      </c>
      <c r="J9" s="11">
        <f>SUM($H$2:H9)/SUM($H$2:$H$130)</f>
        <v>0.5604823218457573</v>
      </c>
      <c r="K9" s="12" t="s">
        <v>107</v>
      </c>
    </row>
    <row r="10" spans="1:11" x14ac:dyDescent="0.25">
      <c r="A10" s="8">
        <v>9</v>
      </c>
      <c r="B10" s="8" t="s">
        <v>130</v>
      </c>
      <c r="C10" s="8" t="s">
        <v>2</v>
      </c>
      <c r="D10" s="8" t="s">
        <v>131</v>
      </c>
      <c r="E10" s="8" t="s">
        <v>85</v>
      </c>
      <c r="F10" s="9">
        <v>2800</v>
      </c>
      <c r="G10" s="10">
        <v>26.42</v>
      </c>
      <c r="H10" s="10">
        <v>73976</v>
      </c>
      <c r="I10" s="11">
        <f t="shared" si="0"/>
        <v>2.9309214779329261E-2</v>
      </c>
      <c r="J10" s="11">
        <f>SUM($H$2:H10)/SUM($H$2:$H$130)</f>
        <v>0.58979153662508665</v>
      </c>
      <c r="K10" s="12" t="s">
        <v>107</v>
      </c>
    </row>
    <row r="11" spans="1:11" x14ac:dyDescent="0.25">
      <c r="A11" s="8">
        <v>10</v>
      </c>
      <c r="B11" s="8" t="s">
        <v>132</v>
      </c>
      <c r="C11" s="8" t="s">
        <v>94</v>
      </c>
      <c r="D11" s="8" t="s">
        <v>96</v>
      </c>
      <c r="E11" s="8" t="s">
        <v>13</v>
      </c>
      <c r="F11" s="9">
        <v>389</v>
      </c>
      <c r="G11" s="10">
        <v>162.22</v>
      </c>
      <c r="H11" s="10">
        <v>63103.58</v>
      </c>
      <c r="I11" s="11">
        <f t="shared" si="0"/>
        <v>2.5001573207048048E-2</v>
      </c>
      <c r="J11" s="11">
        <f>SUM($H$2:H11)/SUM($H$2:$H$130)</f>
        <v>0.61479310983213464</v>
      </c>
      <c r="K11" s="12" t="s">
        <v>107</v>
      </c>
    </row>
    <row r="12" spans="1:11" x14ac:dyDescent="0.25">
      <c r="A12" s="8">
        <v>11</v>
      </c>
      <c r="B12" s="8" t="s">
        <v>133</v>
      </c>
      <c r="C12" s="8" t="s">
        <v>2</v>
      </c>
      <c r="D12" s="8" t="s">
        <v>134</v>
      </c>
      <c r="E12" s="8" t="s">
        <v>85</v>
      </c>
      <c r="F12" s="9">
        <v>2500</v>
      </c>
      <c r="G12" s="10">
        <v>25.11</v>
      </c>
      <c r="H12" s="10">
        <v>62775</v>
      </c>
      <c r="I12" s="11">
        <f t="shared" si="0"/>
        <v>2.4871390150486568E-2</v>
      </c>
      <c r="J12" s="11">
        <f>SUM($H$2:H12)/SUM($H$2:$H$130)</f>
        <v>0.6396644999826212</v>
      </c>
      <c r="K12" s="12" t="s">
        <v>107</v>
      </c>
    </row>
    <row r="13" spans="1:11" x14ac:dyDescent="0.25">
      <c r="A13" s="8">
        <v>12</v>
      </c>
      <c r="B13" s="8" t="s">
        <v>135</v>
      </c>
      <c r="C13" s="8" t="s">
        <v>94</v>
      </c>
      <c r="D13" s="8" t="s">
        <v>98</v>
      </c>
      <c r="E13" s="8" t="s">
        <v>13</v>
      </c>
      <c r="F13" s="9">
        <v>400</v>
      </c>
      <c r="G13" s="10">
        <v>136.31</v>
      </c>
      <c r="H13" s="10">
        <v>54524</v>
      </c>
      <c r="I13" s="11">
        <f t="shared" si="0"/>
        <v>2.1602352474155789E-2</v>
      </c>
      <c r="J13" s="11">
        <f>SUM($H$2:H13)/SUM($H$2:$H$130)</f>
        <v>0.66126685245677708</v>
      </c>
      <c r="K13" s="12" t="s">
        <v>107</v>
      </c>
    </row>
    <row r="14" spans="1:11" ht="30" x14ac:dyDescent="0.25">
      <c r="A14" s="8">
        <v>13</v>
      </c>
      <c r="B14" s="8" t="s">
        <v>136</v>
      </c>
      <c r="C14" s="8" t="s">
        <v>2</v>
      </c>
      <c r="D14" s="8" t="s">
        <v>50</v>
      </c>
      <c r="E14" s="8" t="s">
        <v>1</v>
      </c>
      <c r="F14" s="9">
        <v>750</v>
      </c>
      <c r="G14" s="10">
        <v>65.290000000000006</v>
      </c>
      <c r="H14" s="10">
        <v>48967.500000000007</v>
      </c>
      <c r="I14" s="11">
        <f t="shared" si="0"/>
        <v>1.9400872914280384E-2</v>
      </c>
      <c r="J14" s="11">
        <f>SUM($H$2:H14)/SUM($H$2:$H$130)</f>
        <v>0.68066772537105746</v>
      </c>
      <c r="K14" s="12" t="s">
        <v>107</v>
      </c>
    </row>
    <row r="15" spans="1:11" ht="30" x14ac:dyDescent="0.25">
      <c r="A15" s="8">
        <v>14</v>
      </c>
      <c r="B15" s="8" t="s">
        <v>93</v>
      </c>
      <c r="C15" s="8" t="s">
        <v>2</v>
      </c>
      <c r="D15" s="8" t="s">
        <v>137</v>
      </c>
      <c r="E15" s="8" t="s">
        <v>85</v>
      </c>
      <c r="F15" s="9">
        <v>1500</v>
      </c>
      <c r="G15" s="10">
        <v>32.270000000000003</v>
      </c>
      <c r="H15" s="10">
        <v>48405.000000000007</v>
      </c>
      <c r="I15" s="11">
        <f t="shared" si="0"/>
        <v>1.9178010995369216E-2</v>
      </c>
      <c r="J15" s="11">
        <f>SUM($H$2:H15)/SUM($H$2:$H$130)</f>
        <v>0.69984573636642666</v>
      </c>
      <c r="K15" s="12" t="s">
        <v>107</v>
      </c>
    </row>
    <row r="16" spans="1:11" ht="30" x14ac:dyDescent="0.25">
      <c r="A16" s="8">
        <v>15</v>
      </c>
      <c r="B16" s="8" t="s">
        <v>121</v>
      </c>
      <c r="C16" s="8" t="s">
        <v>121</v>
      </c>
      <c r="D16" s="8" t="s">
        <v>101</v>
      </c>
      <c r="E16" s="8" t="s">
        <v>1</v>
      </c>
      <c r="F16" s="9">
        <v>69</v>
      </c>
      <c r="G16" s="10">
        <v>693.85</v>
      </c>
      <c r="H16" s="10">
        <v>47875.65</v>
      </c>
      <c r="I16" s="11">
        <f t="shared" si="0"/>
        <v>1.896828307221254E-2</v>
      </c>
      <c r="J16" s="11">
        <f>SUM($H$2:H16)/SUM($H$2:$H$130)</f>
        <v>0.7188140194386391</v>
      </c>
      <c r="K16" s="12" t="s">
        <v>107</v>
      </c>
    </row>
    <row r="17" spans="1:11" ht="45" x14ac:dyDescent="0.25">
      <c r="A17" s="8">
        <v>16</v>
      </c>
      <c r="B17" s="8" t="s">
        <v>138</v>
      </c>
      <c r="C17" s="8" t="s">
        <v>2</v>
      </c>
      <c r="D17" s="8" t="s">
        <v>42</v>
      </c>
      <c r="E17" s="8" t="s">
        <v>7</v>
      </c>
      <c r="F17" s="9">
        <v>7865</v>
      </c>
      <c r="G17" s="10">
        <v>5.46</v>
      </c>
      <c r="H17" s="10">
        <v>42942.9</v>
      </c>
      <c r="I17" s="11">
        <f t="shared" si="0"/>
        <v>1.7013932617974188E-2</v>
      </c>
      <c r="J17" s="11">
        <f>SUM($H$2:H17)/SUM($H$2:$H$130)</f>
        <v>0.73582795205661333</v>
      </c>
      <c r="K17" s="12" t="s">
        <v>107</v>
      </c>
    </row>
    <row r="18" spans="1:11" ht="30" x14ac:dyDescent="0.25">
      <c r="A18" s="8">
        <v>17</v>
      </c>
      <c r="B18" s="8" t="s">
        <v>139</v>
      </c>
      <c r="C18" s="8" t="s">
        <v>2</v>
      </c>
      <c r="D18" s="8" t="s">
        <v>140</v>
      </c>
      <c r="E18" s="8" t="s">
        <v>85</v>
      </c>
      <c r="F18" s="9">
        <v>1500</v>
      </c>
      <c r="G18" s="10">
        <v>25.88</v>
      </c>
      <c r="H18" s="10">
        <v>38820</v>
      </c>
      <c r="I18" s="11">
        <f t="shared" si="0"/>
        <v>1.5380443897122877E-2</v>
      </c>
      <c r="J18" s="11">
        <f>SUM($H$2:H18)/SUM($H$2:$H$130)</f>
        <v>0.75120839595373612</v>
      </c>
      <c r="K18" s="12" t="s">
        <v>107</v>
      </c>
    </row>
    <row r="19" spans="1:11" ht="30" x14ac:dyDescent="0.25">
      <c r="A19" s="8">
        <v>18</v>
      </c>
      <c r="B19" s="8" t="s">
        <v>141</v>
      </c>
      <c r="C19" s="8" t="s">
        <v>2</v>
      </c>
      <c r="D19" s="8" t="s">
        <v>88</v>
      </c>
      <c r="E19" s="8" t="s">
        <v>85</v>
      </c>
      <c r="F19" s="9">
        <v>1500</v>
      </c>
      <c r="G19" s="10">
        <v>25.57</v>
      </c>
      <c r="H19" s="10">
        <v>38355</v>
      </c>
      <c r="I19" s="11">
        <f t="shared" si="0"/>
        <v>1.5196211377489641E-2</v>
      </c>
      <c r="J19" s="11">
        <f>SUM($H$2:H19)/SUM($H$2:$H$130)</f>
        <v>0.76640460733122584</v>
      </c>
      <c r="K19" s="12" t="s">
        <v>107</v>
      </c>
    </row>
    <row r="20" spans="1:11" ht="30" x14ac:dyDescent="0.25">
      <c r="A20" s="8">
        <v>19</v>
      </c>
      <c r="B20" s="8" t="s">
        <v>142</v>
      </c>
      <c r="C20" s="8" t="s">
        <v>2</v>
      </c>
      <c r="D20" s="8" t="s">
        <v>75</v>
      </c>
      <c r="E20" s="8" t="s">
        <v>13</v>
      </c>
      <c r="F20" s="9">
        <v>200</v>
      </c>
      <c r="G20" s="10">
        <v>183.51</v>
      </c>
      <c r="H20" s="10">
        <v>36702</v>
      </c>
      <c r="I20" s="11">
        <f t="shared" si="0"/>
        <v>1.4541294485116017E-2</v>
      </c>
      <c r="J20" s="11">
        <f>SUM($H$2:H20)/SUM($H$2:$H$130)</f>
        <v>0.78094590181634183</v>
      </c>
      <c r="K20" s="12" t="s">
        <v>107</v>
      </c>
    </row>
    <row r="21" spans="1:11" ht="30" x14ac:dyDescent="0.25">
      <c r="A21" s="8">
        <v>20</v>
      </c>
      <c r="B21" s="8" t="s">
        <v>121</v>
      </c>
      <c r="C21" s="8" t="s">
        <v>121</v>
      </c>
      <c r="D21" s="8" t="s">
        <v>102</v>
      </c>
      <c r="E21" s="8" t="s">
        <v>1</v>
      </c>
      <c r="F21" s="9">
        <v>60</v>
      </c>
      <c r="G21" s="10">
        <v>543.23</v>
      </c>
      <c r="H21" s="10">
        <v>32593.8</v>
      </c>
      <c r="I21" s="11">
        <f t="shared" si="0"/>
        <v>1.2913629889078918E-2</v>
      </c>
      <c r="J21" s="11">
        <f>SUM($H$2:H21)/SUM($H$2:$H$130)</f>
        <v>0.79385953170542078</v>
      </c>
      <c r="K21" s="12" t="s">
        <v>107</v>
      </c>
    </row>
    <row r="22" spans="1:11" ht="45" x14ac:dyDescent="0.25">
      <c r="A22" s="8">
        <v>21</v>
      </c>
      <c r="B22" s="8" t="s">
        <v>143</v>
      </c>
      <c r="C22" s="8" t="s">
        <v>2</v>
      </c>
      <c r="D22" s="8" t="s">
        <v>69</v>
      </c>
      <c r="E22" s="8" t="s">
        <v>13</v>
      </c>
      <c r="F22" s="9">
        <v>153</v>
      </c>
      <c r="G22" s="10">
        <v>184.02</v>
      </c>
      <c r="H22" s="10">
        <v>28155.06</v>
      </c>
      <c r="I22" s="11">
        <f t="shared" si="0"/>
        <v>1.1155005686505111E-2</v>
      </c>
      <c r="J22" s="11">
        <f>SUM($H$2:H22)/SUM($H$2:$H$130)</f>
        <v>0.80501453739192586</v>
      </c>
      <c r="K22" s="12" t="s">
        <v>108</v>
      </c>
    </row>
    <row r="23" spans="1:11" ht="45" x14ac:dyDescent="0.25">
      <c r="A23" s="8">
        <v>22</v>
      </c>
      <c r="B23" s="8" t="s">
        <v>144</v>
      </c>
      <c r="C23" s="8" t="s">
        <v>2</v>
      </c>
      <c r="D23" s="8" t="s">
        <v>45</v>
      </c>
      <c r="E23" s="8" t="s">
        <v>7</v>
      </c>
      <c r="F23" s="9">
        <v>2730</v>
      </c>
      <c r="G23" s="10">
        <v>9.09</v>
      </c>
      <c r="H23" s="10">
        <v>24815.7</v>
      </c>
      <c r="I23" s="11">
        <f t="shared" si="0"/>
        <v>9.8319547042203023E-3</v>
      </c>
      <c r="J23" s="11">
        <f>SUM($H$2:H23)/SUM($H$2:$H$130)</f>
        <v>0.81484649209614612</v>
      </c>
      <c r="K23" s="12" t="s">
        <v>108</v>
      </c>
    </row>
    <row r="24" spans="1:11" ht="30" x14ac:dyDescent="0.25">
      <c r="A24" s="8">
        <v>23</v>
      </c>
      <c r="B24" s="8" t="s">
        <v>145</v>
      </c>
      <c r="C24" s="8" t="s">
        <v>2</v>
      </c>
      <c r="D24" s="8" t="s">
        <v>73</v>
      </c>
      <c r="E24" s="8" t="s">
        <v>1</v>
      </c>
      <c r="F24" s="9">
        <v>313</v>
      </c>
      <c r="G24" s="10">
        <v>76.97</v>
      </c>
      <c r="H24" s="10">
        <v>24091.61</v>
      </c>
      <c r="I24" s="11">
        <f t="shared" si="0"/>
        <v>9.5450709942391677E-3</v>
      </c>
      <c r="J24" s="11">
        <f>SUM($H$2:H24)/SUM($H$2:$H$130)</f>
        <v>0.82439156309038542</v>
      </c>
      <c r="K24" s="12" t="s">
        <v>108</v>
      </c>
    </row>
    <row r="25" spans="1:11" x14ac:dyDescent="0.25">
      <c r="A25" s="8">
        <v>24</v>
      </c>
      <c r="B25" s="8" t="s">
        <v>146</v>
      </c>
      <c r="C25" s="8" t="s">
        <v>2</v>
      </c>
      <c r="D25" s="8" t="s">
        <v>24</v>
      </c>
      <c r="E25" s="8" t="s">
        <v>1</v>
      </c>
      <c r="F25" s="9">
        <v>600</v>
      </c>
      <c r="G25" s="10">
        <v>38.93</v>
      </c>
      <c r="H25" s="10">
        <v>23358</v>
      </c>
      <c r="I25" s="11">
        <f t="shared" si="0"/>
        <v>9.2544154700926369E-3</v>
      </c>
      <c r="J25" s="11">
        <f>SUM($H$2:H25)/SUM($H$2:$H$130)</f>
        <v>0.83364597856047795</v>
      </c>
      <c r="K25" s="12" t="s">
        <v>108</v>
      </c>
    </row>
    <row r="26" spans="1:11" ht="45" x14ac:dyDescent="0.25">
      <c r="A26" s="8">
        <v>25</v>
      </c>
      <c r="B26" s="8" t="s">
        <v>147</v>
      </c>
      <c r="C26" s="8" t="s">
        <v>2</v>
      </c>
      <c r="D26" s="8" t="s">
        <v>43</v>
      </c>
      <c r="E26" s="8" t="s">
        <v>7</v>
      </c>
      <c r="F26" s="9">
        <v>3775</v>
      </c>
      <c r="G26" s="10">
        <v>6.14</v>
      </c>
      <c r="H26" s="10">
        <v>23178.5</v>
      </c>
      <c r="I26" s="11">
        <f t="shared" si="0"/>
        <v>9.1832977555245388E-3</v>
      </c>
      <c r="J26" s="11">
        <f>SUM($H$2:H26)/SUM($H$2:$H$130)</f>
        <v>0.84282927631600246</v>
      </c>
      <c r="K26" s="12" t="s">
        <v>108</v>
      </c>
    </row>
    <row r="27" spans="1:11" ht="45" x14ac:dyDescent="0.25">
      <c r="A27" s="8">
        <v>26</v>
      </c>
      <c r="B27" s="8" t="s">
        <v>148</v>
      </c>
      <c r="C27" s="8" t="s">
        <v>2</v>
      </c>
      <c r="D27" s="8" t="s">
        <v>149</v>
      </c>
      <c r="E27" s="8" t="s">
        <v>13</v>
      </c>
      <c r="F27" s="9">
        <v>1100</v>
      </c>
      <c r="G27" s="10">
        <v>20.09</v>
      </c>
      <c r="H27" s="10">
        <v>22099</v>
      </c>
      <c r="I27" s="11">
        <f t="shared" si="0"/>
        <v>8.7556009706985689E-3</v>
      </c>
      <c r="J27" s="11">
        <f>SUM($H$2:H27)/SUM($H$2:$H$130)</f>
        <v>0.85158487728670107</v>
      </c>
      <c r="K27" s="12" t="s">
        <v>108</v>
      </c>
    </row>
    <row r="28" spans="1:11" ht="45" x14ac:dyDescent="0.25">
      <c r="A28" s="8">
        <v>27</v>
      </c>
      <c r="B28" s="8" t="s">
        <v>150</v>
      </c>
      <c r="C28" s="8" t="s">
        <v>2</v>
      </c>
      <c r="D28" s="8" t="s">
        <v>39</v>
      </c>
      <c r="E28" s="8" t="s">
        <v>13</v>
      </c>
      <c r="F28" s="9">
        <v>950</v>
      </c>
      <c r="G28" s="10">
        <v>22.76</v>
      </c>
      <c r="H28" s="10">
        <v>21622</v>
      </c>
      <c r="I28" s="11">
        <f t="shared" si="0"/>
        <v>8.5666140634618974E-3</v>
      </c>
      <c r="J28" s="11">
        <f>SUM($H$2:H28)/SUM($H$2:$H$130)</f>
        <v>0.86015149135016289</v>
      </c>
      <c r="K28" s="12" t="s">
        <v>108</v>
      </c>
    </row>
    <row r="29" spans="1:11" ht="45" x14ac:dyDescent="0.25">
      <c r="A29" s="8">
        <v>28</v>
      </c>
      <c r="B29" s="8" t="s">
        <v>151</v>
      </c>
      <c r="C29" s="8" t="s">
        <v>2</v>
      </c>
      <c r="D29" s="8" t="s">
        <v>31</v>
      </c>
      <c r="E29" s="8" t="s">
        <v>13</v>
      </c>
      <c r="F29" s="9">
        <v>156</v>
      </c>
      <c r="G29" s="10">
        <v>127.1</v>
      </c>
      <c r="H29" s="10">
        <v>19827.599999999999</v>
      </c>
      <c r="I29" s="11">
        <f t="shared" si="0"/>
        <v>7.8556746371610895E-3</v>
      </c>
      <c r="J29" s="11">
        <f>SUM($H$2:H29)/SUM($H$2:$H$130)</f>
        <v>0.86800716598732408</v>
      </c>
      <c r="K29" s="12" t="s">
        <v>108</v>
      </c>
    </row>
    <row r="30" spans="1:11" ht="30" x14ac:dyDescent="0.25">
      <c r="A30" s="8">
        <v>29</v>
      </c>
      <c r="B30" s="8" t="s">
        <v>152</v>
      </c>
      <c r="C30" s="8" t="s">
        <v>2</v>
      </c>
      <c r="D30" s="8" t="s">
        <v>153</v>
      </c>
      <c r="E30" s="8" t="s">
        <v>1</v>
      </c>
      <c r="F30" s="9">
        <v>340</v>
      </c>
      <c r="G30" s="10">
        <v>56.64</v>
      </c>
      <c r="H30" s="10">
        <v>19257.599999999999</v>
      </c>
      <c r="I30" s="11">
        <f t="shared" si="0"/>
        <v>7.6298412259977709E-3</v>
      </c>
      <c r="J30" s="11">
        <f>SUM($H$2:H30)/SUM($H$2:$H$130)</f>
        <v>0.87563700721332183</v>
      </c>
      <c r="K30" s="12" t="s">
        <v>108</v>
      </c>
    </row>
    <row r="31" spans="1:11" ht="60" x14ac:dyDescent="0.25">
      <c r="A31" s="8">
        <v>30</v>
      </c>
      <c r="B31" s="8" t="s">
        <v>154</v>
      </c>
      <c r="C31" s="8" t="s">
        <v>2</v>
      </c>
      <c r="D31" s="8" t="s">
        <v>155</v>
      </c>
      <c r="E31" s="8" t="s">
        <v>7</v>
      </c>
      <c r="F31" s="9">
        <v>2300</v>
      </c>
      <c r="G31" s="10">
        <v>8.15</v>
      </c>
      <c r="H31" s="10">
        <v>18745</v>
      </c>
      <c r="I31" s="11">
        <f t="shared" si="0"/>
        <v>7.426749635537566E-3</v>
      </c>
      <c r="J31" s="11">
        <f>SUM($H$2:H31)/SUM($H$2:$H$130)</f>
        <v>0.8830637568488594</v>
      </c>
      <c r="K31" s="12" t="s">
        <v>108</v>
      </c>
    </row>
    <row r="32" spans="1:11" ht="75" x14ac:dyDescent="0.25">
      <c r="A32" s="8">
        <v>31</v>
      </c>
      <c r="B32" s="8" t="s">
        <v>156</v>
      </c>
      <c r="C32" s="8" t="s">
        <v>2</v>
      </c>
      <c r="D32" s="8" t="s">
        <v>157</v>
      </c>
      <c r="E32" s="8" t="s">
        <v>13</v>
      </c>
      <c r="F32" s="9">
        <v>973</v>
      </c>
      <c r="G32" s="10">
        <v>18.38</v>
      </c>
      <c r="H32" s="10">
        <v>17883.739999999998</v>
      </c>
      <c r="I32" s="11">
        <f t="shared" si="0"/>
        <v>7.0855193132594602E-3</v>
      </c>
      <c r="J32" s="11">
        <f>SUM($H$2:H32)/SUM($H$2:$H$130)</f>
        <v>0.89014927616211903</v>
      </c>
      <c r="K32" s="12" t="s">
        <v>108</v>
      </c>
    </row>
    <row r="33" spans="1:11" x14ac:dyDescent="0.25">
      <c r="A33" s="8">
        <v>32</v>
      </c>
      <c r="B33" s="8" t="s">
        <v>158</v>
      </c>
      <c r="C33" s="8" t="s">
        <v>2</v>
      </c>
      <c r="D33" s="8" t="s">
        <v>159</v>
      </c>
      <c r="E33" s="8" t="s">
        <v>1</v>
      </c>
      <c r="F33" s="9">
        <v>2500</v>
      </c>
      <c r="G33" s="10">
        <v>6.55</v>
      </c>
      <c r="H33" s="10">
        <v>16375</v>
      </c>
      <c r="I33" s="11">
        <f t="shared" si="0"/>
        <v>6.4877580838585032E-3</v>
      </c>
      <c r="J33" s="11">
        <f>SUM($H$2:H33)/SUM($H$2:$H$130)</f>
        <v>0.89663703424597752</v>
      </c>
      <c r="K33" s="12" t="s">
        <v>108</v>
      </c>
    </row>
    <row r="34" spans="1:11" ht="30" x14ac:dyDescent="0.25">
      <c r="A34" s="8">
        <v>33</v>
      </c>
      <c r="B34" s="8" t="s">
        <v>160</v>
      </c>
      <c r="C34" s="8" t="s">
        <v>2</v>
      </c>
      <c r="D34" s="8" t="s">
        <v>161</v>
      </c>
      <c r="E34" s="8" t="s">
        <v>13</v>
      </c>
      <c r="F34" s="9">
        <v>1100</v>
      </c>
      <c r="G34" s="10">
        <v>14.4</v>
      </c>
      <c r="H34" s="10">
        <v>15840</v>
      </c>
      <c r="I34" s="11">
        <f t="shared" ref="I34:I65" si="1">H34/SUM($H$2:$H$130)</f>
        <v>6.275791636538546E-3</v>
      </c>
      <c r="J34" s="11">
        <f>SUM($H$2:H34)/SUM($H$2:$H$130)</f>
        <v>0.90291282588251598</v>
      </c>
      <c r="K34" s="12" t="s">
        <v>108</v>
      </c>
    </row>
    <row r="35" spans="1:11" ht="30" x14ac:dyDescent="0.25">
      <c r="A35" s="8">
        <v>34</v>
      </c>
      <c r="B35" s="8" t="s">
        <v>162</v>
      </c>
      <c r="C35" s="8" t="s">
        <v>2</v>
      </c>
      <c r="D35" s="8" t="s">
        <v>21</v>
      </c>
      <c r="E35" s="8" t="s">
        <v>1</v>
      </c>
      <c r="F35" s="9">
        <v>1500</v>
      </c>
      <c r="G35" s="10">
        <v>9.39</v>
      </c>
      <c r="H35" s="10">
        <v>14085</v>
      </c>
      <c r="I35" s="11">
        <f t="shared" si="1"/>
        <v>5.5804624495356956E-3</v>
      </c>
      <c r="J35" s="11">
        <f>SUM($H$2:H35)/SUM($H$2:$H$130)</f>
        <v>0.90849328833205167</v>
      </c>
      <c r="K35" s="12" t="s">
        <v>108</v>
      </c>
    </row>
    <row r="36" spans="1:11" ht="30" x14ac:dyDescent="0.25">
      <c r="A36" s="8">
        <v>35</v>
      </c>
      <c r="B36" s="8" t="s">
        <v>121</v>
      </c>
      <c r="C36" s="8" t="s">
        <v>121</v>
      </c>
      <c r="D36" s="8" t="s">
        <v>105</v>
      </c>
      <c r="E36" s="8" t="s">
        <v>1</v>
      </c>
      <c r="F36" s="9">
        <v>3</v>
      </c>
      <c r="G36" s="10">
        <v>4461.16</v>
      </c>
      <c r="H36" s="10">
        <v>13383.48</v>
      </c>
      <c r="I36" s="11">
        <f t="shared" si="1"/>
        <v>5.3025209502386931E-3</v>
      </c>
      <c r="J36" s="11">
        <f>SUM($H$2:H36)/SUM($H$2:$H$130)</f>
        <v>0.91379580928229043</v>
      </c>
      <c r="K36" s="12" t="s">
        <v>108</v>
      </c>
    </row>
    <row r="37" spans="1:11" ht="45" x14ac:dyDescent="0.25">
      <c r="A37" s="8">
        <v>36</v>
      </c>
      <c r="B37" s="8" t="s">
        <v>163</v>
      </c>
      <c r="C37" s="8" t="s">
        <v>2</v>
      </c>
      <c r="D37" s="8" t="s">
        <v>54</v>
      </c>
      <c r="E37" s="8" t="s">
        <v>13</v>
      </c>
      <c r="F37" s="9">
        <v>485</v>
      </c>
      <c r="G37" s="10">
        <v>26.26</v>
      </c>
      <c r="H37" s="10">
        <v>12736.1</v>
      </c>
      <c r="I37" s="11">
        <f t="shared" si="1"/>
        <v>5.0460296630125369E-3</v>
      </c>
      <c r="J37" s="11">
        <f>SUM($H$2:H37)/SUM($H$2:$H$130)</f>
        <v>0.91884183894530302</v>
      </c>
      <c r="K37" s="12" t="s">
        <v>108</v>
      </c>
    </row>
    <row r="38" spans="1:11" ht="30" x14ac:dyDescent="0.25">
      <c r="A38" s="8">
        <v>37</v>
      </c>
      <c r="B38" s="8" t="s">
        <v>164</v>
      </c>
      <c r="C38" s="8" t="s">
        <v>2</v>
      </c>
      <c r="D38" s="8" t="s">
        <v>165</v>
      </c>
      <c r="E38" s="8" t="s">
        <v>13</v>
      </c>
      <c r="F38" s="9">
        <v>700</v>
      </c>
      <c r="G38" s="10">
        <v>18.11</v>
      </c>
      <c r="H38" s="10">
        <v>12677</v>
      </c>
      <c r="I38" s="11">
        <f t="shared" si="1"/>
        <v>5.0226143040656025E-3</v>
      </c>
      <c r="J38" s="11">
        <f>SUM($H$2:H38)/SUM($H$2:$H$130)</f>
        <v>0.92386445324936861</v>
      </c>
      <c r="K38" s="12" t="s">
        <v>108</v>
      </c>
    </row>
    <row r="39" spans="1:11" ht="45" x14ac:dyDescent="0.25">
      <c r="A39" s="8">
        <v>38</v>
      </c>
      <c r="B39" s="8" t="s">
        <v>166</v>
      </c>
      <c r="C39" s="8" t="s">
        <v>2</v>
      </c>
      <c r="D39" s="8" t="s">
        <v>167</v>
      </c>
      <c r="E39" s="8" t="s">
        <v>82</v>
      </c>
      <c r="F39" s="9">
        <v>300</v>
      </c>
      <c r="G39" s="10">
        <v>35.85</v>
      </c>
      <c r="H39" s="10">
        <v>10755</v>
      </c>
      <c r="I39" s="11">
        <f t="shared" si="1"/>
        <v>4.2611198895815697E-3</v>
      </c>
      <c r="J39" s="11">
        <f>SUM($H$2:H39)/SUM($H$2:$H$130)</f>
        <v>0.92812557313895017</v>
      </c>
      <c r="K39" s="12" t="s">
        <v>108</v>
      </c>
    </row>
    <row r="40" spans="1:11" ht="45" x14ac:dyDescent="0.25">
      <c r="A40" s="8">
        <v>39</v>
      </c>
      <c r="B40" s="8" t="s">
        <v>168</v>
      </c>
      <c r="C40" s="8" t="s">
        <v>2</v>
      </c>
      <c r="D40" s="8" t="s">
        <v>169</v>
      </c>
      <c r="E40" s="8" t="s">
        <v>82</v>
      </c>
      <c r="F40" s="9">
        <v>100</v>
      </c>
      <c r="G40" s="10">
        <v>85.97</v>
      </c>
      <c r="H40" s="10">
        <v>8597</v>
      </c>
      <c r="I40" s="11">
        <f t="shared" si="1"/>
        <v>3.4061225188965834E-3</v>
      </c>
      <c r="J40" s="11">
        <f>SUM($H$2:H40)/SUM($H$2:$H$130)</f>
        <v>0.93153169565784677</v>
      </c>
      <c r="K40" s="12" t="s">
        <v>108</v>
      </c>
    </row>
    <row r="41" spans="1:11" ht="45" x14ac:dyDescent="0.25">
      <c r="A41" s="8">
        <v>40</v>
      </c>
      <c r="B41" s="8" t="s">
        <v>170</v>
      </c>
      <c r="C41" s="8" t="s">
        <v>2</v>
      </c>
      <c r="D41" s="8" t="s">
        <v>38</v>
      </c>
      <c r="E41" s="8" t="s">
        <v>7</v>
      </c>
      <c r="F41" s="9">
        <v>438</v>
      </c>
      <c r="G41" s="10">
        <v>19.46</v>
      </c>
      <c r="H41" s="10">
        <v>8523.48</v>
      </c>
      <c r="I41" s="11">
        <f t="shared" si="1"/>
        <v>3.3769939708461847E-3</v>
      </c>
      <c r="J41" s="11">
        <f>SUM($H$2:H41)/SUM($H$2:$H$130)</f>
        <v>0.93490868962869289</v>
      </c>
      <c r="K41" s="12" t="s">
        <v>108</v>
      </c>
    </row>
    <row r="42" spans="1:11" ht="45" x14ac:dyDescent="0.25">
      <c r="A42" s="8">
        <v>41</v>
      </c>
      <c r="B42" s="8" t="s">
        <v>171</v>
      </c>
      <c r="C42" s="8" t="s">
        <v>2</v>
      </c>
      <c r="D42" s="8" t="s">
        <v>172</v>
      </c>
      <c r="E42" s="8" t="s">
        <v>7</v>
      </c>
      <c r="F42" s="9">
        <v>735</v>
      </c>
      <c r="G42" s="10">
        <v>11.58</v>
      </c>
      <c r="H42" s="10">
        <v>8511.2999999999993</v>
      </c>
      <c r="I42" s="11">
        <f t="shared" si="1"/>
        <v>3.3721682674286947E-3</v>
      </c>
      <c r="J42" s="11">
        <f>SUM($H$2:H42)/SUM($H$2:$H$130)</f>
        <v>0.93828085789612159</v>
      </c>
      <c r="K42" s="12" t="s">
        <v>108</v>
      </c>
    </row>
    <row r="43" spans="1:11" ht="60" x14ac:dyDescent="0.25">
      <c r="A43" s="8">
        <v>42</v>
      </c>
      <c r="B43" s="8" t="s">
        <v>173</v>
      </c>
      <c r="C43" s="8" t="s">
        <v>2</v>
      </c>
      <c r="D43" s="8" t="s">
        <v>174</v>
      </c>
      <c r="E43" s="8" t="s">
        <v>7</v>
      </c>
      <c r="F43" s="9">
        <v>800</v>
      </c>
      <c r="G43" s="10">
        <v>10.59</v>
      </c>
      <c r="H43" s="10">
        <v>8472</v>
      </c>
      <c r="I43" s="11">
        <f t="shared" si="1"/>
        <v>3.3565976480274345E-3</v>
      </c>
      <c r="J43" s="11">
        <f>SUM($H$2:H43)/SUM($H$2:$H$130)</f>
        <v>0.94163745554414902</v>
      </c>
      <c r="K43" s="12" t="s">
        <v>108</v>
      </c>
    </row>
    <row r="44" spans="1:11" ht="30" x14ac:dyDescent="0.25">
      <c r="A44" s="8">
        <v>43</v>
      </c>
      <c r="B44" s="8" t="s">
        <v>175</v>
      </c>
      <c r="C44" s="8" t="s">
        <v>2</v>
      </c>
      <c r="D44" s="8" t="s">
        <v>47</v>
      </c>
      <c r="E44" s="8" t="s">
        <v>1</v>
      </c>
      <c r="F44" s="9">
        <v>213</v>
      </c>
      <c r="G44" s="10">
        <v>38.54</v>
      </c>
      <c r="H44" s="10">
        <v>8209.02</v>
      </c>
      <c r="I44" s="11">
        <f t="shared" si="1"/>
        <v>3.2524052436980846E-3</v>
      </c>
      <c r="J44" s="11">
        <f>SUM($H$2:H44)/SUM($H$2:$H$130)</f>
        <v>0.94488986078784709</v>
      </c>
      <c r="K44" s="12" t="s">
        <v>108</v>
      </c>
    </row>
    <row r="45" spans="1:11" ht="30" x14ac:dyDescent="0.25">
      <c r="A45" s="8">
        <v>44</v>
      </c>
      <c r="B45" s="8" t="s">
        <v>176</v>
      </c>
      <c r="C45" s="8" t="s">
        <v>2</v>
      </c>
      <c r="D45" s="8" t="s">
        <v>32</v>
      </c>
      <c r="E45" s="8" t="s">
        <v>13</v>
      </c>
      <c r="F45" s="9">
        <v>220</v>
      </c>
      <c r="G45" s="10">
        <v>36.340000000000003</v>
      </c>
      <c r="H45" s="10">
        <v>7994.8000000000011</v>
      </c>
      <c r="I45" s="11">
        <f t="shared" si="1"/>
        <v>3.167531500997372E-3</v>
      </c>
      <c r="J45" s="11">
        <f>SUM($H$2:H45)/SUM($H$2:$H$130)</f>
        <v>0.94805739228884434</v>
      </c>
      <c r="K45" s="12" t="s">
        <v>108</v>
      </c>
    </row>
    <row r="46" spans="1:11" ht="30" x14ac:dyDescent="0.25">
      <c r="A46" s="8">
        <v>45</v>
      </c>
      <c r="B46" s="8" t="s">
        <v>177</v>
      </c>
      <c r="C46" s="8" t="s">
        <v>2</v>
      </c>
      <c r="D46" s="8" t="s">
        <v>178</v>
      </c>
      <c r="E46" s="8" t="s">
        <v>1</v>
      </c>
      <c r="F46" s="9">
        <v>128</v>
      </c>
      <c r="G46" s="10">
        <v>59.94</v>
      </c>
      <c r="H46" s="10">
        <v>7672.32</v>
      </c>
      <c r="I46" s="11">
        <f t="shared" si="1"/>
        <v>3.0397652581343067E-3</v>
      </c>
      <c r="J46" s="11">
        <f>SUM($H$2:H46)/SUM($H$2:$H$130)</f>
        <v>0.95109715754697866</v>
      </c>
      <c r="K46" s="12" t="s">
        <v>109</v>
      </c>
    </row>
    <row r="47" spans="1:11" ht="45" x14ac:dyDescent="0.25">
      <c r="A47" s="8">
        <v>46</v>
      </c>
      <c r="B47" s="8" t="s">
        <v>179</v>
      </c>
      <c r="C47" s="8" t="s">
        <v>2</v>
      </c>
      <c r="D47" s="8" t="s">
        <v>44</v>
      </c>
      <c r="E47" s="8" t="s">
        <v>7</v>
      </c>
      <c r="F47" s="9">
        <v>894</v>
      </c>
      <c r="G47" s="10">
        <v>8.48</v>
      </c>
      <c r="H47" s="10">
        <v>7581.1200000000008</v>
      </c>
      <c r="I47" s="11">
        <f t="shared" si="1"/>
        <v>3.0036319123481758E-3</v>
      </c>
      <c r="J47" s="11">
        <f>SUM($H$2:H47)/SUM($H$2:$H$130)</f>
        <v>0.95410078945932686</v>
      </c>
      <c r="K47" s="12" t="s">
        <v>109</v>
      </c>
    </row>
    <row r="48" spans="1:11" ht="30" x14ac:dyDescent="0.25">
      <c r="A48" s="8">
        <v>47</v>
      </c>
      <c r="B48" s="8" t="s">
        <v>180</v>
      </c>
      <c r="C48" s="8" t="s">
        <v>2</v>
      </c>
      <c r="D48" s="8" t="s">
        <v>181</v>
      </c>
      <c r="E48" s="8" t="s">
        <v>1</v>
      </c>
      <c r="F48" s="9">
        <v>23</v>
      </c>
      <c r="G48" s="10">
        <v>324.97000000000003</v>
      </c>
      <c r="H48" s="10">
        <v>7474.31</v>
      </c>
      <c r="I48" s="11">
        <f t="shared" si="1"/>
        <v>2.9613139006879055E-3</v>
      </c>
      <c r="J48" s="11">
        <f>SUM($H$2:H48)/SUM($H$2:$H$130)</f>
        <v>0.95706210336001474</v>
      </c>
      <c r="K48" s="12" t="s">
        <v>109</v>
      </c>
    </row>
    <row r="49" spans="1:11" x14ac:dyDescent="0.25">
      <c r="A49" s="8">
        <v>48</v>
      </c>
      <c r="B49" s="8" t="s">
        <v>182</v>
      </c>
      <c r="C49" s="8" t="s">
        <v>2</v>
      </c>
      <c r="D49" s="8" t="s">
        <v>25</v>
      </c>
      <c r="E49" s="8" t="s">
        <v>1</v>
      </c>
      <c r="F49" s="9">
        <v>1800</v>
      </c>
      <c r="G49" s="10">
        <v>4.1500000000000004</v>
      </c>
      <c r="H49" s="10">
        <v>7470.0000000000009</v>
      </c>
      <c r="I49" s="11">
        <f t="shared" si="1"/>
        <v>2.9596062831403376E-3</v>
      </c>
      <c r="J49" s="11">
        <f>SUM($H$2:H49)/SUM($H$2:$H$130)</f>
        <v>0.96002170964315514</v>
      </c>
      <c r="K49" s="12" t="s">
        <v>109</v>
      </c>
    </row>
    <row r="50" spans="1:11" ht="30" x14ac:dyDescent="0.25">
      <c r="A50" s="8">
        <v>49</v>
      </c>
      <c r="B50" s="8" t="s">
        <v>183</v>
      </c>
      <c r="C50" s="8" t="s">
        <v>2</v>
      </c>
      <c r="D50" s="8" t="s">
        <v>17</v>
      </c>
      <c r="E50" s="8" t="s">
        <v>1</v>
      </c>
      <c r="F50" s="9">
        <v>350</v>
      </c>
      <c r="G50" s="10">
        <v>20.94</v>
      </c>
      <c r="H50" s="10">
        <v>7329</v>
      </c>
      <c r="I50" s="11">
        <f t="shared" si="1"/>
        <v>2.9037422287999373E-3</v>
      </c>
      <c r="J50" s="11">
        <f>SUM($H$2:H50)/SUM($H$2:$H$130)</f>
        <v>0.962925451871955</v>
      </c>
      <c r="K50" s="12" t="s">
        <v>109</v>
      </c>
    </row>
    <row r="51" spans="1:11" ht="45" x14ac:dyDescent="0.25">
      <c r="A51" s="8">
        <v>50</v>
      </c>
      <c r="B51" s="8" t="s">
        <v>184</v>
      </c>
      <c r="C51" s="8" t="s">
        <v>2</v>
      </c>
      <c r="D51" s="8" t="s">
        <v>68</v>
      </c>
      <c r="E51" s="8" t="s">
        <v>13</v>
      </c>
      <c r="F51" s="9">
        <v>76</v>
      </c>
      <c r="G51" s="10">
        <v>86.88</v>
      </c>
      <c r="H51" s="10">
        <v>6602.8799999999992</v>
      </c>
      <c r="I51" s="11">
        <f t="shared" si="1"/>
        <v>2.6160542349158858E-3</v>
      </c>
      <c r="J51" s="11">
        <f>SUM($H$2:H51)/SUM($H$2:$H$130)</f>
        <v>0.96554150610687084</v>
      </c>
      <c r="K51" s="12" t="s">
        <v>109</v>
      </c>
    </row>
    <row r="52" spans="1:11" x14ac:dyDescent="0.25">
      <c r="A52" s="8">
        <v>51</v>
      </c>
      <c r="B52" s="8" t="s">
        <v>185</v>
      </c>
      <c r="C52" s="8" t="s">
        <v>2</v>
      </c>
      <c r="D52" s="8" t="s">
        <v>186</v>
      </c>
      <c r="E52" s="8" t="s">
        <v>85</v>
      </c>
      <c r="F52" s="9">
        <v>200</v>
      </c>
      <c r="G52" s="10">
        <v>32.61</v>
      </c>
      <c r="H52" s="10">
        <v>6522</v>
      </c>
      <c r="I52" s="11">
        <f t="shared" si="1"/>
        <v>2.5840096624687118E-3</v>
      </c>
      <c r="J52" s="11">
        <f>SUM($H$2:H52)/SUM($H$2:$H$130)</f>
        <v>0.96812551576933958</v>
      </c>
      <c r="K52" s="12" t="s">
        <v>109</v>
      </c>
    </row>
    <row r="53" spans="1:11" ht="45" x14ac:dyDescent="0.25">
      <c r="A53" s="8">
        <v>52</v>
      </c>
      <c r="B53" s="8" t="s">
        <v>187</v>
      </c>
      <c r="C53" s="8" t="s">
        <v>2</v>
      </c>
      <c r="D53" s="8" t="s">
        <v>37</v>
      </c>
      <c r="E53" s="8" t="s">
        <v>7</v>
      </c>
      <c r="F53" s="9">
        <v>570</v>
      </c>
      <c r="G53" s="10">
        <v>10.59</v>
      </c>
      <c r="H53" s="10">
        <v>6036.3</v>
      </c>
      <c r="I53" s="11">
        <f t="shared" si="1"/>
        <v>2.3915758242195472E-3</v>
      </c>
      <c r="J53" s="11">
        <f>SUM($H$2:H53)/SUM($H$2:$H$130)</f>
        <v>0.97051709159355903</v>
      </c>
      <c r="K53" s="12" t="s">
        <v>109</v>
      </c>
    </row>
    <row r="54" spans="1:11" ht="30" x14ac:dyDescent="0.25">
      <c r="A54" s="8">
        <v>53</v>
      </c>
      <c r="B54" s="8" t="s">
        <v>188</v>
      </c>
      <c r="C54" s="8" t="s">
        <v>2</v>
      </c>
      <c r="D54" s="8" t="s">
        <v>189</v>
      </c>
      <c r="E54" s="8" t="s">
        <v>1</v>
      </c>
      <c r="F54" s="9">
        <v>980</v>
      </c>
      <c r="G54" s="10">
        <v>4.4400000000000004</v>
      </c>
      <c r="H54" s="10">
        <v>4351.2000000000007</v>
      </c>
      <c r="I54" s="11">
        <f t="shared" si="1"/>
        <v>1.7239409450067252E-3</v>
      </c>
      <c r="J54" s="11">
        <f>SUM($H$2:H54)/SUM($H$2:$H$130)</f>
        <v>0.97224103253856586</v>
      </c>
      <c r="K54" s="12" t="s">
        <v>109</v>
      </c>
    </row>
    <row r="55" spans="1:11" x14ac:dyDescent="0.25">
      <c r="A55" s="8">
        <v>54</v>
      </c>
      <c r="B55" s="8" t="s">
        <v>190</v>
      </c>
      <c r="C55" s="8" t="s">
        <v>2</v>
      </c>
      <c r="D55" s="8" t="s">
        <v>12</v>
      </c>
      <c r="E55" s="8" t="s">
        <v>13</v>
      </c>
      <c r="F55" s="9">
        <v>2000</v>
      </c>
      <c r="G55" s="10">
        <v>1.97</v>
      </c>
      <c r="H55" s="10">
        <v>3940</v>
      </c>
      <c r="I55" s="11">
        <f t="shared" si="1"/>
        <v>1.5610239297955727E-3</v>
      </c>
      <c r="J55" s="11">
        <f>SUM($H$2:H55)/SUM($H$2:$H$130)</f>
        <v>0.97380205646836138</v>
      </c>
      <c r="K55" s="12" t="s">
        <v>109</v>
      </c>
    </row>
    <row r="56" spans="1:11" ht="45" x14ac:dyDescent="0.25">
      <c r="A56" s="8">
        <v>55</v>
      </c>
      <c r="B56" s="8" t="s">
        <v>191</v>
      </c>
      <c r="C56" s="8" t="s">
        <v>2</v>
      </c>
      <c r="D56" s="8" t="s">
        <v>41</v>
      </c>
      <c r="E56" s="8" t="s">
        <v>7</v>
      </c>
      <c r="F56" s="9">
        <v>751</v>
      </c>
      <c r="G56" s="10">
        <v>4.55</v>
      </c>
      <c r="H56" s="10">
        <v>3417.0499999999997</v>
      </c>
      <c r="I56" s="11">
        <f t="shared" si="1"/>
        <v>1.3538316800274014E-3</v>
      </c>
      <c r="J56" s="11">
        <f>SUM($H$2:H56)/SUM($H$2:$H$130)</f>
        <v>0.97515588814838872</v>
      </c>
      <c r="K56" s="12" t="s">
        <v>109</v>
      </c>
    </row>
    <row r="57" spans="1:11" ht="30" x14ac:dyDescent="0.25">
      <c r="A57" s="8">
        <v>56</v>
      </c>
      <c r="B57" s="8" t="s">
        <v>192</v>
      </c>
      <c r="C57" s="8" t="s">
        <v>2</v>
      </c>
      <c r="D57" s="8" t="s">
        <v>26</v>
      </c>
      <c r="E57" s="8" t="s">
        <v>13</v>
      </c>
      <c r="F57" s="9">
        <v>29</v>
      </c>
      <c r="G57" s="10">
        <v>114.34</v>
      </c>
      <c r="H57" s="10">
        <v>3315.86</v>
      </c>
      <c r="I57" s="11">
        <f t="shared" si="1"/>
        <v>1.3137403065614081E-3</v>
      </c>
      <c r="J57" s="11">
        <f>SUM($H$2:H57)/SUM($H$2:$H$130)</f>
        <v>0.97646962845495011</v>
      </c>
      <c r="K57" s="12" t="s">
        <v>109</v>
      </c>
    </row>
    <row r="58" spans="1:11" ht="30" x14ac:dyDescent="0.25">
      <c r="A58" s="8">
        <v>57</v>
      </c>
      <c r="B58" s="8" t="s">
        <v>193</v>
      </c>
      <c r="C58" s="8" t="s">
        <v>2</v>
      </c>
      <c r="D58" s="8" t="s">
        <v>72</v>
      </c>
      <c r="E58" s="8" t="s">
        <v>1</v>
      </c>
      <c r="F58" s="9">
        <v>3</v>
      </c>
      <c r="G58" s="10">
        <v>1070.29</v>
      </c>
      <c r="H58" s="10">
        <v>3210.87</v>
      </c>
      <c r="I58" s="11">
        <f t="shared" si="1"/>
        <v>1.2721433770209924E-3</v>
      </c>
      <c r="J58" s="11">
        <f>SUM($H$2:H58)/SUM($H$2:$H$130)</f>
        <v>0.9777417718319712</v>
      </c>
      <c r="K58" s="12" t="s">
        <v>109</v>
      </c>
    </row>
    <row r="59" spans="1:11" x14ac:dyDescent="0.25">
      <c r="A59" s="8">
        <v>58</v>
      </c>
      <c r="B59" s="8" t="s">
        <v>194</v>
      </c>
      <c r="C59" s="8" t="s">
        <v>2</v>
      </c>
      <c r="D59" s="8" t="s">
        <v>90</v>
      </c>
      <c r="E59" s="8" t="s">
        <v>85</v>
      </c>
      <c r="F59" s="9">
        <v>100</v>
      </c>
      <c r="G59" s="10">
        <v>30.31</v>
      </c>
      <c r="H59" s="10">
        <v>3031</v>
      </c>
      <c r="I59" s="11">
        <f t="shared" si="1"/>
        <v>1.200879068835122E-3</v>
      </c>
      <c r="J59" s="11">
        <f>SUM($H$2:H59)/SUM($H$2:$H$130)</f>
        <v>0.97894265090080623</v>
      </c>
      <c r="K59" s="12" t="s">
        <v>109</v>
      </c>
    </row>
    <row r="60" spans="1:11" ht="30" x14ac:dyDescent="0.25">
      <c r="A60" s="8">
        <v>59</v>
      </c>
      <c r="B60" s="8" t="s">
        <v>195</v>
      </c>
      <c r="C60" s="8" t="s">
        <v>2</v>
      </c>
      <c r="D60" s="8" t="s">
        <v>56</v>
      </c>
      <c r="E60" s="8" t="s">
        <v>1</v>
      </c>
      <c r="F60" s="9">
        <v>67</v>
      </c>
      <c r="G60" s="10">
        <v>43.88</v>
      </c>
      <c r="H60" s="10">
        <v>2939.96</v>
      </c>
      <c r="I60" s="11">
        <f t="shared" si="1"/>
        <v>1.1648091148837036E-3</v>
      </c>
      <c r="J60" s="11">
        <f>SUM($H$2:H60)/SUM($H$2:$H$130)</f>
        <v>0.98010746001568994</v>
      </c>
      <c r="K60" s="12" t="s">
        <v>109</v>
      </c>
    </row>
    <row r="61" spans="1:11" ht="30" x14ac:dyDescent="0.25">
      <c r="A61" s="8">
        <v>60</v>
      </c>
      <c r="B61" s="8" t="s">
        <v>196</v>
      </c>
      <c r="C61" s="8" t="s">
        <v>2</v>
      </c>
      <c r="D61" s="8" t="s">
        <v>52</v>
      </c>
      <c r="E61" s="8" t="s">
        <v>1</v>
      </c>
      <c r="F61" s="9">
        <v>57</v>
      </c>
      <c r="G61" s="10">
        <v>45.06</v>
      </c>
      <c r="H61" s="10">
        <v>2568.42</v>
      </c>
      <c r="I61" s="11">
        <f t="shared" si="1"/>
        <v>1.017605350701915E-3</v>
      </c>
      <c r="J61" s="11">
        <f>SUM($H$2:H61)/SUM($H$2:$H$130)</f>
        <v>0.98112506536639188</v>
      </c>
      <c r="K61" s="12" t="s">
        <v>109</v>
      </c>
    </row>
    <row r="62" spans="1:11" x14ac:dyDescent="0.25">
      <c r="A62" s="8">
        <v>61</v>
      </c>
      <c r="B62" s="8" t="s">
        <v>197</v>
      </c>
      <c r="C62" s="8" t="s">
        <v>2</v>
      </c>
      <c r="D62" s="8" t="s">
        <v>81</v>
      </c>
      <c r="E62" s="8" t="s">
        <v>1</v>
      </c>
      <c r="F62" s="9">
        <v>180</v>
      </c>
      <c r="G62" s="10">
        <v>14.13</v>
      </c>
      <c r="H62" s="10">
        <v>2543.4</v>
      </c>
      <c r="I62" s="11">
        <f t="shared" si="1"/>
        <v>1.007692452548746E-3</v>
      </c>
      <c r="J62" s="11">
        <f>SUM($H$2:H62)/SUM($H$2:$H$130)</f>
        <v>0.98213275781894049</v>
      </c>
      <c r="K62" s="12" t="s">
        <v>109</v>
      </c>
    </row>
    <row r="63" spans="1:11" ht="30" x14ac:dyDescent="0.25">
      <c r="A63" s="8">
        <v>62</v>
      </c>
      <c r="B63" s="8" t="s">
        <v>121</v>
      </c>
      <c r="C63" s="8" t="s">
        <v>121</v>
      </c>
      <c r="D63" s="8" t="s">
        <v>99</v>
      </c>
      <c r="E63" s="8" t="s">
        <v>1</v>
      </c>
      <c r="F63" s="9">
        <v>10</v>
      </c>
      <c r="G63" s="10">
        <v>250</v>
      </c>
      <c r="H63" s="10">
        <v>2500</v>
      </c>
      <c r="I63" s="11">
        <f t="shared" si="1"/>
        <v>9.9049741738297769E-4</v>
      </c>
      <c r="J63" s="11">
        <f>SUM($H$2:H63)/SUM($H$2:$H$130)</f>
        <v>0.98312325523632349</v>
      </c>
      <c r="K63" s="12" t="s">
        <v>109</v>
      </c>
    </row>
    <row r="64" spans="1:11" ht="30" x14ac:dyDescent="0.25">
      <c r="A64" s="8">
        <v>63</v>
      </c>
      <c r="B64" s="8" t="s">
        <v>198</v>
      </c>
      <c r="C64" s="8" t="s">
        <v>2</v>
      </c>
      <c r="D64" s="8" t="s">
        <v>55</v>
      </c>
      <c r="E64" s="8" t="s">
        <v>1</v>
      </c>
      <c r="F64" s="9">
        <v>53</v>
      </c>
      <c r="G64" s="10">
        <v>40.58</v>
      </c>
      <c r="H64" s="10">
        <v>2150.7399999999998</v>
      </c>
      <c r="I64" s="11">
        <f t="shared" si="1"/>
        <v>8.52120966184906E-4</v>
      </c>
      <c r="J64" s="11">
        <f>SUM($H$2:H64)/SUM($H$2:$H$130)</f>
        <v>0.98397537620250852</v>
      </c>
      <c r="K64" s="12" t="s">
        <v>109</v>
      </c>
    </row>
    <row r="65" spans="1:11" x14ac:dyDescent="0.25">
      <c r="A65" s="8">
        <v>64</v>
      </c>
      <c r="B65" s="8" t="s">
        <v>199</v>
      </c>
      <c r="C65" s="8" t="s">
        <v>2</v>
      </c>
      <c r="D65" s="8" t="s">
        <v>89</v>
      </c>
      <c r="E65" s="8" t="s">
        <v>85</v>
      </c>
      <c r="F65" s="9">
        <v>62</v>
      </c>
      <c r="G65" s="10">
        <v>34.31</v>
      </c>
      <c r="H65" s="10">
        <v>2127.2200000000003</v>
      </c>
      <c r="I65" s="11">
        <f t="shared" si="1"/>
        <v>8.4280236648216712E-4</v>
      </c>
      <c r="J65" s="11">
        <f>SUM($H$2:H65)/SUM($H$2:$H$130)</f>
        <v>0.98481817856899079</v>
      </c>
      <c r="K65" s="12" t="s">
        <v>109</v>
      </c>
    </row>
    <row r="66" spans="1:11" ht="30" x14ac:dyDescent="0.25">
      <c r="A66" s="8">
        <v>65</v>
      </c>
      <c r="B66" s="8" t="s">
        <v>200</v>
      </c>
      <c r="C66" s="8" t="s">
        <v>2</v>
      </c>
      <c r="D66" s="8" t="s">
        <v>201</v>
      </c>
      <c r="E66" s="8" t="s">
        <v>1</v>
      </c>
      <c r="F66" s="9">
        <v>230</v>
      </c>
      <c r="G66" s="10">
        <v>9.16</v>
      </c>
      <c r="H66" s="10">
        <v>2106.8000000000002</v>
      </c>
      <c r="I66" s="11">
        <f t="shared" ref="I66:I97" si="2">H66/SUM($H$2:$H$130)</f>
        <v>8.3471198357698291E-4</v>
      </c>
      <c r="J66" s="11">
        <f>SUM($H$2:H66)/SUM($H$2:$H$130)</f>
        <v>0.98565289055256766</v>
      </c>
      <c r="K66" s="12" t="s">
        <v>109</v>
      </c>
    </row>
    <row r="67" spans="1:11" ht="45" x14ac:dyDescent="0.25">
      <c r="A67" s="8">
        <v>66</v>
      </c>
      <c r="B67" s="8" t="s">
        <v>202</v>
      </c>
      <c r="C67" s="8" t="s">
        <v>2</v>
      </c>
      <c r="D67" s="8" t="s">
        <v>64</v>
      </c>
      <c r="E67" s="8" t="s">
        <v>1</v>
      </c>
      <c r="F67" s="9">
        <v>83</v>
      </c>
      <c r="G67" s="10">
        <v>24.75</v>
      </c>
      <c r="H67" s="10">
        <v>2054.25</v>
      </c>
      <c r="I67" s="11">
        <f t="shared" si="2"/>
        <v>8.1389172786359271E-4</v>
      </c>
      <c r="J67" s="11">
        <f>SUM($H$2:H67)/SUM($H$2:$H$130)</f>
        <v>0.98646678228043128</v>
      </c>
      <c r="K67" s="12" t="s">
        <v>109</v>
      </c>
    </row>
    <row r="68" spans="1:11" ht="30" x14ac:dyDescent="0.25">
      <c r="A68" s="8">
        <v>67</v>
      </c>
      <c r="B68" s="8" t="s">
        <v>203</v>
      </c>
      <c r="C68" s="8" t="s">
        <v>2</v>
      </c>
      <c r="D68" s="8" t="s">
        <v>49</v>
      </c>
      <c r="E68" s="8" t="s">
        <v>1</v>
      </c>
      <c r="F68" s="9">
        <v>27</v>
      </c>
      <c r="G68" s="10">
        <v>75.52</v>
      </c>
      <c r="H68" s="10">
        <v>2039.04</v>
      </c>
      <c r="I68" s="11">
        <f t="shared" si="2"/>
        <v>8.0786554157623465E-4</v>
      </c>
      <c r="J68" s="11">
        <f>SUM($H$2:H68)/SUM($H$2:$H$130)</f>
        <v>0.98727464782200747</v>
      </c>
      <c r="K68" s="12" t="s">
        <v>109</v>
      </c>
    </row>
    <row r="69" spans="1:11" ht="45" x14ac:dyDescent="0.25">
      <c r="A69" s="8">
        <v>68</v>
      </c>
      <c r="B69" s="8" t="s">
        <v>204</v>
      </c>
      <c r="C69" s="8" t="s">
        <v>2</v>
      </c>
      <c r="D69" s="8" t="s">
        <v>59</v>
      </c>
      <c r="E69" s="8" t="s">
        <v>1</v>
      </c>
      <c r="F69" s="9">
        <v>27</v>
      </c>
      <c r="G69" s="10">
        <v>72.099999999999994</v>
      </c>
      <c r="H69" s="10">
        <v>1946.6999999999998</v>
      </c>
      <c r="I69" s="11">
        <f t="shared" si="2"/>
        <v>7.7128052896777686E-4</v>
      </c>
      <c r="J69" s="11">
        <f>SUM($H$2:H69)/SUM($H$2:$H$130)</f>
        <v>0.98804592835097538</v>
      </c>
      <c r="K69" s="12" t="s">
        <v>109</v>
      </c>
    </row>
    <row r="70" spans="1:11" ht="45" x14ac:dyDescent="0.25">
      <c r="A70" s="8">
        <v>69</v>
      </c>
      <c r="B70" s="8" t="s">
        <v>205</v>
      </c>
      <c r="C70" s="8" t="s">
        <v>2</v>
      </c>
      <c r="D70" s="8" t="s">
        <v>18</v>
      </c>
      <c r="E70" s="8" t="s">
        <v>1</v>
      </c>
      <c r="F70" s="9">
        <v>3</v>
      </c>
      <c r="G70" s="10">
        <v>569.42999999999995</v>
      </c>
      <c r="H70" s="10">
        <v>1708.29</v>
      </c>
      <c r="I70" s="11">
        <f t="shared" si="2"/>
        <v>6.7682273325646671E-4</v>
      </c>
      <c r="J70" s="11">
        <f>SUM($H$2:H70)/SUM($H$2:$H$130)</f>
        <v>0.9887227510842318</v>
      </c>
      <c r="K70" s="12" t="s">
        <v>109</v>
      </c>
    </row>
    <row r="71" spans="1:11" ht="45" x14ac:dyDescent="0.25">
      <c r="A71" s="8">
        <v>70</v>
      </c>
      <c r="B71" s="8" t="s">
        <v>206</v>
      </c>
      <c r="C71" s="8" t="s">
        <v>2</v>
      </c>
      <c r="D71" s="8" t="s">
        <v>58</v>
      </c>
      <c r="E71" s="8" t="s">
        <v>13</v>
      </c>
      <c r="F71" s="9">
        <v>26</v>
      </c>
      <c r="G71" s="10">
        <v>64.38</v>
      </c>
      <c r="H71" s="10">
        <v>1673.8799999999999</v>
      </c>
      <c r="I71" s="11">
        <f t="shared" si="2"/>
        <v>6.6318952680360737E-4</v>
      </c>
      <c r="J71" s="11">
        <f>SUM($H$2:H71)/SUM($H$2:$H$130)</f>
        <v>0.98938594061103546</v>
      </c>
      <c r="K71" s="12" t="s">
        <v>109</v>
      </c>
    </row>
    <row r="72" spans="1:11" x14ac:dyDescent="0.25">
      <c r="A72" s="8">
        <v>71</v>
      </c>
      <c r="B72" s="8" t="s">
        <v>207</v>
      </c>
      <c r="C72" s="8" t="s">
        <v>2</v>
      </c>
      <c r="D72" s="8" t="s">
        <v>27</v>
      </c>
      <c r="E72" s="8" t="s">
        <v>1</v>
      </c>
      <c r="F72" s="9">
        <v>60</v>
      </c>
      <c r="G72" s="10">
        <v>27.47</v>
      </c>
      <c r="H72" s="10">
        <v>1648.1999999999998</v>
      </c>
      <c r="I72" s="11">
        <f t="shared" si="2"/>
        <v>6.5301513733224937E-4</v>
      </c>
      <c r="J72" s="11">
        <f>SUM($H$2:H72)/SUM($H$2:$H$130)</f>
        <v>0.99003895574836775</v>
      </c>
      <c r="K72" s="12" t="s">
        <v>109</v>
      </c>
    </row>
    <row r="73" spans="1:11" ht="30" x14ac:dyDescent="0.25">
      <c r="A73" s="8">
        <v>72</v>
      </c>
      <c r="B73" s="8" t="s">
        <v>121</v>
      </c>
      <c r="C73" s="8" t="s">
        <v>121</v>
      </c>
      <c r="D73" s="8" t="s">
        <v>103</v>
      </c>
      <c r="E73" s="8" t="s">
        <v>104</v>
      </c>
      <c r="F73" s="9">
        <v>250</v>
      </c>
      <c r="G73" s="10">
        <v>6.43</v>
      </c>
      <c r="H73" s="10">
        <v>1607.5</v>
      </c>
      <c r="I73" s="11">
        <f t="shared" si="2"/>
        <v>6.3688983937725463E-4</v>
      </c>
      <c r="J73" s="11">
        <f>SUM($H$2:H73)/SUM($H$2:$H$130)</f>
        <v>0.99067584558774502</v>
      </c>
      <c r="K73" s="12" t="s">
        <v>109</v>
      </c>
    </row>
    <row r="74" spans="1:11" ht="45" x14ac:dyDescent="0.25">
      <c r="A74" s="8">
        <v>73</v>
      </c>
      <c r="B74" s="8" t="s">
        <v>208</v>
      </c>
      <c r="C74" s="8" t="s">
        <v>2</v>
      </c>
      <c r="D74" s="8" t="s">
        <v>66</v>
      </c>
      <c r="E74" s="8" t="s">
        <v>13</v>
      </c>
      <c r="F74" s="9">
        <v>27</v>
      </c>
      <c r="G74" s="10">
        <v>59.26</v>
      </c>
      <c r="H74" s="10">
        <v>1600.02</v>
      </c>
      <c r="I74" s="11">
        <f t="shared" si="2"/>
        <v>6.3392627110444471E-4</v>
      </c>
      <c r="J74" s="11">
        <f>SUM($H$2:H74)/SUM($H$2:$H$130)</f>
        <v>0.9913097718588495</v>
      </c>
      <c r="K74" s="12" t="s">
        <v>109</v>
      </c>
    </row>
    <row r="75" spans="1:11" ht="45" x14ac:dyDescent="0.25">
      <c r="A75" s="8">
        <v>74</v>
      </c>
      <c r="B75" s="8" t="s">
        <v>209</v>
      </c>
      <c r="C75" s="8" t="s">
        <v>2</v>
      </c>
      <c r="D75" s="8" t="s">
        <v>51</v>
      </c>
      <c r="E75" s="8" t="s">
        <v>1</v>
      </c>
      <c r="F75" s="9">
        <v>34</v>
      </c>
      <c r="G75" s="10">
        <v>42.32</v>
      </c>
      <c r="H75" s="10">
        <v>1438.88</v>
      </c>
      <c r="I75" s="11">
        <f t="shared" si="2"/>
        <v>5.7008276956960755E-4</v>
      </c>
      <c r="J75" s="11">
        <f>SUM($H$2:H75)/SUM($H$2:$H$130)</f>
        <v>0.99187985462841899</v>
      </c>
      <c r="K75" s="12" t="s">
        <v>109</v>
      </c>
    </row>
    <row r="76" spans="1:11" ht="30" x14ac:dyDescent="0.25">
      <c r="A76" s="8">
        <v>75</v>
      </c>
      <c r="B76" s="8" t="s">
        <v>210</v>
      </c>
      <c r="C76" s="8" t="s">
        <v>2</v>
      </c>
      <c r="D76" s="8" t="s">
        <v>30</v>
      </c>
      <c r="E76" s="8" t="s">
        <v>1</v>
      </c>
      <c r="F76" s="9">
        <v>8</v>
      </c>
      <c r="G76" s="10">
        <v>155.63999999999999</v>
      </c>
      <c r="H76" s="10">
        <v>1245.1199999999999</v>
      </c>
      <c r="I76" s="11">
        <f t="shared" si="2"/>
        <v>4.9331525773275715E-4</v>
      </c>
      <c r="J76" s="11">
        <f>SUM($H$2:H76)/SUM($H$2:$H$130)</f>
        <v>0.99237316988615176</v>
      </c>
      <c r="K76" s="12" t="s">
        <v>109</v>
      </c>
    </row>
    <row r="77" spans="1:11" ht="60" x14ac:dyDescent="0.25">
      <c r="A77" s="8">
        <v>76</v>
      </c>
      <c r="B77" s="8" t="s">
        <v>211</v>
      </c>
      <c r="C77" s="8" t="s">
        <v>2</v>
      </c>
      <c r="D77" s="8" t="s">
        <v>212</v>
      </c>
      <c r="E77" s="8" t="s">
        <v>13</v>
      </c>
      <c r="F77" s="9">
        <v>16</v>
      </c>
      <c r="G77" s="10">
        <v>69.790000000000006</v>
      </c>
      <c r="H77" s="10">
        <v>1116.6400000000001</v>
      </c>
      <c r="I77" s="11">
        <f t="shared" si="2"/>
        <v>4.424116144586113E-4</v>
      </c>
      <c r="J77" s="11">
        <f>SUM($H$2:H77)/SUM($H$2:$H$130)</f>
        <v>0.99281558150061044</v>
      </c>
      <c r="K77" s="12" t="s">
        <v>109</v>
      </c>
    </row>
    <row r="78" spans="1:11" ht="30" x14ac:dyDescent="0.25">
      <c r="A78" s="8">
        <v>77</v>
      </c>
      <c r="B78" s="8" t="s">
        <v>213</v>
      </c>
      <c r="C78" s="8" t="s">
        <v>2</v>
      </c>
      <c r="D78" s="8" t="s">
        <v>48</v>
      </c>
      <c r="E78" s="8" t="s">
        <v>1</v>
      </c>
      <c r="F78" s="9">
        <v>23</v>
      </c>
      <c r="G78" s="10">
        <v>44.76</v>
      </c>
      <c r="H78" s="10">
        <v>1029.48</v>
      </c>
      <c r="I78" s="11">
        <f t="shared" si="2"/>
        <v>4.0787891249897111E-4</v>
      </c>
      <c r="J78" s="11">
        <f>SUM($H$2:H78)/SUM($H$2:$H$130)</f>
        <v>0.99322346041310938</v>
      </c>
      <c r="K78" s="12" t="s">
        <v>109</v>
      </c>
    </row>
    <row r="79" spans="1:11" x14ac:dyDescent="0.25">
      <c r="A79" s="8">
        <v>78</v>
      </c>
      <c r="B79" s="8" t="s">
        <v>214</v>
      </c>
      <c r="C79" s="8" t="s">
        <v>2</v>
      </c>
      <c r="D79" s="8" t="s">
        <v>4</v>
      </c>
      <c r="E79" s="8" t="s">
        <v>1</v>
      </c>
      <c r="F79" s="9">
        <v>7</v>
      </c>
      <c r="G79" s="10">
        <v>133.01</v>
      </c>
      <c r="H79" s="10">
        <v>931.06999999999994</v>
      </c>
      <c r="I79" s="11">
        <f t="shared" si="2"/>
        <v>3.6888897216110752E-4</v>
      </c>
      <c r="J79" s="11">
        <f>SUM($H$2:H79)/SUM($H$2:$H$130)</f>
        <v>0.99359234938527052</v>
      </c>
      <c r="K79" s="12" t="s">
        <v>109</v>
      </c>
    </row>
    <row r="80" spans="1:11" x14ac:dyDescent="0.25">
      <c r="A80" s="8">
        <v>79</v>
      </c>
      <c r="B80" s="8" t="s">
        <v>215</v>
      </c>
      <c r="C80" s="8" t="s">
        <v>2</v>
      </c>
      <c r="D80" s="8" t="s">
        <v>87</v>
      </c>
      <c r="E80" s="8" t="s">
        <v>85</v>
      </c>
      <c r="F80" s="9">
        <v>36</v>
      </c>
      <c r="G80" s="10">
        <v>25.81</v>
      </c>
      <c r="H80" s="10">
        <v>929.16</v>
      </c>
      <c r="I80" s="11">
        <f t="shared" si="2"/>
        <v>3.6813223213422695E-4</v>
      </c>
      <c r="J80" s="11">
        <f>SUM($H$2:H80)/SUM($H$2:$H$130)</f>
        <v>0.9939604816174048</v>
      </c>
      <c r="K80" s="12" t="s">
        <v>109</v>
      </c>
    </row>
    <row r="81" spans="1:11" ht="45" x14ac:dyDescent="0.25">
      <c r="A81" s="8">
        <v>80</v>
      </c>
      <c r="B81" s="8" t="s">
        <v>216</v>
      </c>
      <c r="C81" s="8" t="s">
        <v>2</v>
      </c>
      <c r="D81" s="8" t="s">
        <v>217</v>
      </c>
      <c r="E81" s="8" t="s">
        <v>1</v>
      </c>
      <c r="F81" s="9">
        <v>32</v>
      </c>
      <c r="G81" s="10">
        <v>28.84</v>
      </c>
      <c r="H81" s="10">
        <v>922.88</v>
      </c>
      <c r="I81" s="11">
        <f t="shared" si="2"/>
        <v>3.6564410262176095E-4</v>
      </c>
      <c r="J81" s="11">
        <f>SUM($H$2:H81)/SUM($H$2:$H$130)</f>
        <v>0.99432612572002643</v>
      </c>
      <c r="K81" s="12" t="s">
        <v>109</v>
      </c>
    </row>
    <row r="82" spans="1:11" ht="30" x14ac:dyDescent="0.25">
      <c r="A82" s="8">
        <v>81</v>
      </c>
      <c r="B82" s="8" t="s">
        <v>218</v>
      </c>
      <c r="C82" s="8" t="s">
        <v>2</v>
      </c>
      <c r="D82" s="8" t="s">
        <v>46</v>
      </c>
      <c r="E82" s="8" t="s">
        <v>13</v>
      </c>
      <c r="F82" s="9">
        <v>38</v>
      </c>
      <c r="G82" s="10">
        <v>24.22</v>
      </c>
      <c r="H82" s="10">
        <v>920.3599999999999</v>
      </c>
      <c r="I82" s="11">
        <f t="shared" si="2"/>
        <v>3.6464568122503887E-4</v>
      </c>
      <c r="J82" s="11">
        <f>SUM($H$2:H82)/SUM($H$2:$H$130)</f>
        <v>0.99469077140125151</v>
      </c>
      <c r="K82" s="12" t="s">
        <v>109</v>
      </c>
    </row>
    <row r="83" spans="1:11" ht="45" x14ac:dyDescent="0.25">
      <c r="A83" s="8">
        <v>82</v>
      </c>
      <c r="B83" s="8" t="s">
        <v>219</v>
      </c>
      <c r="C83" s="8" t="s">
        <v>2</v>
      </c>
      <c r="D83" s="8" t="s">
        <v>23</v>
      </c>
      <c r="E83" s="8" t="s">
        <v>11</v>
      </c>
      <c r="F83" s="9">
        <v>248</v>
      </c>
      <c r="G83" s="10">
        <v>3.28</v>
      </c>
      <c r="H83" s="10">
        <v>813.43999999999994</v>
      </c>
      <c r="I83" s="11">
        <f t="shared" si="2"/>
        <v>3.222840876784037E-4</v>
      </c>
      <c r="J83" s="11">
        <f>SUM($H$2:H83)/SUM($H$2:$H$130)</f>
        <v>0.99501305548892982</v>
      </c>
      <c r="K83" s="12" t="s">
        <v>109</v>
      </c>
    </row>
    <row r="84" spans="1:11" ht="30" x14ac:dyDescent="0.25">
      <c r="A84" s="8">
        <v>83</v>
      </c>
      <c r="B84" s="8" t="s">
        <v>220</v>
      </c>
      <c r="C84" s="8" t="s">
        <v>2</v>
      </c>
      <c r="D84" s="8" t="s">
        <v>221</v>
      </c>
      <c r="E84" s="8" t="s">
        <v>13</v>
      </c>
      <c r="F84" s="9">
        <v>20</v>
      </c>
      <c r="G84" s="10">
        <v>36.770000000000003</v>
      </c>
      <c r="H84" s="10">
        <v>735.40000000000009</v>
      </c>
      <c r="I84" s="11">
        <f t="shared" si="2"/>
        <v>2.9136472029737671E-4</v>
      </c>
      <c r="J84" s="11">
        <f>SUM($H$2:H84)/SUM($H$2:$H$130)</f>
        <v>0.99530442020922716</v>
      </c>
      <c r="K84" s="12" t="s">
        <v>109</v>
      </c>
    </row>
    <row r="85" spans="1:11" ht="30" x14ac:dyDescent="0.25">
      <c r="A85" s="8">
        <v>84</v>
      </c>
      <c r="B85" s="8" t="s">
        <v>222</v>
      </c>
      <c r="C85" s="8" t="s">
        <v>2</v>
      </c>
      <c r="D85" s="8" t="s">
        <v>223</v>
      </c>
      <c r="E85" s="8" t="s">
        <v>85</v>
      </c>
      <c r="F85" s="9">
        <v>20</v>
      </c>
      <c r="G85" s="10">
        <v>32.69</v>
      </c>
      <c r="H85" s="10">
        <v>653.79999999999995</v>
      </c>
      <c r="I85" s="11">
        <f t="shared" si="2"/>
        <v>2.5903488459399631E-4</v>
      </c>
      <c r="J85" s="11">
        <f>SUM($H$2:H85)/SUM($H$2:$H$130)</f>
        <v>0.99556345509382116</v>
      </c>
      <c r="K85" s="12" t="s">
        <v>109</v>
      </c>
    </row>
    <row r="86" spans="1:11" ht="30" x14ac:dyDescent="0.25">
      <c r="A86" s="8">
        <v>85</v>
      </c>
      <c r="B86" s="8" t="s">
        <v>224</v>
      </c>
      <c r="C86" s="8" t="s">
        <v>2</v>
      </c>
      <c r="D86" s="8" t="s">
        <v>67</v>
      </c>
      <c r="E86" s="8" t="s">
        <v>13</v>
      </c>
      <c r="F86" s="9">
        <v>9</v>
      </c>
      <c r="G86" s="10">
        <v>72.39</v>
      </c>
      <c r="H86" s="10">
        <v>651.51</v>
      </c>
      <c r="I86" s="11">
        <f t="shared" si="2"/>
        <v>2.5812758895967349E-4</v>
      </c>
      <c r="J86" s="11">
        <f>SUM($H$2:H86)/SUM($H$2:$H$130)</f>
        <v>0.99582158268278065</v>
      </c>
      <c r="K86" s="12" t="s">
        <v>109</v>
      </c>
    </row>
    <row r="87" spans="1:11" ht="30" x14ac:dyDescent="0.25">
      <c r="A87" s="8">
        <v>86</v>
      </c>
      <c r="B87" s="8" t="s">
        <v>225</v>
      </c>
      <c r="C87" s="8" t="s">
        <v>2</v>
      </c>
      <c r="D87" s="8" t="s">
        <v>226</v>
      </c>
      <c r="E87" s="8" t="s">
        <v>1</v>
      </c>
      <c r="F87" s="9">
        <v>178</v>
      </c>
      <c r="G87" s="10">
        <v>3.54</v>
      </c>
      <c r="H87" s="10">
        <v>630.12</v>
      </c>
      <c r="I87" s="11">
        <f t="shared" si="2"/>
        <v>2.4965289305654473E-4</v>
      </c>
      <c r="J87" s="11">
        <f>SUM($H$2:H87)/SUM($H$2:$H$130)</f>
        <v>0.99607123557583732</v>
      </c>
      <c r="K87" s="12" t="s">
        <v>109</v>
      </c>
    </row>
    <row r="88" spans="1:11" ht="30" x14ac:dyDescent="0.25">
      <c r="A88" s="8">
        <v>87</v>
      </c>
      <c r="B88" s="8" t="s">
        <v>227</v>
      </c>
      <c r="C88" s="8" t="s">
        <v>2</v>
      </c>
      <c r="D88" s="8" t="s">
        <v>228</v>
      </c>
      <c r="E88" s="8" t="s">
        <v>85</v>
      </c>
      <c r="F88" s="9">
        <v>16</v>
      </c>
      <c r="G88" s="10">
        <v>37.61</v>
      </c>
      <c r="H88" s="10">
        <v>601.76</v>
      </c>
      <c r="I88" s="11">
        <f t="shared" si="2"/>
        <v>2.3841669035375222E-4</v>
      </c>
      <c r="J88" s="11">
        <f>SUM($H$2:H88)/SUM($H$2:$H$130)</f>
        <v>0.99630965226619095</v>
      </c>
      <c r="K88" s="12" t="s">
        <v>109</v>
      </c>
    </row>
    <row r="89" spans="1:11" ht="30" x14ac:dyDescent="0.25">
      <c r="A89" s="8">
        <v>88</v>
      </c>
      <c r="B89" s="8" t="s">
        <v>121</v>
      </c>
      <c r="C89" s="8" t="s">
        <v>121</v>
      </c>
      <c r="D89" s="8" t="s">
        <v>106</v>
      </c>
      <c r="E89" s="8" t="s">
        <v>1</v>
      </c>
      <c r="F89" s="9">
        <v>10</v>
      </c>
      <c r="G89" s="10">
        <v>59</v>
      </c>
      <c r="H89" s="10">
        <v>590</v>
      </c>
      <c r="I89" s="11">
        <f t="shared" si="2"/>
        <v>2.337573905023827E-4</v>
      </c>
      <c r="J89" s="11">
        <f>SUM($H$2:H89)/SUM($H$2:$H$130)</f>
        <v>0.9965434096566933</v>
      </c>
      <c r="K89" s="12" t="s">
        <v>109</v>
      </c>
    </row>
    <row r="90" spans="1:11" ht="45" x14ac:dyDescent="0.25">
      <c r="A90" s="8">
        <v>89</v>
      </c>
      <c r="B90" s="8" t="s">
        <v>229</v>
      </c>
      <c r="C90" s="8" t="s">
        <v>2</v>
      </c>
      <c r="D90" s="8" t="s">
        <v>35</v>
      </c>
      <c r="E90" s="8" t="s">
        <v>13</v>
      </c>
      <c r="F90" s="9">
        <v>20</v>
      </c>
      <c r="G90" s="10">
        <v>29.21</v>
      </c>
      <c r="H90" s="10">
        <v>584.20000000000005</v>
      </c>
      <c r="I90" s="11">
        <f t="shared" si="2"/>
        <v>2.3145943649405422E-4</v>
      </c>
      <c r="J90" s="11">
        <f>SUM($H$2:H90)/SUM($H$2:$H$130)</f>
        <v>0.99677486909318747</v>
      </c>
      <c r="K90" s="12" t="s">
        <v>109</v>
      </c>
    </row>
    <row r="91" spans="1:11" x14ac:dyDescent="0.25">
      <c r="A91" s="8">
        <v>90</v>
      </c>
      <c r="B91" s="8" t="s">
        <v>230</v>
      </c>
      <c r="C91" s="8" t="s">
        <v>94</v>
      </c>
      <c r="D91" s="8" t="s">
        <v>97</v>
      </c>
      <c r="E91" s="8" t="s">
        <v>13</v>
      </c>
      <c r="F91" s="9">
        <v>20</v>
      </c>
      <c r="G91" s="10">
        <v>29.11</v>
      </c>
      <c r="H91" s="10">
        <v>582.20000000000005</v>
      </c>
      <c r="I91" s="11">
        <f t="shared" si="2"/>
        <v>2.3066703856014785E-4</v>
      </c>
      <c r="J91" s="11">
        <f>SUM($H$2:H91)/SUM($H$2:$H$130)</f>
        <v>0.99700553613174769</v>
      </c>
      <c r="K91" s="12" t="s">
        <v>109</v>
      </c>
    </row>
    <row r="92" spans="1:11" ht="30" x14ac:dyDescent="0.25">
      <c r="A92" s="8">
        <v>91</v>
      </c>
      <c r="B92" s="8" t="s">
        <v>231</v>
      </c>
      <c r="C92" s="8" t="s">
        <v>2</v>
      </c>
      <c r="D92" s="8" t="s">
        <v>53</v>
      </c>
      <c r="E92" s="8" t="s">
        <v>1</v>
      </c>
      <c r="F92" s="9">
        <v>12</v>
      </c>
      <c r="G92" s="10">
        <v>48.36</v>
      </c>
      <c r="H92" s="10">
        <v>580.31999999999994</v>
      </c>
      <c r="I92" s="11">
        <f t="shared" si="2"/>
        <v>2.2992218450227579E-4</v>
      </c>
      <c r="J92" s="11">
        <f>SUM($H$2:H92)/SUM($H$2:$H$130)</f>
        <v>0.99723545831624993</v>
      </c>
      <c r="K92" s="12" t="s">
        <v>109</v>
      </c>
    </row>
    <row r="93" spans="1:11" ht="45" x14ac:dyDescent="0.25">
      <c r="A93" s="8">
        <v>92</v>
      </c>
      <c r="B93" s="8" t="s">
        <v>232</v>
      </c>
      <c r="C93" s="8" t="s">
        <v>2</v>
      </c>
      <c r="D93" s="8" t="s">
        <v>40</v>
      </c>
      <c r="E93" s="8" t="s">
        <v>7</v>
      </c>
      <c r="F93" s="9">
        <v>50</v>
      </c>
      <c r="G93" s="10">
        <v>11.18</v>
      </c>
      <c r="H93" s="10">
        <v>559</v>
      </c>
      <c r="I93" s="11">
        <f t="shared" si="2"/>
        <v>2.214752225268338E-4</v>
      </c>
      <c r="J93" s="11">
        <f>SUM($H$2:H93)/SUM($H$2:$H$130)</f>
        <v>0.99745693353877674</v>
      </c>
      <c r="K93" s="12" t="s">
        <v>109</v>
      </c>
    </row>
    <row r="94" spans="1:11" x14ac:dyDescent="0.25">
      <c r="A94" s="8">
        <v>93</v>
      </c>
      <c r="B94" s="8" t="s">
        <v>233</v>
      </c>
      <c r="C94" s="8" t="s">
        <v>2</v>
      </c>
      <c r="D94" s="8" t="s">
        <v>19</v>
      </c>
      <c r="E94" s="8" t="s">
        <v>1</v>
      </c>
      <c r="F94" s="9">
        <v>3</v>
      </c>
      <c r="G94" s="10">
        <v>179.6</v>
      </c>
      <c r="H94" s="10">
        <v>538.79999999999995</v>
      </c>
      <c r="I94" s="11">
        <f t="shared" si="2"/>
        <v>2.1347200339437932E-4</v>
      </c>
      <c r="J94" s="11">
        <f>SUM($H$2:H94)/SUM($H$2:$H$130)</f>
        <v>0.99767040554217101</v>
      </c>
      <c r="K94" s="12" t="s">
        <v>109</v>
      </c>
    </row>
    <row r="95" spans="1:11" ht="45" x14ac:dyDescent="0.25">
      <c r="A95" s="8">
        <v>94</v>
      </c>
      <c r="B95" s="8" t="s">
        <v>76</v>
      </c>
      <c r="C95" s="8" t="s">
        <v>2</v>
      </c>
      <c r="D95" s="8" t="s">
        <v>77</v>
      </c>
      <c r="E95" s="8" t="s">
        <v>1</v>
      </c>
      <c r="F95" s="9">
        <v>1</v>
      </c>
      <c r="G95" s="10">
        <v>448.5</v>
      </c>
      <c r="H95" s="10">
        <v>448.5</v>
      </c>
      <c r="I95" s="11">
        <f t="shared" si="2"/>
        <v>1.7769523667850618E-4</v>
      </c>
      <c r="J95" s="11">
        <f>SUM($H$2:H95)/SUM($H$2:$H$130)</f>
        <v>0.99784810077884956</v>
      </c>
      <c r="K95" s="12" t="s">
        <v>109</v>
      </c>
    </row>
    <row r="96" spans="1:11" ht="30" x14ac:dyDescent="0.25">
      <c r="A96" s="8">
        <v>95</v>
      </c>
      <c r="B96" s="8" t="s">
        <v>234</v>
      </c>
      <c r="C96" s="8" t="s">
        <v>2</v>
      </c>
      <c r="D96" s="8" t="s">
        <v>74</v>
      </c>
      <c r="E96" s="8" t="s">
        <v>1</v>
      </c>
      <c r="F96" s="9">
        <v>3</v>
      </c>
      <c r="G96" s="10">
        <v>147.27000000000001</v>
      </c>
      <c r="H96" s="10">
        <v>441.81000000000006</v>
      </c>
      <c r="I96" s="11">
        <f t="shared" si="2"/>
        <v>1.7504466558958934E-4</v>
      </c>
      <c r="J96" s="11">
        <f>SUM($H$2:H96)/SUM($H$2:$H$130)</f>
        <v>0.99802314544443915</v>
      </c>
      <c r="K96" s="12" t="s">
        <v>109</v>
      </c>
    </row>
    <row r="97" spans="1:11" ht="30" x14ac:dyDescent="0.25">
      <c r="A97" s="8">
        <v>96</v>
      </c>
      <c r="B97" s="8" t="s">
        <v>235</v>
      </c>
      <c r="C97" s="8" t="s">
        <v>2</v>
      </c>
      <c r="D97" s="8" t="s">
        <v>22</v>
      </c>
      <c r="E97" s="8" t="s">
        <v>7</v>
      </c>
      <c r="F97" s="9">
        <v>157</v>
      </c>
      <c r="G97" s="10">
        <v>2.62</v>
      </c>
      <c r="H97" s="10">
        <v>411.34000000000003</v>
      </c>
      <c r="I97" s="11">
        <f t="shared" si="2"/>
        <v>1.6297248306652561E-4</v>
      </c>
      <c r="J97" s="11">
        <f>SUM($H$2:H97)/SUM($H$2:$H$130)</f>
        <v>0.99818611792750567</v>
      </c>
      <c r="K97" s="12" t="s">
        <v>109</v>
      </c>
    </row>
    <row r="98" spans="1:11" ht="30" x14ac:dyDescent="0.25">
      <c r="A98" s="8">
        <v>97</v>
      </c>
      <c r="B98" s="8" t="s">
        <v>236</v>
      </c>
      <c r="C98" s="8" t="s">
        <v>2</v>
      </c>
      <c r="D98" s="8" t="s">
        <v>63</v>
      </c>
      <c r="E98" s="8" t="s">
        <v>1</v>
      </c>
      <c r="F98" s="9">
        <v>18</v>
      </c>
      <c r="G98" s="10">
        <v>21.63</v>
      </c>
      <c r="H98" s="10">
        <v>389.34</v>
      </c>
      <c r="I98" s="11">
        <f t="shared" ref="I98:I129" si="3">H98/SUM($H$2:$H$130)</f>
        <v>1.5425610579355539E-4</v>
      </c>
      <c r="J98" s="11">
        <f>SUM($H$2:H98)/SUM($H$2:$H$130)</f>
        <v>0.99834037403329912</v>
      </c>
      <c r="K98" s="12" t="s">
        <v>109</v>
      </c>
    </row>
    <row r="99" spans="1:11" x14ac:dyDescent="0.25">
      <c r="A99" s="8">
        <v>98</v>
      </c>
      <c r="B99" s="8" t="s">
        <v>237</v>
      </c>
      <c r="C99" s="8" t="s">
        <v>2</v>
      </c>
      <c r="D99" s="8" t="s">
        <v>91</v>
      </c>
      <c r="E99" s="8" t="s">
        <v>85</v>
      </c>
      <c r="F99" s="9">
        <v>12</v>
      </c>
      <c r="G99" s="10">
        <v>32.08</v>
      </c>
      <c r="H99" s="10">
        <v>384.96</v>
      </c>
      <c r="I99" s="11">
        <f t="shared" si="3"/>
        <v>1.5252075431830041E-4</v>
      </c>
      <c r="J99" s="11">
        <f>SUM($H$2:H99)/SUM($H$2:$H$130)</f>
        <v>0.99849289478761738</v>
      </c>
      <c r="K99" s="12" t="s">
        <v>109</v>
      </c>
    </row>
    <row r="100" spans="1:11" ht="30" x14ac:dyDescent="0.25">
      <c r="A100" s="8">
        <v>99</v>
      </c>
      <c r="B100" s="8" t="s">
        <v>238</v>
      </c>
      <c r="C100" s="8" t="s">
        <v>2</v>
      </c>
      <c r="D100" s="8" t="s">
        <v>20</v>
      </c>
      <c r="E100" s="8" t="s">
        <v>1</v>
      </c>
      <c r="F100" s="9">
        <v>180</v>
      </c>
      <c r="G100" s="10">
        <v>2.0299999999999998</v>
      </c>
      <c r="H100" s="10">
        <v>365.4</v>
      </c>
      <c r="I100" s="11">
        <f t="shared" si="3"/>
        <v>1.4477110252469601E-4</v>
      </c>
      <c r="J100" s="11">
        <f>SUM($H$2:H100)/SUM($H$2:$H$130)</f>
        <v>0.99863766589014202</v>
      </c>
      <c r="K100" s="12" t="s">
        <v>109</v>
      </c>
    </row>
    <row r="101" spans="1:11" ht="45" x14ac:dyDescent="0.25">
      <c r="A101" s="8">
        <v>100</v>
      </c>
      <c r="B101" s="8" t="s">
        <v>239</v>
      </c>
      <c r="C101" s="8" t="s">
        <v>2</v>
      </c>
      <c r="D101" s="8" t="s">
        <v>36</v>
      </c>
      <c r="E101" s="8" t="s">
        <v>7</v>
      </c>
      <c r="F101" s="9">
        <v>80</v>
      </c>
      <c r="G101" s="10">
        <v>4.3899999999999997</v>
      </c>
      <c r="H101" s="10">
        <v>351.2</v>
      </c>
      <c r="I101" s="11">
        <f t="shared" si="3"/>
        <v>1.3914507719396069E-4</v>
      </c>
      <c r="J101" s="11">
        <f>SUM($H$2:H101)/SUM($H$2:$H$130)</f>
        <v>0.99877681096733606</v>
      </c>
      <c r="K101" s="12" t="s">
        <v>109</v>
      </c>
    </row>
    <row r="102" spans="1:11" ht="45" x14ac:dyDescent="0.25">
      <c r="A102" s="8">
        <v>101</v>
      </c>
      <c r="B102" s="8" t="s">
        <v>240</v>
      </c>
      <c r="C102" s="8" t="s">
        <v>2</v>
      </c>
      <c r="D102" s="8" t="s">
        <v>57</v>
      </c>
      <c r="E102" s="8" t="s">
        <v>1</v>
      </c>
      <c r="F102" s="9">
        <v>6</v>
      </c>
      <c r="G102" s="10">
        <v>57.78</v>
      </c>
      <c r="H102" s="10">
        <v>346.68</v>
      </c>
      <c r="I102" s="11">
        <f t="shared" si="3"/>
        <v>1.3735425786333226E-4</v>
      </c>
      <c r="J102" s="11">
        <f>SUM($H$2:H102)/SUM($H$2:$H$130)</f>
        <v>0.99891416522519949</v>
      </c>
      <c r="K102" s="12" t="s">
        <v>109</v>
      </c>
    </row>
    <row r="103" spans="1:11" ht="30" x14ac:dyDescent="0.25">
      <c r="A103" s="8">
        <v>102</v>
      </c>
      <c r="B103" s="8" t="s">
        <v>241</v>
      </c>
      <c r="C103" s="8" t="s">
        <v>94</v>
      </c>
      <c r="D103" s="8" t="s">
        <v>95</v>
      </c>
      <c r="E103" s="8" t="s">
        <v>13</v>
      </c>
      <c r="F103" s="9">
        <v>21</v>
      </c>
      <c r="G103" s="10">
        <v>16.03</v>
      </c>
      <c r="H103" s="10">
        <v>336.63</v>
      </c>
      <c r="I103" s="11">
        <f t="shared" si="3"/>
        <v>1.3337245824545269E-4</v>
      </c>
      <c r="J103" s="11">
        <f>SUM($H$2:H103)/SUM($H$2:$H$130)</f>
        <v>0.9990475376834449</v>
      </c>
      <c r="K103" s="12" t="s">
        <v>109</v>
      </c>
    </row>
    <row r="104" spans="1:11" ht="45" x14ac:dyDescent="0.25">
      <c r="A104" s="8">
        <v>103</v>
      </c>
      <c r="B104" s="8" t="s">
        <v>242</v>
      </c>
      <c r="C104" s="8" t="s">
        <v>2</v>
      </c>
      <c r="D104" s="8" t="s">
        <v>243</v>
      </c>
      <c r="E104" s="8" t="s">
        <v>1</v>
      </c>
      <c r="F104" s="9">
        <v>10</v>
      </c>
      <c r="G104" s="10">
        <v>30.74</v>
      </c>
      <c r="H104" s="10">
        <v>307.39999999999998</v>
      </c>
      <c r="I104" s="11">
        <f t="shared" si="3"/>
        <v>1.2179156244141091E-4</v>
      </c>
      <c r="J104" s="11">
        <f>SUM($H$2:H104)/SUM($H$2:$H$130)</f>
        <v>0.99916932924588631</v>
      </c>
      <c r="K104" s="12" t="s">
        <v>109</v>
      </c>
    </row>
    <row r="105" spans="1:11" ht="30" x14ac:dyDescent="0.25">
      <c r="A105" s="8">
        <v>104</v>
      </c>
      <c r="B105" s="8" t="s">
        <v>244</v>
      </c>
      <c r="C105" s="8" t="s">
        <v>2</v>
      </c>
      <c r="D105" s="8" t="s">
        <v>5</v>
      </c>
      <c r="E105" s="8" t="s">
        <v>1</v>
      </c>
      <c r="F105" s="9">
        <v>10</v>
      </c>
      <c r="G105" s="10">
        <v>30.05</v>
      </c>
      <c r="H105" s="10">
        <v>300.5</v>
      </c>
      <c r="I105" s="11">
        <f t="shared" si="3"/>
        <v>1.190577895694339E-4</v>
      </c>
      <c r="J105" s="11">
        <f>SUM($H$2:H105)/SUM($H$2:$H$130)</f>
        <v>0.99928838703545575</v>
      </c>
      <c r="K105" s="12" t="s">
        <v>109</v>
      </c>
    </row>
    <row r="106" spans="1:11" ht="30" x14ac:dyDescent="0.25">
      <c r="A106" s="8">
        <v>105</v>
      </c>
      <c r="B106" s="8" t="s">
        <v>245</v>
      </c>
      <c r="C106" s="8" t="s">
        <v>2</v>
      </c>
      <c r="D106" s="8" t="s">
        <v>71</v>
      </c>
      <c r="E106" s="8" t="s">
        <v>13</v>
      </c>
      <c r="F106" s="9">
        <v>6</v>
      </c>
      <c r="G106" s="10">
        <v>29.8</v>
      </c>
      <c r="H106" s="10">
        <v>178.8</v>
      </c>
      <c r="I106" s="11">
        <f t="shared" si="3"/>
        <v>7.0840375291230566E-5</v>
      </c>
      <c r="J106" s="11">
        <f>SUM($H$2:H106)/SUM($H$2:$H$130)</f>
        <v>0.9993592274107469</v>
      </c>
      <c r="K106" s="12" t="s">
        <v>109</v>
      </c>
    </row>
    <row r="107" spans="1:11" x14ac:dyDescent="0.25">
      <c r="A107" s="8">
        <v>106</v>
      </c>
      <c r="B107" s="8" t="s">
        <v>80</v>
      </c>
      <c r="C107" s="8" t="s">
        <v>2</v>
      </c>
      <c r="D107" s="8" t="s">
        <v>81</v>
      </c>
      <c r="E107" s="8" t="s">
        <v>1</v>
      </c>
      <c r="F107" s="9">
        <v>12</v>
      </c>
      <c r="G107" s="10">
        <v>14.13</v>
      </c>
      <c r="H107" s="10">
        <v>169.56</v>
      </c>
      <c r="I107" s="11">
        <f t="shared" si="3"/>
        <v>6.7179496836583066E-5</v>
      </c>
      <c r="J107" s="11">
        <f>SUM($H$2:H107)/SUM($H$2:$H$130)</f>
        <v>0.99942640690758344</v>
      </c>
      <c r="K107" s="12" t="s">
        <v>109</v>
      </c>
    </row>
    <row r="108" spans="1:11" ht="30" x14ac:dyDescent="0.25">
      <c r="A108" s="8">
        <v>107</v>
      </c>
      <c r="B108" s="8" t="s">
        <v>246</v>
      </c>
      <c r="C108" s="8" t="s">
        <v>2</v>
      </c>
      <c r="D108" s="8" t="s">
        <v>70</v>
      </c>
      <c r="E108" s="8" t="s">
        <v>13</v>
      </c>
      <c r="F108" s="9">
        <v>17</v>
      </c>
      <c r="G108" s="10">
        <v>9.57</v>
      </c>
      <c r="H108" s="10">
        <v>162.69</v>
      </c>
      <c r="I108" s="11">
        <f t="shared" si="3"/>
        <v>6.4457609933614652E-5</v>
      </c>
      <c r="J108" s="11">
        <f>SUM($H$2:H108)/SUM($H$2:$H$130)</f>
        <v>0.99949086451751701</v>
      </c>
      <c r="K108" s="12" t="s">
        <v>109</v>
      </c>
    </row>
    <row r="109" spans="1:11" ht="45" x14ac:dyDescent="0.25">
      <c r="A109" s="8">
        <v>108</v>
      </c>
      <c r="B109" s="8" t="s">
        <v>247</v>
      </c>
      <c r="C109" s="8" t="s">
        <v>2</v>
      </c>
      <c r="D109" s="8" t="s">
        <v>65</v>
      </c>
      <c r="E109" s="8" t="s">
        <v>1</v>
      </c>
      <c r="F109" s="9">
        <v>5</v>
      </c>
      <c r="G109" s="10">
        <v>30.17</v>
      </c>
      <c r="H109" s="10">
        <v>150.85000000000002</v>
      </c>
      <c r="I109" s="11">
        <f t="shared" si="3"/>
        <v>5.9766614164888878E-5</v>
      </c>
      <c r="J109" s="11">
        <f>SUM($H$2:H109)/SUM($H$2:$H$130)</f>
        <v>0.99955063113168197</v>
      </c>
      <c r="K109" s="12" t="s">
        <v>109</v>
      </c>
    </row>
    <row r="110" spans="1:11" x14ac:dyDescent="0.25">
      <c r="A110" s="8">
        <v>109</v>
      </c>
      <c r="B110" s="8" t="s">
        <v>248</v>
      </c>
      <c r="C110" s="8" t="s">
        <v>2</v>
      </c>
      <c r="D110" s="8" t="s">
        <v>8</v>
      </c>
      <c r="E110" s="8" t="s">
        <v>1</v>
      </c>
      <c r="F110" s="9">
        <v>64</v>
      </c>
      <c r="G110" s="10">
        <v>1.6</v>
      </c>
      <c r="H110" s="10">
        <v>102.4</v>
      </c>
      <c r="I110" s="11">
        <f t="shared" si="3"/>
        <v>4.0570774216006761E-5</v>
      </c>
      <c r="J110" s="11">
        <f>SUM($H$2:H110)/SUM($H$2:$H$130)</f>
        <v>0.99959120190589801</v>
      </c>
      <c r="K110" s="12" t="s">
        <v>109</v>
      </c>
    </row>
    <row r="111" spans="1:11" ht="30" x14ac:dyDescent="0.25">
      <c r="A111" s="8">
        <v>110</v>
      </c>
      <c r="B111" s="8" t="s">
        <v>249</v>
      </c>
      <c r="C111" s="8" t="s">
        <v>2</v>
      </c>
      <c r="D111" s="8" t="s">
        <v>250</v>
      </c>
      <c r="E111" s="8" t="s">
        <v>1</v>
      </c>
      <c r="F111" s="9">
        <v>27</v>
      </c>
      <c r="G111" s="10">
        <v>3.67</v>
      </c>
      <c r="H111" s="10">
        <v>99.09</v>
      </c>
      <c r="I111" s="11">
        <f t="shared" si="3"/>
        <v>3.9259355635391698E-5</v>
      </c>
      <c r="J111" s="11">
        <f>SUM($H$2:H111)/SUM($H$2:$H$130)</f>
        <v>0.99963046126153332</v>
      </c>
      <c r="K111" s="12" t="s">
        <v>109</v>
      </c>
    </row>
    <row r="112" spans="1:11" ht="45" x14ac:dyDescent="0.25">
      <c r="A112" s="8">
        <v>111</v>
      </c>
      <c r="B112" s="8" t="s">
        <v>251</v>
      </c>
      <c r="C112" s="8" t="s">
        <v>2</v>
      </c>
      <c r="D112" s="8" t="s">
        <v>252</v>
      </c>
      <c r="E112" s="8" t="s">
        <v>1</v>
      </c>
      <c r="F112" s="9">
        <v>6</v>
      </c>
      <c r="G112" s="10">
        <v>14.83</v>
      </c>
      <c r="H112" s="10">
        <v>88.98</v>
      </c>
      <c r="I112" s="11">
        <f t="shared" si="3"/>
        <v>3.5253784079494937E-5</v>
      </c>
      <c r="J112" s="11">
        <f>SUM($H$2:H112)/SUM($H$2:$H$130)</f>
        <v>0.99966571504561275</v>
      </c>
      <c r="K112" s="12" t="s">
        <v>109</v>
      </c>
    </row>
    <row r="113" spans="1:11" ht="45" x14ac:dyDescent="0.25">
      <c r="A113" s="8">
        <v>112</v>
      </c>
      <c r="B113" s="8" t="s">
        <v>253</v>
      </c>
      <c r="C113" s="8" t="s">
        <v>2</v>
      </c>
      <c r="D113" s="8" t="s">
        <v>254</v>
      </c>
      <c r="E113" s="8" t="s">
        <v>1</v>
      </c>
      <c r="F113" s="9">
        <v>2</v>
      </c>
      <c r="G113" s="10">
        <v>42.47</v>
      </c>
      <c r="H113" s="10">
        <v>84.94</v>
      </c>
      <c r="I113" s="11">
        <f t="shared" si="3"/>
        <v>3.3653140253004046E-5</v>
      </c>
      <c r="J113" s="11">
        <f>SUM($H$2:H113)/SUM($H$2:$H$130)</f>
        <v>0.9996993681858658</v>
      </c>
      <c r="K113" s="12" t="s">
        <v>109</v>
      </c>
    </row>
    <row r="114" spans="1:11" ht="30" x14ac:dyDescent="0.25">
      <c r="A114" s="8">
        <v>113</v>
      </c>
      <c r="B114" s="8" t="s">
        <v>255</v>
      </c>
      <c r="C114" s="8" t="s">
        <v>2</v>
      </c>
      <c r="D114" s="8" t="s">
        <v>60</v>
      </c>
      <c r="E114" s="8" t="s">
        <v>1</v>
      </c>
      <c r="F114" s="9">
        <v>1</v>
      </c>
      <c r="G114" s="10">
        <v>78.7</v>
      </c>
      <c r="H114" s="10">
        <v>78.7</v>
      </c>
      <c r="I114" s="11">
        <f t="shared" si="3"/>
        <v>3.1180858699216133E-5</v>
      </c>
      <c r="J114" s="11">
        <f>SUM($H$2:H114)/SUM($H$2:$H$130)</f>
        <v>0.99973054904456504</v>
      </c>
      <c r="K114" s="12" t="s">
        <v>109</v>
      </c>
    </row>
    <row r="115" spans="1:11" x14ac:dyDescent="0.25">
      <c r="A115" s="8">
        <v>114</v>
      </c>
      <c r="B115" s="8" t="s">
        <v>256</v>
      </c>
      <c r="C115" s="8" t="s">
        <v>2</v>
      </c>
      <c r="D115" s="8" t="s">
        <v>28</v>
      </c>
      <c r="E115" s="8" t="s">
        <v>11</v>
      </c>
      <c r="F115" s="9">
        <v>4</v>
      </c>
      <c r="G115" s="10">
        <v>19.600000000000001</v>
      </c>
      <c r="H115" s="10">
        <v>78.400000000000006</v>
      </c>
      <c r="I115" s="11">
        <f t="shared" si="3"/>
        <v>3.1061999009130181E-5</v>
      </c>
      <c r="J115" s="11">
        <f>SUM($H$2:H115)/SUM($H$2:$H$130)</f>
        <v>0.99976161104357419</v>
      </c>
      <c r="K115" s="12" t="s">
        <v>109</v>
      </c>
    </row>
    <row r="116" spans="1:11" ht="45" x14ac:dyDescent="0.25">
      <c r="A116" s="8">
        <v>115</v>
      </c>
      <c r="B116" s="8" t="s">
        <v>257</v>
      </c>
      <c r="C116" s="8" t="s">
        <v>2</v>
      </c>
      <c r="D116" s="8" t="s">
        <v>33</v>
      </c>
      <c r="E116" s="8" t="s">
        <v>1</v>
      </c>
      <c r="F116" s="9">
        <v>6</v>
      </c>
      <c r="G116" s="10">
        <v>11.31</v>
      </c>
      <c r="H116" s="10">
        <v>67.86</v>
      </c>
      <c r="I116" s="11">
        <f t="shared" si="3"/>
        <v>2.6886061897443544E-5</v>
      </c>
      <c r="J116" s="11">
        <f>SUM($H$2:H116)/SUM($H$2:$H$130)</f>
        <v>0.99978849710547157</v>
      </c>
      <c r="K116" s="12" t="s">
        <v>109</v>
      </c>
    </row>
    <row r="117" spans="1:11" ht="30" x14ac:dyDescent="0.25">
      <c r="A117" s="8">
        <v>116</v>
      </c>
      <c r="B117" s="8" t="s">
        <v>258</v>
      </c>
      <c r="C117" s="8" t="s">
        <v>2</v>
      </c>
      <c r="D117" s="8" t="s">
        <v>61</v>
      </c>
      <c r="E117" s="8" t="s">
        <v>1</v>
      </c>
      <c r="F117" s="9">
        <v>1</v>
      </c>
      <c r="G117" s="10">
        <v>63.09</v>
      </c>
      <c r="H117" s="10">
        <v>63.09</v>
      </c>
      <c r="I117" s="11">
        <f t="shared" si="3"/>
        <v>2.4996192825076824E-5</v>
      </c>
      <c r="J117" s="11">
        <f>SUM($H$2:H117)/SUM($H$2:$H$130)</f>
        <v>0.9998134932982965</v>
      </c>
      <c r="K117" s="12" t="s">
        <v>109</v>
      </c>
    </row>
    <row r="118" spans="1:11" x14ac:dyDescent="0.25">
      <c r="A118" s="8">
        <v>117</v>
      </c>
      <c r="B118" s="8" t="s">
        <v>259</v>
      </c>
      <c r="C118" s="8" t="s">
        <v>2</v>
      </c>
      <c r="D118" s="8" t="s">
        <v>10</v>
      </c>
      <c r="E118" s="8" t="s">
        <v>11</v>
      </c>
      <c r="F118" s="9">
        <v>80</v>
      </c>
      <c r="G118" s="10">
        <v>0.75</v>
      </c>
      <c r="H118" s="10">
        <v>60</v>
      </c>
      <c r="I118" s="11">
        <f t="shared" si="3"/>
        <v>2.3771938017191461E-5</v>
      </c>
      <c r="J118" s="11">
        <f>SUM($H$2:H118)/SUM($H$2:$H$130)</f>
        <v>0.99983726523631378</v>
      </c>
      <c r="K118" s="12" t="s">
        <v>109</v>
      </c>
    </row>
    <row r="119" spans="1:11" x14ac:dyDescent="0.25">
      <c r="A119" s="8">
        <v>118</v>
      </c>
      <c r="B119" s="8" t="s">
        <v>260</v>
      </c>
      <c r="C119" s="8" t="s">
        <v>2</v>
      </c>
      <c r="D119" s="8" t="s">
        <v>29</v>
      </c>
      <c r="E119" s="8" t="s">
        <v>11</v>
      </c>
      <c r="F119" s="9">
        <v>3</v>
      </c>
      <c r="G119" s="10">
        <v>19.600000000000001</v>
      </c>
      <c r="H119" s="10">
        <v>58.800000000000004</v>
      </c>
      <c r="I119" s="11">
        <f t="shared" si="3"/>
        <v>2.3296499256847634E-5</v>
      </c>
      <c r="J119" s="11">
        <f>SUM($H$2:H119)/SUM($H$2:$H$130)</f>
        <v>0.99986056173557047</v>
      </c>
      <c r="K119" s="12" t="s">
        <v>109</v>
      </c>
    </row>
    <row r="120" spans="1:11" x14ac:dyDescent="0.25">
      <c r="A120" s="8">
        <v>119</v>
      </c>
      <c r="B120" s="8" t="s">
        <v>261</v>
      </c>
      <c r="C120" s="8" t="s">
        <v>2</v>
      </c>
      <c r="D120" s="8" t="s">
        <v>14</v>
      </c>
      <c r="E120" s="8" t="s">
        <v>1</v>
      </c>
      <c r="F120" s="9">
        <v>5</v>
      </c>
      <c r="G120" s="10">
        <v>10.7</v>
      </c>
      <c r="H120" s="10">
        <v>53.5</v>
      </c>
      <c r="I120" s="11">
        <f t="shared" si="3"/>
        <v>2.1196644731995719E-5</v>
      </c>
      <c r="J120" s="11">
        <f>SUM($H$2:H120)/SUM($H$2:$H$130)</f>
        <v>0.99988175838030247</v>
      </c>
      <c r="K120" s="12" t="s">
        <v>109</v>
      </c>
    </row>
    <row r="121" spans="1:11" x14ac:dyDescent="0.25">
      <c r="A121" s="8">
        <v>120</v>
      </c>
      <c r="B121" s="8" t="s">
        <v>262</v>
      </c>
      <c r="C121" s="8" t="s">
        <v>2</v>
      </c>
      <c r="D121" s="8" t="s">
        <v>9</v>
      </c>
      <c r="E121" s="8" t="s">
        <v>1</v>
      </c>
      <c r="F121" s="9">
        <v>15</v>
      </c>
      <c r="G121" s="10">
        <v>3.39</v>
      </c>
      <c r="H121" s="10">
        <v>50.85</v>
      </c>
      <c r="I121" s="11">
        <f t="shared" si="3"/>
        <v>2.0146717469569765E-5</v>
      </c>
      <c r="J121" s="11">
        <f>SUM($H$2:H121)/SUM($H$2:$H$130)</f>
        <v>0.9999019050977721</v>
      </c>
      <c r="K121" s="12" t="s">
        <v>109</v>
      </c>
    </row>
    <row r="122" spans="1:11" ht="30" x14ac:dyDescent="0.25">
      <c r="A122" s="8">
        <v>121</v>
      </c>
      <c r="B122" s="8" t="s">
        <v>263</v>
      </c>
      <c r="C122" s="8" t="s">
        <v>2</v>
      </c>
      <c r="D122" s="8" t="s">
        <v>264</v>
      </c>
      <c r="E122" s="8" t="s">
        <v>7</v>
      </c>
      <c r="F122" s="9">
        <v>6</v>
      </c>
      <c r="G122" s="10">
        <v>7.96</v>
      </c>
      <c r="H122" s="10">
        <v>47.76</v>
      </c>
      <c r="I122" s="11">
        <f t="shared" si="3"/>
        <v>1.8922462661684401E-5</v>
      </c>
      <c r="J122" s="11">
        <f>SUM($H$2:H122)/SUM($H$2:$H$130)</f>
        <v>0.99992082756043377</v>
      </c>
      <c r="K122" s="12" t="s">
        <v>109</v>
      </c>
    </row>
    <row r="123" spans="1:11" ht="45" x14ac:dyDescent="0.25">
      <c r="A123" s="8">
        <v>122</v>
      </c>
      <c r="B123" s="8" t="s">
        <v>265</v>
      </c>
      <c r="C123" s="8" t="s">
        <v>2</v>
      </c>
      <c r="D123" s="8" t="s">
        <v>34</v>
      </c>
      <c r="E123" s="8" t="s">
        <v>1</v>
      </c>
      <c r="F123" s="9">
        <v>2</v>
      </c>
      <c r="G123" s="10">
        <v>20.65</v>
      </c>
      <c r="H123" s="10">
        <v>41.3</v>
      </c>
      <c r="I123" s="11">
        <f t="shared" si="3"/>
        <v>1.6363017335166789E-5</v>
      </c>
      <c r="J123" s="11">
        <f>SUM($H$2:H123)/SUM($H$2:$H$130)</f>
        <v>0.99993719057776875</v>
      </c>
      <c r="K123" s="12" t="s">
        <v>109</v>
      </c>
    </row>
    <row r="124" spans="1:11" ht="30" x14ac:dyDescent="0.25">
      <c r="A124" s="8">
        <v>123</v>
      </c>
      <c r="B124" s="8" t="s">
        <v>266</v>
      </c>
      <c r="C124" s="8" t="s">
        <v>2</v>
      </c>
      <c r="D124" s="8" t="s">
        <v>3</v>
      </c>
      <c r="E124" s="8" t="s">
        <v>1</v>
      </c>
      <c r="F124" s="9">
        <v>20</v>
      </c>
      <c r="G124" s="10">
        <v>1.98</v>
      </c>
      <c r="H124" s="10">
        <v>39.6</v>
      </c>
      <c r="I124" s="11">
        <f t="shared" si="3"/>
        <v>1.5689479091346366E-5</v>
      </c>
      <c r="J124" s="11">
        <f>SUM($H$2:H124)/SUM($H$2:$H$130)</f>
        <v>0.99995288005686023</v>
      </c>
      <c r="K124" s="12" t="s">
        <v>109</v>
      </c>
    </row>
    <row r="125" spans="1:11" ht="30" x14ac:dyDescent="0.25">
      <c r="A125" s="8">
        <v>124</v>
      </c>
      <c r="B125" s="8" t="s">
        <v>267</v>
      </c>
      <c r="C125" s="8" t="s">
        <v>2</v>
      </c>
      <c r="D125" s="8" t="s">
        <v>6</v>
      </c>
      <c r="E125" s="8" t="s">
        <v>1</v>
      </c>
      <c r="F125" s="9">
        <v>3</v>
      </c>
      <c r="G125" s="10">
        <v>12.86</v>
      </c>
      <c r="H125" s="10">
        <v>38.58</v>
      </c>
      <c r="I125" s="11">
        <f t="shared" si="3"/>
        <v>1.5285356145054108E-5</v>
      </c>
      <c r="J125" s="11">
        <f>SUM($H$2:H125)/SUM($H$2:$H$130)</f>
        <v>0.99996816541300526</v>
      </c>
      <c r="K125" s="12" t="s">
        <v>109</v>
      </c>
    </row>
    <row r="126" spans="1:11" ht="30" x14ac:dyDescent="0.25">
      <c r="A126" s="8">
        <v>125</v>
      </c>
      <c r="B126" s="8" t="s">
        <v>268</v>
      </c>
      <c r="C126" s="8" t="s">
        <v>2</v>
      </c>
      <c r="D126" s="8" t="s">
        <v>269</v>
      </c>
      <c r="E126" s="8" t="s">
        <v>7</v>
      </c>
      <c r="F126" s="9">
        <v>85</v>
      </c>
      <c r="G126" s="10">
        <v>0.28999999999999998</v>
      </c>
      <c r="H126" s="10">
        <v>24.65</v>
      </c>
      <c r="I126" s="11">
        <f t="shared" si="3"/>
        <v>9.766304535396159E-6</v>
      </c>
      <c r="J126" s="11">
        <f>SUM($H$2:H126)/SUM($H$2:$H$130)</f>
        <v>0.99997793171754068</v>
      </c>
      <c r="K126" s="12" t="s">
        <v>109</v>
      </c>
    </row>
    <row r="127" spans="1:11" ht="45" x14ac:dyDescent="0.25">
      <c r="A127" s="8">
        <v>126</v>
      </c>
      <c r="B127" s="8" t="s">
        <v>270</v>
      </c>
      <c r="C127" s="8" t="s">
        <v>2</v>
      </c>
      <c r="D127" s="8" t="s">
        <v>16</v>
      </c>
      <c r="E127" s="8" t="s">
        <v>1</v>
      </c>
      <c r="F127" s="9">
        <v>30</v>
      </c>
      <c r="G127" s="10">
        <v>0.79</v>
      </c>
      <c r="H127" s="10">
        <v>23.700000000000003</v>
      </c>
      <c r="I127" s="11">
        <f t="shared" si="3"/>
        <v>9.3899155167906295E-6</v>
      </c>
      <c r="J127" s="11">
        <f>SUM($H$2:H127)/SUM($H$2:$H$130)</f>
        <v>0.99998732163305748</v>
      </c>
      <c r="K127" s="12" t="s">
        <v>109</v>
      </c>
    </row>
    <row r="128" spans="1:11" ht="30" x14ac:dyDescent="0.25">
      <c r="A128" s="8">
        <v>127</v>
      </c>
      <c r="B128" s="8" t="s">
        <v>271</v>
      </c>
      <c r="C128" s="8" t="s">
        <v>2</v>
      </c>
      <c r="D128" s="8" t="s">
        <v>62</v>
      </c>
      <c r="E128" s="8" t="s">
        <v>1</v>
      </c>
      <c r="F128" s="9">
        <v>1</v>
      </c>
      <c r="G128" s="10">
        <v>17.86</v>
      </c>
      <c r="H128" s="10">
        <v>17.86</v>
      </c>
      <c r="I128" s="11">
        <f t="shared" si="3"/>
        <v>7.0761135497839915E-6</v>
      </c>
      <c r="J128" s="11">
        <f>SUM($H$2:H128)/SUM($H$2:$H$130)</f>
        <v>0.99999439774660726</v>
      </c>
      <c r="K128" s="12" t="s">
        <v>109</v>
      </c>
    </row>
    <row r="129" spans="1:11" ht="30" x14ac:dyDescent="0.25">
      <c r="A129" s="8">
        <v>128</v>
      </c>
      <c r="B129" s="8" t="s">
        <v>272</v>
      </c>
      <c r="C129" s="8" t="s">
        <v>2</v>
      </c>
      <c r="D129" s="8" t="s">
        <v>273</v>
      </c>
      <c r="E129" s="8" t="s">
        <v>1</v>
      </c>
      <c r="F129" s="9">
        <v>3</v>
      </c>
      <c r="G129" s="10">
        <v>3.48</v>
      </c>
      <c r="H129" s="10">
        <v>10.44</v>
      </c>
      <c r="I129" s="11">
        <f t="shared" si="3"/>
        <v>4.1363172149913145E-6</v>
      </c>
      <c r="J129" s="11">
        <f>SUM($H$2:H129)/SUM($H$2:$H$130)</f>
        <v>0.99999853406382222</v>
      </c>
      <c r="K129" s="12" t="s">
        <v>109</v>
      </c>
    </row>
    <row r="130" spans="1:11" x14ac:dyDescent="0.25">
      <c r="A130" s="8">
        <v>129</v>
      </c>
      <c r="B130" s="8" t="s">
        <v>274</v>
      </c>
      <c r="C130" s="8" t="s">
        <v>2</v>
      </c>
      <c r="D130" s="8" t="s">
        <v>15</v>
      </c>
      <c r="E130" s="8" t="s">
        <v>1</v>
      </c>
      <c r="F130" s="9">
        <v>10</v>
      </c>
      <c r="G130" s="10">
        <v>0.37</v>
      </c>
      <c r="H130" s="10">
        <v>3.7</v>
      </c>
      <c r="I130" s="11">
        <f t="shared" ref="I130" si="4">H130/SUM($H$2:$H$130)</f>
        <v>1.4659361777268068E-6</v>
      </c>
      <c r="J130" s="11">
        <f>SUM($H$2:H130)/SUM($H$2:$H$130)</f>
        <v>1</v>
      </c>
      <c r="K130" s="12" t="s">
        <v>109</v>
      </c>
    </row>
  </sheetData>
  <conditionalFormatting sqref="K2:K130">
    <cfRule type="expression" dxfId="2" priority="1">
      <formula>$K2="A"</formula>
    </cfRule>
    <cfRule type="expression" dxfId="1" priority="2">
      <formula>$K2="B"</formula>
    </cfRule>
    <cfRule type="expression" dxfId="0" priority="3">
      <formula>$K2="C"</formula>
    </cfRule>
  </conditionalFormatting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O46"/>
  <sheetViews>
    <sheetView tabSelected="1" workbookViewId="0">
      <selection activeCell="K24" sqref="K24"/>
    </sheetView>
  </sheetViews>
  <sheetFormatPr defaultRowHeight="15" x14ac:dyDescent="0.25"/>
  <cols>
    <col min="1" max="1" width="20.85546875" customWidth="1"/>
    <col min="2" max="2" width="18" customWidth="1"/>
    <col min="3" max="3" width="54" customWidth="1"/>
    <col min="4" max="7" width="16" customWidth="1"/>
    <col min="8" max="8" width="25.28515625" customWidth="1"/>
    <col min="9" max="9" width="9.140625" customWidth="1"/>
    <col min="10" max="10" width="12" customWidth="1"/>
    <col min="11" max="11" width="14" customWidth="1"/>
    <col min="12" max="15" width="12" customWidth="1"/>
  </cols>
  <sheetData>
    <row r="1" spans="1:15" ht="27.95" customHeight="1" x14ac:dyDescent="0.25">
      <c r="A1" s="16" t="s">
        <v>326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</row>
    <row r="2" spans="1:15" x14ac:dyDescent="0.25">
      <c r="J2" s="18" t="s">
        <v>275</v>
      </c>
      <c r="K2" s="19"/>
      <c r="L2" s="19"/>
      <c r="M2" s="19"/>
      <c r="N2" s="19"/>
      <c r="O2" s="19"/>
    </row>
    <row r="3" spans="1:15" ht="30" x14ac:dyDescent="0.25">
      <c r="A3" s="3" t="s">
        <v>276</v>
      </c>
      <c r="B3" s="4">
        <v>2525339.77</v>
      </c>
      <c r="D3" s="2" t="s">
        <v>277</v>
      </c>
      <c r="E3" s="2" t="s">
        <v>278</v>
      </c>
      <c r="F3" s="2" t="s">
        <v>116</v>
      </c>
      <c r="G3" s="2" t="s">
        <v>279</v>
      </c>
      <c r="H3" s="2" t="s">
        <v>280</v>
      </c>
      <c r="J3" s="2" t="s">
        <v>281</v>
      </c>
      <c r="K3" s="2" t="s">
        <v>116</v>
      </c>
      <c r="L3" s="2" t="s">
        <v>118</v>
      </c>
      <c r="M3" s="2" t="s">
        <v>282</v>
      </c>
      <c r="N3" s="2" t="s">
        <v>283</v>
      </c>
      <c r="O3" s="2" t="s">
        <v>277</v>
      </c>
    </row>
    <row r="4" spans="1:15" x14ac:dyDescent="0.25">
      <c r="A4" s="3" t="s">
        <v>284</v>
      </c>
      <c r="B4" s="5">
        <v>129</v>
      </c>
      <c r="D4" t="s">
        <v>107</v>
      </c>
      <c r="E4">
        <v>20</v>
      </c>
      <c r="F4" s="6">
        <v>2005044.45</v>
      </c>
      <c r="G4" s="1">
        <v>0.79397017138806625</v>
      </c>
      <c r="H4" t="s">
        <v>285</v>
      </c>
      <c r="J4" t="s">
        <v>286</v>
      </c>
      <c r="K4" s="6">
        <v>493530</v>
      </c>
      <c r="L4" s="7">
        <v>0.19543112806559096</v>
      </c>
      <c r="M4" s="7">
        <v>0.8</v>
      </c>
      <c r="N4" s="7">
        <v>0.95</v>
      </c>
      <c r="O4" t="s">
        <v>107</v>
      </c>
    </row>
    <row r="5" spans="1:15" x14ac:dyDescent="0.25">
      <c r="A5" s="3" t="s">
        <v>287</v>
      </c>
      <c r="B5" s="5">
        <v>20</v>
      </c>
      <c r="D5" t="s">
        <v>108</v>
      </c>
      <c r="E5">
        <v>24</v>
      </c>
      <c r="F5" s="6">
        <v>389192.99</v>
      </c>
      <c r="G5" s="1">
        <v>0.15411509952975555</v>
      </c>
      <c r="H5" t="s">
        <v>288</v>
      </c>
      <c r="J5" t="s">
        <v>289</v>
      </c>
      <c r="K5" s="6">
        <v>276000</v>
      </c>
      <c r="L5" s="7">
        <v>0.30472335213728485</v>
      </c>
      <c r="M5" s="7">
        <v>0.8</v>
      </c>
      <c r="N5" s="7">
        <v>0.95</v>
      </c>
      <c r="O5" t="s">
        <v>107</v>
      </c>
    </row>
    <row r="6" spans="1:15" x14ac:dyDescent="0.25">
      <c r="A6" s="3" t="s">
        <v>290</v>
      </c>
      <c r="B6" s="4">
        <v>2005044.45</v>
      </c>
      <c r="D6" t="s">
        <v>109</v>
      </c>
      <c r="E6">
        <v>85</v>
      </c>
      <c r="F6" s="6">
        <v>131102.32999999999</v>
      </c>
      <c r="G6" s="1">
        <v>5.1914729082178111E-2</v>
      </c>
      <c r="H6" t="s">
        <v>291</v>
      </c>
      <c r="J6" t="s">
        <v>292</v>
      </c>
      <c r="K6" s="6">
        <v>178320</v>
      </c>
      <c r="L6" s="7">
        <v>0.37533563255925756</v>
      </c>
      <c r="M6" s="7">
        <v>0.8</v>
      </c>
      <c r="N6" s="7">
        <v>0.95</v>
      </c>
      <c r="O6" t="s">
        <v>107</v>
      </c>
    </row>
    <row r="7" spans="1:15" x14ac:dyDescent="0.25">
      <c r="A7" s="3" t="s">
        <v>293</v>
      </c>
      <c r="B7" s="4">
        <v>389192.99</v>
      </c>
      <c r="J7" t="s">
        <v>294</v>
      </c>
      <c r="K7" s="6">
        <v>114940.00000000001</v>
      </c>
      <c r="L7" s="7">
        <v>0.4208503000766507</v>
      </c>
      <c r="M7" s="7">
        <v>0.8</v>
      </c>
      <c r="N7" s="7">
        <v>0.95</v>
      </c>
      <c r="O7" t="s">
        <v>107</v>
      </c>
    </row>
    <row r="8" spans="1:15" x14ac:dyDescent="0.25">
      <c r="A8" s="3" t="s">
        <v>295</v>
      </c>
      <c r="B8" s="4">
        <v>131102.32999999999</v>
      </c>
      <c r="J8" t="s">
        <v>296</v>
      </c>
      <c r="K8" s="6">
        <v>99750</v>
      </c>
      <c r="L8" s="7">
        <v>0.46034993540690961</v>
      </c>
      <c r="M8" s="7">
        <v>0.8</v>
      </c>
      <c r="N8" s="7">
        <v>0.95</v>
      </c>
      <c r="O8" t="s">
        <v>107</v>
      </c>
    </row>
    <row r="9" spans="1:15" x14ac:dyDescent="0.25">
      <c r="J9" t="s">
        <v>297</v>
      </c>
      <c r="K9" s="6">
        <v>91035</v>
      </c>
      <c r="L9" s="7">
        <v>0.49639854996620908</v>
      </c>
      <c r="M9" s="7">
        <v>0.8</v>
      </c>
      <c r="N9" s="7">
        <v>0.95</v>
      </c>
      <c r="O9" t="s">
        <v>107</v>
      </c>
    </row>
    <row r="10" spans="1:15" x14ac:dyDescent="0.25">
      <c r="J10" t="s">
        <v>298</v>
      </c>
      <c r="K10" s="6">
        <v>85758.5</v>
      </c>
      <c r="L10" s="7">
        <v>0.53035774271277558</v>
      </c>
      <c r="M10" s="7">
        <v>0.8</v>
      </c>
      <c r="N10" s="7">
        <v>0.95</v>
      </c>
      <c r="O10" t="s">
        <v>107</v>
      </c>
    </row>
    <row r="11" spans="1:15" x14ac:dyDescent="0.25">
      <c r="A11" s="2" t="s">
        <v>299</v>
      </c>
      <c r="B11" s="2" t="s">
        <v>111</v>
      </c>
      <c r="C11" s="2" t="s">
        <v>300</v>
      </c>
      <c r="D11" s="2" t="s">
        <v>116</v>
      </c>
      <c r="E11" s="2" t="s">
        <v>117</v>
      </c>
      <c r="F11" s="2" t="s">
        <v>118</v>
      </c>
      <c r="G11" s="2" t="s">
        <v>277</v>
      </c>
      <c r="J11" t="s">
        <v>301</v>
      </c>
      <c r="K11" s="6">
        <v>75315.12000000001</v>
      </c>
      <c r="L11" s="7">
        <v>0.56018149985417609</v>
      </c>
      <c r="M11" s="7">
        <v>0.8</v>
      </c>
      <c r="N11" s="7">
        <v>0.95</v>
      </c>
      <c r="O11" t="s">
        <v>107</v>
      </c>
    </row>
    <row r="12" spans="1:15" ht="30" x14ac:dyDescent="0.25">
      <c r="A12" s="13">
        <v>1</v>
      </c>
      <c r="B12" s="13" t="s">
        <v>120</v>
      </c>
      <c r="C12" s="8" t="s">
        <v>92</v>
      </c>
      <c r="D12" s="14">
        <v>493530</v>
      </c>
      <c r="E12" s="15">
        <v>0.19543112806559096</v>
      </c>
      <c r="F12" s="15">
        <v>0.19543112806559096</v>
      </c>
      <c r="G12" s="13" t="s">
        <v>107</v>
      </c>
      <c r="J12" t="s">
        <v>302</v>
      </c>
      <c r="K12" s="6">
        <v>73976</v>
      </c>
      <c r="L12" s="7">
        <v>0.58947498379594288</v>
      </c>
      <c r="M12" s="7">
        <v>0.8</v>
      </c>
      <c r="N12" s="7">
        <v>0.95</v>
      </c>
      <c r="O12" t="s">
        <v>107</v>
      </c>
    </row>
    <row r="13" spans="1:15" ht="30" x14ac:dyDescent="0.25">
      <c r="A13" s="13">
        <v>2</v>
      </c>
      <c r="B13" s="13" t="s">
        <v>121</v>
      </c>
      <c r="C13" s="8" t="s">
        <v>100</v>
      </c>
      <c r="D13" s="14">
        <v>276000</v>
      </c>
      <c r="E13" s="15">
        <v>0.10929222407169392</v>
      </c>
      <c r="F13" s="15">
        <v>0.30472335213728485</v>
      </c>
      <c r="G13" s="13" t="s">
        <v>107</v>
      </c>
      <c r="J13" t="s">
        <v>303</v>
      </c>
      <c r="K13" s="6">
        <v>63103.58</v>
      </c>
      <c r="L13" s="7">
        <v>0.61446313816219678</v>
      </c>
      <c r="M13" s="7">
        <v>0.8</v>
      </c>
      <c r="N13" s="7">
        <v>0.95</v>
      </c>
      <c r="O13" t="s">
        <v>107</v>
      </c>
    </row>
    <row r="14" spans="1:15" x14ac:dyDescent="0.25">
      <c r="A14" s="13">
        <v>3</v>
      </c>
      <c r="B14" s="13" t="s">
        <v>122</v>
      </c>
      <c r="C14" s="8" t="s">
        <v>123</v>
      </c>
      <c r="D14" s="14">
        <v>178320</v>
      </c>
      <c r="E14" s="15">
        <v>7.0612280421972679E-2</v>
      </c>
      <c r="F14" s="15">
        <v>0.37533563255925756</v>
      </c>
      <c r="G14" s="13" t="s">
        <v>107</v>
      </c>
      <c r="J14" t="s">
        <v>304</v>
      </c>
      <c r="K14" s="6">
        <v>62775</v>
      </c>
      <c r="L14" s="7">
        <v>0.63932117934372057</v>
      </c>
      <c r="M14" s="7">
        <v>0.8</v>
      </c>
      <c r="N14" s="7">
        <v>0.95</v>
      </c>
      <c r="O14" t="s">
        <v>107</v>
      </c>
    </row>
    <row r="15" spans="1:15" x14ac:dyDescent="0.25">
      <c r="A15" s="13">
        <v>4</v>
      </c>
      <c r="B15" s="13" t="s">
        <v>124</v>
      </c>
      <c r="C15" s="8" t="s">
        <v>125</v>
      </c>
      <c r="D15" s="14">
        <v>114940.00000000001</v>
      </c>
      <c r="E15" s="15">
        <v>4.5514667517393123E-2</v>
      </c>
      <c r="F15" s="15">
        <v>0.4208503000766507</v>
      </c>
      <c r="G15" s="13" t="s">
        <v>107</v>
      </c>
      <c r="J15" t="s">
        <v>305</v>
      </c>
      <c r="K15" s="6">
        <v>54524</v>
      </c>
      <c r="L15" s="7">
        <v>0.66091193740634757</v>
      </c>
      <c r="M15" s="7">
        <v>0.8</v>
      </c>
      <c r="N15" s="7">
        <v>0.95</v>
      </c>
      <c r="O15" t="s">
        <v>107</v>
      </c>
    </row>
    <row r="16" spans="1:15" x14ac:dyDescent="0.25">
      <c r="A16" s="13">
        <v>5</v>
      </c>
      <c r="B16" s="13" t="s">
        <v>126</v>
      </c>
      <c r="C16" s="8" t="s">
        <v>127</v>
      </c>
      <c r="D16" s="14">
        <v>99750</v>
      </c>
      <c r="E16" s="15">
        <v>3.9499635330258943E-2</v>
      </c>
      <c r="F16" s="15">
        <v>0.46034993540690961</v>
      </c>
      <c r="G16" s="13" t="s">
        <v>107</v>
      </c>
      <c r="J16" t="s">
        <v>306</v>
      </c>
      <c r="K16" s="6">
        <v>48967.500000000007</v>
      </c>
      <c r="L16" s="7">
        <v>0.68030239748689347</v>
      </c>
      <c r="M16" s="7">
        <v>0.8</v>
      </c>
      <c r="N16" s="7">
        <v>0.95</v>
      </c>
      <c r="O16" t="s">
        <v>107</v>
      </c>
    </row>
    <row r="17" spans="1:15" ht="30" x14ac:dyDescent="0.25">
      <c r="A17" s="13">
        <v>6</v>
      </c>
      <c r="B17" s="13" t="s">
        <v>128</v>
      </c>
      <c r="C17" s="8" t="s">
        <v>86</v>
      </c>
      <c r="D17" s="14">
        <v>91035</v>
      </c>
      <c r="E17" s="15">
        <v>3.6048614559299481E-2</v>
      </c>
      <c r="F17" s="15">
        <v>0.49639854996620908</v>
      </c>
      <c r="G17" s="13" t="s">
        <v>107</v>
      </c>
      <c r="J17" t="s">
        <v>307</v>
      </c>
      <c r="K17" s="6">
        <v>48405.000000000007</v>
      </c>
      <c r="L17" s="7">
        <v>0.69947011526294545</v>
      </c>
      <c r="M17" s="7">
        <v>0.8</v>
      </c>
      <c r="N17" s="7">
        <v>0.95</v>
      </c>
      <c r="O17" t="s">
        <v>107</v>
      </c>
    </row>
    <row r="18" spans="1:15" ht="30" x14ac:dyDescent="0.25">
      <c r="A18" s="13">
        <v>7</v>
      </c>
      <c r="B18" s="13" t="s">
        <v>129</v>
      </c>
      <c r="C18" s="8" t="s">
        <v>83</v>
      </c>
      <c r="D18" s="14">
        <v>85758.5</v>
      </c>
      <c r="E18" s="15">
        <v>3.3959192746566537E-2</v>
      </c>
      <c r="F18" s="15">
        <v>0.53035774271277558</v>
      </c>
      <c r="G18" s="13" t="s">
        <v>107</v>
      </c>
      <c r="J18" t="s">
        <v>308</v>
      </c>
      <c r="K18" s="6">
        <v>47875.65</v>
      </c>
      <c r="L18" s="7">
        <v>0.71842821768098164</v>
      </c>
      <c r="M18" s="7">
        <v>0.8</v>
      </c>
      <c r="N18" s="7">
        <v>0.95</v>
      </c>
      <c r="O18" t="s">
        <v>107</v>
      </c>
    </row>
    <row r="19" spans="1:15" ht="30" x14ac:dyDescent="0.25">
      <c r="A19" s="13">
        <v>8</v>
      </c>
      <c r="B19" s="13" t="s">
        <v>78</v>
      </c>
      <c r="C19" s="8" t="s">
        <v>309</v>
      </c>
      <c r="D19" s="14">
        <v>75315.12000000001</v>
      </c>
      <c r="E19" s="15">
        <v>2.9823757141400425E-2</v>
      </c>
      <c r="F19" s="15">
        <v>0.56018149985417609</v>
      </c>
      <c r="G19" s="13" t="s">
        <v>107</v>
      </c>
      <c r="J19" t="s">
        <v>310</v>
      </c>
      <c r="K19" s="6">
        <v>42942.9</v>
      </c>
      <c r="L19" s="7">
        <v>0.73543301858347565</v>
      </c>
      <c r="M19" s="7">
        <v>0.8</v>
      </c>
      <c r="N19" s="7">
        <v>0.95</v>
      </c>
      <c r="O19" t="s">
        <v>107</v>
      </c>
    </row>
    <row r="20" spans="1:15" ht="30" x14ac:dyDescent="0.25">
      <c r="A20" s="13">
        <v>9</v>
      </c>
      <c r="B20" s="13" t="s">
        <v>130</v>
      </c>
      <c r="C20" s="8" t="s">
        <v>131</v>
      </c>
      <c r="D20" s="14">
        <v>73976</v>
      </c>
      <c r="E20" s="15">
        <v>2.9293483941766774E-2</v>
      </c>
      <c r="F20" s="15">
        <v>0.58947498379594288</v>
      </c>
      <c r="G20" s="13" t="s">
        <v>107</v>
      </c>
      <c r="J20" t="s">
        <v>311</v>
      </c>
      <c r="K20" s="6">
        <v>38820</v>
      </c>
      <c r="L20" s="7">
        <v>0.75080520749095081</v>
      </c>
      <c r="M20" s="7">
        <v>0.8</v>
      </c>
      <c r="N20" s="7">
        <v>0.95</v>
      </c>
      <c r="O20" t="s">
        <v>107</v>
      </c>
    </row>
    <row r="21" spans="1:15" x14ac:dyDescent="0.25">
      <c r="A21" s="13">
        <v>10</v>
      </c>
      <c r="B21" s="13" t="s">
        <v>132</v>
      </c>
      <c r="C21" s="8" t="s">
        <v>96</v>
      </c>
      <c r="D21" s="14">
        <v>63103.58</v>
      </c>
      <c r="E21" s="15">
        <v>2.4988154366253852E-2</v>
      </c>
      <c r="F21" s="15">
        <v>0.61446313816219678</v>
      </c>
      <c r="G21" s="13" t="s">
        <v>107</v>
      </c>
      <c r="J21" t="s">
        <v>312</v>
      </c>
      <c r="K21" s="6">
        <v>38355</v>
      </c>
      <c r="L21" s="7">
        <v>0.76599326276004431</v>
      </c>
      <c r="M21" s="7">
        <v>0.8</v>
      </c>
      <c r="N21" s="7">
        <v>0.95</v>
      </c>
      <c r="O21" t="s">
        <v>107</v>
      </c>
    </row>
    <row r="22" spans="1:15" x14ac:dyDescent="0.25">
      <c r="J22" t="s">
        <v>313</v>
      </c>
      <c r="K22" s="6">
        <v>36702</v>
      </c>
      <c r="L22" s="7">
        <v>0.780526752643665</v>
      </c>
      <c r="M22" s="7">
        <v>0.8</v>
      </c>
      <c r="N22" s="7">
        <v>0.95</v>
      </c>
      <c r="O22" t="s">
        <v>107</v>
      </c>
    </row>
    <row r="23" spans="1:15" x14ac:dyDescent="0.25">
      <c r="J23" t="s">
        <v>314</v>
      </c>
      <c r="K23" s="6">
        <v>32593.8</v>
      </c>
      <c r="L23" s="7">
        <v>0.79397017138806625</v>
      </c>
      <c r="M23" s="7">
        <v>0.8</v>
      </c>
      <c r="N23" s="7">
        <v>0.95</v>
      </c>
      <c r="O23" t="s">
        <v>107</v>
      </c>
    </row>
    <row r="24" spans="1:15" x14ac:dyDescent="0.25">
      <c r="J24" t="s">
        <v>315</v>
      </c>
      <c r="K24" s="6">
        <v>28155.06</v>
      </c>
      <c r="L24" s="7">
        <v>0.80511918996151555</v>
      </c>
      <c r="M24" s="7">
        <v>0.8</v>
      </c>
      <c r="N24" s="7">
        <v>0.95</v>
      </c>
      <c r="O24" t="s">
        <v>108</v>
      </c>
    </row>
    <row r="25" spans="1:15" x14ac:dyDescent="0.25">
      <c r="J25" t="s">
        <v>316</v>
      </c>
      <c r="K25" s="6">
        <v>24815.7</v>
      </c>
      <c r="L25" s="7">
        <v>0.81494586766041388</v>
      </c>
      <c r="M25" s="7">
        <v>0.8</v>
      </c>
      <c r="N25" s="7">
        <v>0.95</v>
      </c>
      <c r="O25" t="s">
        <v>108</v>
      </c>
    </row>
    <row r="26" spans="1:15" x14ac:dyDescent="0.25">
      <c r="J26" t="s">
        <v>317</v>
      </c>
      <c r="K26" s="6">
        <v>24091.61</v>
      </c>
      <c r="L26" s="7">
        <v>0.82448581562551482</v>
      </c>
      <c r="M26" s="7">
        <v>0.8</v>
      </c>
      <c r="N26" s="7">
        <v>0.95</v>
      </c>
      <c r="O26" t="s">
        <v>108</v>
      </c>
    </row>
    <row r="27" spans="1:15" x14ac:dyDescent="0.25">
      <c r="J27" t="s">
        <v>318</v>
      </c>
      <c r="K27" s="6">
        <v>23358</v>
      </c>
      <c r="L27" s="7">
        <v>0.83373526406706067</v>
      </c>
      <c r="M27" s="7">
        <v>0.8</v>
      </c>
      <c r="N27" s="7">
        <v>0.95</v>
      </c>
      <c r="O27" t="s">
        <v>108</v>
      </c>
    </row>
    <row r="28" spans="1:15" x14ac:dyDescent="0.25">
      <c r="J28" t="s">
        <v>319</v>
      </c>
      <c r="K28" s="6">
        <v>23178.5</v>
      </c>
      <c r="L28" s="7">
        <v>0.84291363296432786</v>
      </c>
      <c r="M28" s="7">
        <v>0.8</v>
      </c>
      <c r="N28" s="7">
        <v>0.95</v>
      </c>
      <c r="O28" t="s">
        <v>108</v>
      </c>
    </row>
    <row r="29" spans="1:15" x14ac:dyDescent="0.25">
      <c r="J29" t="s">
        <v>320</v>
      </c>
      <c r="K29" s="6">
        <v>22099</v>
      </c>
      <c r="L29" s="7">
        <v>0.85166453463012637</v>
      </c>
      <c r="M29" s="7">
        <v>0.8</v>
      </c>
      <c r="N29" s="7">
        <v>0.95</v>
      </c>
      <c r="O29" t="s">
        <v>108</v>
      </c>
    </row>
    <row r="30" spans="1:15" x14ac:dyDescent="0.25">
      <c r="J30" t="s">
        <v>321</v>
      </c>
      <c r="K30" s="6">
        <v>21622</v>
      </c>
      <c r="L30" s="7">
        <v>0.86022655082171384</v>
      </c>
      <c r="M30" s="7">
        <v>0.8</v>
      </c>
      <c r="N30" s="7">
        <v>0.95</v>
      </c>
      <c r="O30" t="s">
        <v>108</v>
      </c>
    </row>
    <row r="31" spans="1:15" x14ac:dyDescent="0.25">
      <c r="J31" t="s">
        <v>322</v>
      </c>
      <c r="K31" s="6">
        <v>19827.599999999999</v>
      </c>
      <c r="L31" s="7">
        <v>0.86807800916230782</v>
      </c>
      <c r="M31" s="7">
        <v>0.8</v>
      </c>
      <c r="N31" s="7">
        <v>0.95</v>
      </c>
      <c r="O31" t="s">
        <v>108</v>
      </c>
    </row>
    <row r="32" spans="1:15" x14ac:dyDescent="0.25">
      <c r="J32" t="s">
        <v>323</v>
      </c>
      <c r="K32" s="6">
        <v>19257.599999999999</v>
      </c>
      <c r="L32" s="7">
        <v>0.87570375530101463</v>
      </c>
      <c r="M32" s="7">
        <v>0.8</v>
      </c>
      <c r="N32" s="7">
        <v>0.95</v>
      </c>
      <c r="O32" t="s">
        <v>108</v>
      </c>
    </row>
    <row r="33" spans="1:15" x14ac:dyDescent="0.25">
      <c r="J33" t="s">
        <v>324</v>
      </c>
      <c r="K33" s="6">
        <v>18745</v>
      </c>
      <c r="L33" s="7">
        <v>0.88312651885255045</v>
      </c>
      <c r="M33" s="7">
        <v>0.8</v>
      </c>
      <c r="N33" s="7">
        <v>0.95</v>
      </c>
      <c r="O33" t="s">
        <v>108</v>
      </c>
    </row>
    <row r="41" spans="1:15" ht="51.75" customHeight="1" x14ac:dyDescent="0.25"/>
    <row r="43" spans="1:15" x14ac:dyDescent="0.25">
      <c r="A43" s="20" t="s">
        <v>325</v>
      </c>
      <c r="B43" s="19"/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</row>
    <row r="44" spans="1:15" x14ac:dyDescent="0.25">
      <c r="A44" s="19"/>
      <c r="B44" s="19"/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</row>
    <row r="45" spans="1:15" x14ac:dyDescent="0.25">
      <c r="A45" s="19"/>
      <c r="B45" s="19"/>
      <c r="C45" s="19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</row>
    <row r="46" spans="1:15" x14ac:dyDescent="0.25">
      <c r="A46" s="19"/>
      <c r="B46" s="19"/>
      <c r="C46" s="19"/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</row>
  </sheetData>
  <mergeCells count="3">
    <mergeCell ref="A1:O1"/>
    <mergeCell ref="J2:O2"/>
    <mergeCell ref="A43:O46"/>
  </mergeCells>
  <pageMargins left="0.7" right="0.7" top="0.75" bottom="0.75" header="0.3" footer="0.3"/>
  <drawing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Curva ABC Detalhada</vt:lpstr>
      <vt:lpstr>Curva ABC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Wescley Pereira da Silva</dc:creator>
  <cp:lastModifiedBy>Maria Aparecida Pereira Leite</cp:lastModifiedBy>
  <dcterms:created xsi:type="dcterms:W3CDTF">2026-06-26T16:31:03Z</dcterms:created>
  <dcterms:modified xsi:type="dcterms:W3CDTF">2026-06-30T18:58:07Z</dcterms:modified>
</cp:coreProperties>
</file>