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codeName="EstaPastaDeTrabalho" defaultThemeVersion="124226"/>
  <mc:AlternateContent xmlns:mc="http://schemas.openxmlformats.org/markup-compatibility/2006">
    <mc:Choice Requires="x15">
      <x15ac:absPath xmlns:x15ac="http://schemas.microsoft.com/office/spreadsheetml/2010/11/ac" url="Z:\obras\Documentos\Obras\OBRAS\OBRAS PREVISTAS\Habitação Social - 25 Casas Caixa\25 CASAS - ATUALIZAÇÃO\10 - Outubro\ORÇAMENTO\"/>
    </mc:Choice>
  </mc:AlternateContent>
  <xr:revisionPtr revIDLastSave="0" documentId="13_ncr:1_{A8C7B372-9B16-4F71-9EA9-D44FCB29836B}" xr6:coauthVersionLast="47" xr6:coauthVersionMax="47" xr10:uidLastSave="{00000000-0000-0000-0000-000000000000}"/>
  <bookViews>
    <workbookView xWindow="-120" yWindow="-120" windowWidth="29040" windowHeight="15840" xr2:uid="{00000000-000D-0000-FFFF-FFFF00000000}"/>
  </bookViews>
  <sheets>
    <sheet name="PLANILHA ORÇAMENTÁRIA" sheetId="1" r:id="rId1"/>
    <sheet name="CRONOGRAMA" sheetId="6" r:id="rId2"/>
    <sheet name="relatorio(53)" sheetId="7" r:id="rId3"/>
  </sheets>
  <definedNames>
    <definedName name="_xlnm.Print_Area" localSheetId="1">CRONOGRAMA!$A$1:$S$119</definedName>
    <definedName name="_xlnm.Print_Area" localSheetId="0">'PLANILHA ORÇAMENTÁRIA'!$A$1:$L$304</definedName>
    <definedName name="_xlnm.Print_Titles" localSheetId="1">CRONOGRAMA!$1:$16</definedName>
    <definedName name="_xlnm.Print_Titles" localSheetId="0">'PLANILHA ORÇAMENTÁRIA'!$1:$16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6" l="1"/>
  <c r="L19" i="1"/>
  <c r="F5" i="6"/>
  <c r="F4" i="6"/>
  <c r="F3" i="6"/>
  <c r="F2" i="6"/>
  <c r="G107" i="6"/>
  <c r="S107" i="6" s="1"/>
  <c r="G104" i="6"/>
  <c r="S104" i="6" s="1"/>
  <c r="G101" i="6"/>
  <c r="R101" i="6" s="1"/>
  <c r="R114" i="6" s="1"/>
  <c r="G98" i="6"/>
  <c r="M98" i="6" s="1"/>
  <c r="G95" i="6"/>
  <c r="L95" i="6" s="1"/>
  <c r="G92" i="6"/>
  <c r="M92" i="6" s="1"/>
  <c r="G89" i="6"/>
  <c r="M89" i="6" s="1"/>
  <c r="G86" i="6"/>
  <c r="M86" i="6" s="1"/>
  <c r="G83" i="6"/>
  <c r="Q83" i="6" s="1"/>
  <c r="G80" i="6"/>
  <c r="R80" i="6" s="1"/>
  <c r="G77" i="6"/>
  <c r="Q77" i="6" s="1"/>
  <c r="Q114" i="6" s="1"/>
  <c r="G74" i="6"/>
  <c r="P74" i="6" s="1"/>
  <c r="G71" i="6"/>
  <c r="P71" i="6" s="1"/>
  <c r="G68" i="6"/>
  <c r="P68" i="6" s="1"/>
  <c r="G65" i="6"/>
  <c r="S65" i="6" s="1"/>
  <c r="G62" i="6"/>
  <c r="S62" i="6" s="1"/>
  <c r="G59" i="6"/>
  <c r="S59" i="6" s="1"/>
  <c r="G56" i="6"/>
  <c r="P56" i="6" s="1"/>
  <c r="G53" i="6"/>
  <c r="N53" i="6" s="1"/>
  <c r="G50" i="6"/>
  <c r="N50" i="6" s="1"/>
  <c r="G47" i="6"/>
  <c r="N47" i="6" s="1"/>
  <c r="G44" i="6"/>
  <c r="L44" i="6" s="1"/>
  <c r="G41" i="6"/>
  <c r="O41" i="6" s="1"/>
  <c r="G38" i="6"/>
  <c r="O38" i="6" s="1"/>
  <c r="G35" i="6"/>
  <c r="K35" i="6" s="1"/>
  <c r="K114" i="6" s="1"/>
  <c r="G32" i="6"/>
  <c r="J32" i="6" s="1"/>
  <c r="J114" i="6" s="1"/>
  <c r="G29" i="6"/>
  <c r="I29" i="6" s="1"/>
  <c r="G26" i="6"/>
  <c r="I26" i="6" s="1"/>
  <c r="G23" i="6"/>
  <c r="H23" i="6" s="1"/>
  <c r="G20" i="6"/>
  <c r="G17" i="6"/>
  <c r="G113" i="6" s="1"/>
  <c r="B107" i="6"/>
  <c r="B104" i="6"/>
  <c r="B101" i="6"/>
  <c r="B98" i="6"/>
  <c r="B95" i="6"/>
  <c r="B92" i="6"/>
  <c r="B89" i="6"/>
  <c r="B86" i="6"/>
  <c r="B83" i="6"/>
  <c r="B80" i="6"/>
  <c r="B77" i="6"/>
  <c r="B74" i="6"/>
  <c r="B71" i="6"/>
  <c r="B68" i="6"/>
  <c r="B65" i="6"/>
  <c r="B62" i="6"/>
  <c r="B59" i="6"/>
  <c r="B56" i="6"/>
  <c r="B53" i="6"/>
  <c r="B50" i="6"/>
  <c r="B47" i="6"/>
  <c r="B44" i="6"/>
  <c r="B41" i="6"/>
  <c r="B38" i="6"/>
  <c r="B35" i="6"/>
  <c r="B32" i="6"/>
  <c r="B29" i="6"/>
  <c r="B26" i="6"/>
  <c r="B23" i="6"/>
  <c r="B20" i="6"/>
  <c r="B17" i="6"/>
  <c r="L288" i="1"/>
  <c r="L287" i="1"/>
  <c r="L286" i="1"/>
  <c r="L285" i="1"/>
  <c r="J288" i="1"/>
  <c r="J287" i="1"/>
  <c r="K287" i="1" s="1"/>
  <c r="J286" i="1"/>
  <c r="J285" i="1"/>
  <c r="K285" i="1" s="1"/>
  <c r="K33" i="1"/>
  <c r="L33" i="1" s="1"/>
  <c r="J33" i="1"/>
  <c r="J32" i="1"/>
  <c r="K32" i="1" s="1"/>
  <c r="L32" i="1" s="1"/>
  <c r="K31" i="1"/>
  <c r="L31" i="1" s="1"/>
  <c r="J31" i="1"/>
  <c r="J30" i="1"/>
  <c r="K30" i="1" s="1"/>
  <c r="L30" i="1" s="1"/>
  <c r="K29" i="1"/>
  <c r="L29" i="1" s="1"/>
  <c r="J29" i="1"/>
  <c r="J28" i="1"/>
  <c r="K28" i="1" s="1"/>
  <c r="L28" i="1" s="1"/>
  <c r="K27" i="1"/>
  <c r="L27" i="1" s="1"/>
  <c r="J27" i="1"/>
  <c r="J26" i="1"/>
  <c r="K26" i="1" s="1"/>
  <c r="L26" i="1" s="1"/>
  <c r="L25" i="1"/>
  <c r="J25" i="1"/>
  <c r="L268" i="1"/>
  <c r="L301" i="1"/>
  <c r="L276" i="1"/>
  <c r="L253" i="1"/>
  <c r="L236" i="1"/>
  <c r="L226" i="1"/>
  <c r="L219" i="1"/>
  <c r="L209" i="1"/>
  <c r="L197" i="1"/>
  <c r="L181" i="1"/>
  <c r="L170" i="1"/>
  <c r="L164" i="1"/>
  <c r="L159" i="1"/>
  <c r="L147" i="1"/>
  <c r="L141" i="1"/>
  <c r="L136" i="1"/>
  <c r="L129" i="1"/>
  <c r="L125" i="1"/>
  <c r="L118" i="1"/>
  <c r="L113" i="1"/>
  <c r="L104" i="1"/>
  <c r="L95" i="1"/>
  <c r="L91" i="1"/>
  <c r="L82" i="1"/>
  <c r="L76" i="1"/>
  <c r="K300" i="1"/>
  <c r="L300" i="1" s="1"/>
  <c r="J300" i="1"/>
  <c r="J299" i="1"/>
  <c r="K299" i="1" s="1"/>
  <c r="L299" i="1" s="1"/>
  <c r="K298" i="1"/>
  <c r="L298" i="1" s="1"/>
  <c r="J298" i="1"/>
  <c r="J297" i="1"/>
  <c r="K297" i="1" s="1"/>
  <c r="L297" i="1" s="1"/>
  <c r="K296" i="1"/>
  <c r="L296" i="1" s="1"/>
  <c r="J296" i="1"/>
  <c r="J295" i="1"/>
  <c r="K295" i="1" s="1"/>
  <c r="L295" i="1" s="1"/>
  <c r="K294" i="1"/>
  <c r="L294" i="1" s="1"/>
  <c r="J294" i="1"/>
  <c r="J293" i="1"/>
  <c r="K293" i="1" s="1"/>
  <c r="L293" i="1" s="1"/>
  <c r="K292" i="1"/>
  <c r="L292" i="1" s="1"/>
  <c r="J292" i="1"/>
  <c r="K288" i="1"/>
  <c r="K286" i="1"/>
  <c r="K284" i="1"/>
  <c r="L284" i="1" s="1"/>
  <c r="J284" i="1"/>
  <c r="J283" i="1"/>
  <c r="K283" i="1" s="1"/>
  <c r="L283" i="1" s="1"/>
  <c r="K282" i="1"/>
  <c r="L282" i="1" s="1"/>
  <c r="J282" i="1"/>
  <c r="J281" i="1"/>
  <c r="K281" i="1" s="1"/>
  <c r="L281" i="1" s="1"/>
  <c r="K280" i="1"/>
  <c r="L280" i="1" s="1"/>
  <c r="J280" i="1"/>
  <c r="J279" i="1"/>
  <c r="K279" i="1" s="1"/>
  <c r="L279" i="1" s="1"/>
  <c r="K275" i="1"/>
  <c r="L275" i="1" s="1"/>
  <c r="J275" i="1"/>
  <c r="J274" i="1"/>
  <c r="K274" i="1" s="1"/>
  <c r="L274" i="1" s="1"/>
  <c r="K273" i="1"/>
  <c r="L273" i="1" s="1"/>
  <c r="J273" i="1"/>
  <c r="J272" i="1"/>
  <c r="K272" i="1" s="1"/>
  <c r="L272" i="1" s="1"/>
  <c r="K271" i="1"/>
  <c r="L271" i="1" s="1"/>
  <c r="J271" i="1"/>
  <c r="K267" i="1"/>
  <c r="L267" i="1" s="1"/>
  <c r="J267" i="1"/>
  <c r="J266" i="1"/>
  <c r="K266" i="1" s="1"/>
  <c r="L266" i="1" s="1"/>
  <c r="K265" i="1"/>
  <c r="L265" i="1" s="1"/>
  <c r="J265" i="1"/>
  <c r="J264" i="1"/>
  <c r="K264" i="1" s="1"/>
  <c r="L264" i="1" s="1"/>
  <c r="K263" i="1"/>
  <c r="L263" i="1" s="1"/>
  <c r="J263" i="1"/>
  <c r="J262" i="1"/>
  <c r="K262" i="1" s="1"/>
  <c r="L262" i="1" s="1"/>
  <c r="K261" i="1"/>
  <c r="L261" i="1" s="1"/>
  <c r="J261" i="1"/>
  <c r="J260" i="1"/>
  <c r="K260" i="1" s="1"/>
  <c r="L260" i="1" s="1"/>
  <c r="K259" i="1"/>
  <c r="L259" i="1" s="1"/>
  <c r="J259" i="1"/>
  <c r="J258" i="1"/>
  <c r="K258" i="1" s="1"/>
  <c r="L258" i="1" s="1"/>
  <c r="K257" i="1"/>
  <c r="L257" i="1" s="1"/>
  <c r="J257" i="1"/>
  <c r="J256" i="1"/>
  <c r="K256" i="1" s="1"/>
  <c r="L256" i="1" s="1"/>
  <c r="K252" i="1"/>
  <c r="L252" i="1" s="1"/>
  <c r="J252" i="1"/>
  <c r="J251" i="1"/>
  <c r="K251" i="1" s="1"/>
  <c r="L251" i="1" s="1"/>
  <c r="K250" i="1"/>
  <c r="L250" i="1" s="1"/>
  <c r="J250" i="1"/>
  <c r="J249" i="1"/>
  <c r="K249" i="1" s="1"/>
  <c r="L249" i="1" s="1"/>
  <c r="K248" i="1"/>
  <c r="L248" i="1" s="1"/>
  <c r="J248" i="1"/>
  <c r="J247" i="1"/>
  <c r="K247" i="1" s="1"/>
  <c r="L247" i="1" s="1"/>
  <c r="K246" i="1"/>
  <c r="L246" i="1" s="1"/>
  <c r="J246" i="1"/>
  <c r="J245" i="1"/>
  <c r="K245" i="1" s="1"/>
  <c r="L245" i="1" s="1"/>
  <c r="K244" i="1"/>
  <c r="L244" i="1" s="1"/>
  <c r="J244" i="1"/>
  <c r="J243" i="1"/>
  <c r="K243" i="1" s="1"/>
  <c r="L243" i="1" s="1"/>
  <c r="K242" i="1"/>
  <c r="L242" i="1" s="1"/>
  <c r="J242" i="1"/>
  <c r="J241" i="1"/>
  <c r="K241" i="1" s="1"/>
  <c r="L241" i="1" s="1"/>
  <c r="K240" i="1"/>
  <c r="L240" i="1" s="1"/>
  <c r="J240" i="1"/>
  <c r="J239" i="1"/>
  <c r="K239" i="1" s="1"/>
  <c r="L239" i="1" s="1"/>
  <c r="K235" i="1"/>
  <c r="L235" i="1" s="1"/>
  <c r="J235" i="1"/>
  <c r="J234" i="1"/>
  <c r="K234" i="1" s="1"/>
  <c r="L234" i="1" s="1"/>
  <c r="K233" i="1"/>
  <c r="L233" i="1" s="1"/>
  <c r="J233" i="1"/>
  <c r="J232" i="1"/>
  <c r="K232" i="1" s="1"/>
  <c r="L232" i="1" s="1"/>
  <c r="K231" i="1"/>
  <c r="L231" i="1" s="1"/>
  <c r="J231" i="1"/>
  <c r="J230" i="1"/>
  <c r="K230" i="1" s="1"/>
  <c r="L230" i="1" s="1"/>
  <c r="K229" i="1"/>
  <c r="L229" i="1" s="1"/>
  <c r="J229" i="1"/>
  <c r="K225" i="1"/>
  <c r="L225" i="1" s="1"/>
  <c r="J225" i="1"/>
  <c r="J224" i="1"/>
  <c r="K224" i="1" s="1"/>
  <c r="L224" i="1" s="1"/>
  <c r="K223" i="1"/>
  <c r="L223" i="1" s="1"/>
  <c r="J223" i="1"/>
  <c r="J222" i="1"/>
  <c r="K222" i="1" s="1"/>
  <c r="L222" i="1" s="1"/>
  <c r="K218" i="1"/>
  <c r="L218" i="1" s="1"/>
  <c r="J218" i="1"/>
  <c r="J217" i="1"/>
  <c r="K217" i="1" s="1"/>
  <c r="L217" i="1" s="1"/>
  <c r="K216" i="1"/>
  <c r="L216" i="1" s="1"/>
  <c r="J216" i="1"/>
  <c r="J215" i="1"/>
  <c r="K215" i="1" s="1"/>
  <c r="L215" i="1" s="1"/>
  <c r="K214" i="1"/>
  <c r="L214" i="1" s="1"/>
  <c r="J214" i="1"/>
  <c r="J213" i="1"/>
  <c r="K213" i="1" s="1"/>
  <c r="L213" i="1" s="1"/>
  <c r="K212" i="1"/>
  <c r="L212" i="1" s="1"/>
  <c r="J212" i="1"/>
  <c r="K208" i="1"/>
  <c r="L208" i="1" s="1"/>
  <c r="J208" i="1"/>
  <c r="J207" i="1"/>
  <c r="K207" i="1" s="1"/>
  <c r="L207" i="1" s="1"/>
  <c r="K206" i="1"/>
  <c r="L206" i="1" s="1"/>
  <c r="J206" i="1"/>
  <c r="J205" i="1"/>
  <c r="K205" i="1" s="1"/>
  <c r="L205" i="1" s="1"/>
  <c r="K204" i="1"/>
  <c r="L204" i="1" s="1"/>
  <c r="J204" i="1"/>
  <c r="J203" i="1"/>
  <c r="K203" i="1" s="1"/>
  <c r="L203" i="1" s="1"/>
  <c r="K202" i="1"/>
  <c r="L202" i="1" s="1"/>
  <c r="J202" i="1"/>
  <c r="J201" i="1"/>
  <c r="K201" i="1" s="1"/>
  <c r="L201" i="1" s="1"/>
  <c r="K200" i="1"/>
  <c r="L200" i="1" s="1"/>
  <c r="J200" i="1"/>
  <c r="K196" i="1"/>
  <c r="L196" i="1" s="1"/>
  <c r="J196" i="1"/>
  <c r="J195" i="1"/>
  <c r="K195" i="1" s="1"/>
  <c r="L195" i="1" s="1"/>
  <c r="K194" i="1"/>
  <c r="L194" i="1" s="1"/>
  <c r="J194" i="1"/>
  <c r="J193" i="1"/>
  <c r="K193" i="1" s="1"/>
  <c r="L193" i="1" s="1"/>
  <c r="K192" i="1"/>
  <c r="L192" i="1" s="1"/>
  <c r="J192" i="1"/>
  <c r="J191" i="1"/>
  <c r="K191" i="1" s="1"/>
  <c r="L191" i="1" s="1"/>
  <c r="K190" i="1"/>
  <c r="L190" i="1" s="1"/>
  <c r="J190" i="1"/>
  <c r="J189" i="1"/>
  <c r="K189" i="1" s="1"/>
  <c r="L189" i="1" s="1"/>
  <c r="K188" i="1"/>
  <c r="L188" i="1" s="1"/>
  <c r="J188" i="1"/>
  <c r="J187" i="1"/>
  <c r="K187" i="1" s="1"/>
  <c r="L187" i="1" s="1"/>
  <c r="K186" i="1"/>
  <c r="L186" i="1" s="1"/>
  <c r="J186" i="1"/>
  <c r="J185" i="1"/>
  <c r="K185" i="1" s="1"/>
  <c r="L185" i="1" s="1"/>
  <c r="K184" i="1"/>
  <c r="L184" i="1" s="1"/>
  <c r="J184" i="1"/>
  <c r="K180" i="1"/>
  <c r="L180" i="1" s="1"/>
  <c r="J180" i="1"/>
  <c r="J179" i="1"/>
  <c r="K179" i="1" s="1"/>
  <c r="L179" i="1" s="1"/>
  <c r="K178" i="1"/>
  <c r="L178" i="1" s="1"/>
  <c r="J178" i="1"/>
  <c r="J177" i="1"/>
  <c r="K177" i="1" s="1"/>
  <c r="L177" i="1" s="1"/>
  <c r="K176" i="1"/>
  <c r="L176" i="1" s="1"/>
  <c r="J176" i="1"/>
  <c r="J175" i="1"/>
  <c r="K175" i="1" s="1"/>
  <c r="L175" i="1" s="1"/>
  <c r="K174" i="1"/>
  <c r="L174" i="1" s="1"/>
  <c r="J174" i="1"/>
  <c r="J173" i="1"/>
  <c r="K173" i="1" s="1"/>
  <c r="L173" i="1" s="1"/>
  <c r="K169" i="1"/>
  <c r="L169" i="1" s="1"/>
  <c r="J169" i="1"/>
  <c r="J168" i="1"/>
  <c r="K168" i="1" s="1"/>
  <c r="L168" i="1" s="1"/>
  <c r="K167" i="1"/>
  <c r="L167" i="1" s="1"/>
  <c r="J167" i="1"/>
  <c r="K163" i="1"/>
  <c r="L163" i="1" s="1"/>
  <c r="J163" i="1"/>
  <c r="J162" i="1"/>
  <c r="K162" i="1" s="1"/>
  <c r="L162" i="1" s="1"/>
  <c r="K158" i="1"/>
  <c r="L158" i="1" s="1"/>
  <c r="J158" i="1"/>
  <c r="J157" i="1"/>
  <c r="K157" i="1" s="1"/>
  <c r="L157" i="1" s="1"/>
  <c r="K156" i="1"/>
  <c r="L156" i="1" s="1"/>
  <c r="J156" i="1"/>
  <c r="J155" i="1"/>
  <c r="K155" i="1" s="1"/>
  <c r="L155" i="1" s="1"/>
  <c r="K154" i="1"/>
  <c r="L154" i="1" s="1"/>
  <c r="J154" i="1"/>
  <c r="J153" i="1"/>
  <c r="K153" i="1" s="1"/>
  <c r="L153" i="1" s="1"/>
  <c r="K152" i="1"/>
  <c r="L152" i="1" s="1"/>
  <c r="J152" i="1"/>
  <c r="J151" i="1"/>
  <c r="K151" i="1" s="1"/>
  <c r="L151" i="1" s="1"/>
  <c r="K150" i="1"/>
  <c r="L150" i="1" s="1"/>
  <c r="J150" i="1"/>
  <c r="K146" i="1"/>
  <c r="L146" i="1" s="1"/>
  <c r="J146" i="1"/>
  <c r="J145" i="1"/>
  <c r="K145" i="1" s="1"/>
  <c r="L145" i="1" s="1"/>
  <c r="K144" i="1"/>
  <c r="L144" i="1" s="1"/>
  <c r="J144" i="1"/>
  <c r="J140" i="1"/>
  <c r="K140" i="1" s="1"/>
  <c r="L140" i="1" s="1"/>
  <c r="K139" i="1"/>
  <c r="L139" i="1" s="1"/>
  <c r="J139" i="1"/>
  <c r="K135" i="1"/>
  <c r="L135" i="1" s="1"/>
  <c r="J135" i="1"/>
  <c r="J134" i="1"/>
  <c r="K134" i="1" s="1"/>
  <c r="L134" i="1" s="1"/>
  <c r="K133" i="1"/>
  <c r="L133" i="1" s="1"/>
  <c r="J133" i="1"/>
  <c r="J132" i="1"/>
  <c r="K132" i="1" s="1"/>
  <c r="L132" i="1" s="1"/>
  <c r="K128" i="1"/>
  <c r="L128" i="1" s="1"/>
  <c r="J128" i="1"/>
  <c r="K124" i="1"/>
  <c r="L124" i="1" s="1"/>
  <c r="J124" i="1"/>
  <c r="J123" i="1"/>
  <c r="K123" i="1" s="1"/>
  <c r="L123" i="1" s="1"/>
  <c r="K122" i="1"/>
  <c r="L122" i="1" s="1"/>
  <c r="J122" i="1"/>
  <c r="J121" i="1"/>
  <c r="K121" i="1" s="1"/>
  <c r="L121" i="1" s="1"/>
  <c r="K117" i="1"/>
  <c r="L117" i="1" s="1"/>
  <c r="J117" i="1"/>
  <c r="J116" i="1"/>
  <c r="K116" i="1" s="1"/>
  <c r="L116" i="1" s="1"/>
  <c r="K112" i="1"/>
  <c r="L112" i="1" s="1"/>
  <c r="J112" i="1"/>
  <c r="J111" i="1"/>
  <c r="K111" i="1" s="1"/>
  <c r="L111" i="1" s="1"/>
  <c r="K110" i="1"/>
  <c r="L110" i="1" s="1"/>
  <c r="J110" i="1"/>
  <c r="J109" i="1"/>
  <c r="K109" i="1" s="1"/>
  <c r="L109" i="1" s="1"/>
  <c r="K108" i="1"/>
  <c r="L108" i="1" s="1"/>
  <c r="J108" i="1"/>
  <c r="J107" i="1"/>
  <c r="K107" i="1" s="1"/>
  <c r="L107" i="1" s="1"/>
  <c r="K103" i="1"/>
  <c r="L103" i="1" s="1"/>
  <c r="J103" i="1"/>
  <c r="J102" i="1"/>
  <c r="K102" i="1" s="1"/>
  <c r="L102" i="1" s="1"/>
  <c r="K101" i="1"/>
  <c r="L101" i="1" s="1"/>
  <c r="J101" i="1"/>
  <c r="J100" i="1"/>
  <c r="K100" i="1" s="1"/>
  <c r="L100" i="1" s="1"/>
  <c r="K99" i="1"/>
  <c r="L99" i="1" s="1"/>
  <c r="J99" i="1"/>
  <c r="J98" i="1"/>
  <c r="K98" i="1" s="1"/>
  <c r="L98" i="1" s="1"/>
  <c r="K94" i="1"/>
  <c r="L94" i="1" s="1"/>
  <c r="J94" i="1"/>
  <c r="K90" i="1"/>
  <c r="L90" i="1" s="1"/>
  <c r="J90" i="1"/>
  <c r="J89" i="1"/>
  <c r="K89" i="1" s="1"/>
  <c r="L89" i="1" s="1"/>
  <c r="K88" i="1"/>
  <c r="L88" i="1" s="1"/>
  <c r="J88" i="1"/>
  <c r="J87" i="1"/>
  <c r="K87" i="1" s="1"/>
  <c r="L87" i="1" s="1"/>
  <c r="K86" i="1"/>
  <c r="L86" i="1" s="1"/>
  <c r="J86" i="1"/>
  <c r="J85" i="1"/>
  <c r="K85" i="1" s="1"/>
  <c r="L85" i="1" s="1"/>
  <c r="K81" i="1"/>
  <c r="L81" i="1" s="1"/>
  <c r="J81" i="1"/>
  <c r="J80" i="1"/>
  <c r="K80" i="1" s="1"/>
  <c r="L80" i="1" s="1"/>
  <c r="K79" i="1"/>
  <c r="L79" i="1" s="1"/>
  <c r="J79" i="1"/>
  <c r="K75" i="1"/>
  <c r="L75" i="1" s="1"/>
  <c r="J75" i="1"/>
  <c r="J74" i="1"/>
  <c r="K74" i="1" s="1"/>
  <c r="L74" i="1" s="1"/>
  <c r="K73" i="1"/>
  <c r="L73" i="1" s="1"/>
  <c r="J73" i="1"/>
  <c r="J72" i="1"/>
  <c r="K72" i="1" s="1"/>
  <c r="L72" i="1" s="1"/>
  <c r="K71" i="1"/>
  <c r="L71" i="1" s="1"/>
  <c r="J71" i="1"/>
  <c r="J70" i="1"/>
  <c r="K70" i="1" s="1"/>
  <c r="L70" i="1" s="1"/>
  <c r="K69" i="1"/>
  <c r="L69" i="1" s="1"/>
  <c r="J69" i="1"/>
  <c r="J68" i="1"/>
  <c r="K68" i="1" s="1"/>
  <c r="L68" i="1" s="1"/>
  <c r="K67" i="1"/>
  <c r="L67" i="1" s="1"/>
  <c r="J67" i="1"/>
  <c r="J66" i="1"/>
  <c r="K66" i="1" s="1"/>
  <c r="L66" i="1" s="1"/>
  <c r="L63" i="1"/>
  <c r="K62" i="1"/>
  <c r="L62" i="1" s="1"/>
  <c r="J62" i="1"/>
  <c r="J61" i="1"/>
  <c r="K61" i="1" s="1"/>
  <c r="L61" i="1" s="1"/>
  <c r="K60" i="1"/>
  <c r="L60" i="1" s="1"/>
  <c r="J60" i="1"/>
  <c r="L57" i="1"/>
  <c r="K56" i="1"/>
  <c r="L56" i="1" s="1"/>
  <c r="J56" i="1"/>
  <c r="J55" i="1"/>
  <c r="K55" i="1" s="1"/>
  <c r="L55" i="1" s="1"/>
  <c r="K54" i="1"/>
  <c r="L54" i="1" s="1"/>
  <c r="J54" i="1"/>
  <c r="J53" i="1"/>
  <c r="K53" i="1" s="1"/>
  <c r="L53" i="1" s="1"/>
  <c r="K52" i="1"/>
  <c r="L52" i="1" s="1"/>
  <c r="J52" i="1"/>
  <c r="J51" i="1"/>
  <c r="K51" i="1" s="1"/>
  <c r="L51" i="1" s="1"/>
  <c r="K50" i="1"/>
  <c r="L50" i="1" s="1"/>
  <c r="J50" i="1"/>
  <c r="J49" i="1"/>
  <c r="K49" i="1" s="1"/>
  <c r="L49" i="1" s="1"/>
  <c r="L46" i="1"/>
  <c r="K45" i="1"/>
  <c r="L45" i="1" s="1"/>
  <c r="J45" i="1"/>
  <c r="J44" i="1"/>
  <c r="K44" i="1" s="1"/>
  <c r="L44" i="1" s="1"/>
  <c r="K43" i="1"/>
  <c r="L43" i="1" s="1"/>
  <c r="J43" i="1"/>
  <c r="J42" i="1"/>
  <c r="K42" i="1" s="1"/>
  <c r="L42" i="1" s="1"/>
  <c r="K41" i="1"/>
  <c r="L41" i="1" s="1"/>
  <c r="J41" i="1"/>
  <c r="J40" i="1"/>
  <c r="K40" i="1" s="1"/>
  <c r="L40" i="1" s="1"/>
  <c r="K39" i="1"/>
  <c r="L39" i="1" s="1"/>
  <c r="J39" i="1"/>
  <c r="J38" i="1"/>
  <c r="K38" i="1" s="1"/>
  <c r="L38" i="1" s="1"/>
  <c r="K37" i="1"/>
  <c r="L37" i="1" s="1"/>
  <c r="J37" i="1"/>
  <c r="K25" i="1"/>
  <c r="J24" i="1"/>
  <c r="K24" i="1" s="1"/>
  <c r="L24" i="1" s="1"/>
  <c r="L21" i="1"/>
  <c r="K20" i="1"/>
  <c r="L20" i="1" s="1"/>
  <c r="J20" i="1"/>
  <c r="K19" i="1"/>
  <c r="J19" i="1"/>
  <c r="H287" i="1"/>
  <c r="I287" i="1" s="1"/>
  <c r="H264" i="1"/>
  <c r="I264" i="1" s="1"/>
  <c r="H263" i="1"/>
  <c r="I263" i="1" s="1"/>
  <c r="H262" i="1"/>
  <c r="I262" i="1" s="1"/>
  <c r="H247" i="1"/>
  <c r="I247" i="1" s="1"/>
  <c r="H246" i="1"/>
  <c r="I246" i="1" s="1"/>
  <c r="H245" i="1"/>
  <c r="I245" i="1" s="1"/>
  <c r="H244" i="1"/>
  <c r="I244" i="1" s="1"/>
  <c r="H243" i="1"/>
  <c r="I243" i="1" s="1"/>
  <c r="H192" i="1"/>
  <c r="I192" i="1" s="1"/>
  <c r="H191" i="1"/>
  <c r="I191" i="1" s="1"/>
  <c r="H190" i="1"/>
  <c r="I190" i="1" s="1"/>
  <c r="H189" i="1"/>
  <c r="I189" i="1" s="1"/>
  <c r="H300" i="1"/>
  <c r="I300" i="1" s="1"/>
  <c r="H299" i="1"/>
  <c r="I299" i="1" s="1"/>
  <c r="H298" i="1"/>
  <c r="I298" i="1" s="1"/>
  <c r="H297" i="1"/>
  <c r="I297" i="1" s="1"/>
  <c r="H296" i="1"/>
  <c r="I296" i="1" s="1"/>
  <c r="H295" i="1"/>
  <c r="I295" i="1" s="1"/>
  <c r="H294" i="1"/>
  <c r="I294" i="1" s="1"/>
  <c r="H293" i="1"/>
  <c r="I293" i="1" s="1"/>
  <c r="H292" i="1"/>
  <c r="I292" i="1" s="1"/>
  <c r="H288" i="1"/>
  <c r="I288" i="1" s="1"/>
  <c r="H286" i="1"/>
  <c r="I286" i="1" s="1"/>
  <c r="H285" i="1"/>
  <c r="I285" i="1" s="1"/>
  <c r="H284" i="1"/>
  <c r="I284" i="1" s="1"/>
  <c r="H283" i="1"/>
  <c r="I283" i="1" s="1"/>
  <c r="H282" i="1"/>
  <c r="I282" i="1" s="1"/>
  <c r="H281" i="1"/>
  <c r="I281" i="1" s="1"/>
  <c r="H280" i="1"/>
  <c r="I280" i="1" s="1"/>
  <c r="H279" i="1"/>
  <c r="I279" i="1" s="1"/>
  <c r="H275" i="1"/>
  <c r="I275" i="1" s="1"/>
  <c r="H274" i="1"/>
  <c r="I274" i="1" s="1"/>
  <c r="H273" i="1"/>
  <c r="I273" i="1" s="1"/>
  <c r="H272" i="1"/>
  <c r="I272" i="1" s="1"/>
  <c r="H271" i="1"/>
  <c r="I271" i="1" s="1"/>
  <c r="H267" i="1"/>
  <c r="I267" i="1" s="1"/>
  <c r="H266" i="1"/>
  <c r="I266" i="1" s="1"/>
  <c r="H265" i="1"/>
  <c r="I265" i="1" s="1"/>
  <c r="H261" i="1"/>
  <c r="I261" i="1" s="1"/>
  <c r="H260" i="1"/>
  <c r="I260" i="1" s="1"/>
  <c r="H259" i="1"/>
  <c r="I259" i="1" s="1"/>
  <c r="H258" i="1"/>
  <c r="I258" i="1" s="1"/>
  <c r="H257" i="1"/>
  <c r="I257" i="1" s="1"/>
  <c r="H256" i="1"/>
  <c r="I256" i="1" s="1"/>
  <c r="H252" i="1"/>
  <c r="I252" i="1" s="1"/>
  <c r="H251" i="1"/>
  <c r="I251" i="1" s="1"/>
  <c r="H250" i="1"/>
  <c r="I250" i="1" s="1"/>
  <c r="H249" i="1"/>
  <c r="I249" i="1" s="1"/>
  <c r="H248" i="1"/>
  <c r="I248" i="1" s="1"/>
  <c r="H242" i="1"/>
  <c r="I242" i="1" s="1"/>
  <c r="H241" i="1"/>
  <c r="I241" i="1" s="1"/>
  <c r="H240" i="1"/>
  <c r="I240" i="1" s="1"/>
  <c r="H239" i="1"/>
  <c r="I239" i="1" s="1"/>
  <c r="H235" i="1"/>
  <c r="I235" i="1" s="1"/>
  <c r="H234" i="1"/>
  <c r="I234" i="1" s="1"/>
  <c r="H233" i="1"/>
  <c r="I233" i="1" s="1"/>
  <c r="H232" i="1"/>
  <c r="I232" i="1" s="1"/>
  <c r="H231" i="1"/>
  <c r="I231" i="1" s="1"/>
  <c r="H230" i="1"/>
  <c r="I230" i="1" s="1"/>
  <c r="H229" i="1"/>
  <c r="I229" i="1" s="1"/>
  <c r="H225" i="1"/>
  <c r="I225" i="1" s="1"/>
  <c r="H224" i="1"/>
  <c r="I224" i="1" s="1"/>
  <c r="H223" i="1"/>
  <c r="I223" i="1" s="1"/>
  <c r="H222" i="1"/>
  <c r="I222" i="1" s="1"/>
  <c r="H218" i="1"/>
  <c r="I218" i="1" s="1"/>
  <c r="H217" i="1"/>
  <c r="I217" i="1" s="1"/>
  <c r="H216" i="1"/>
  <c r="I216" i="1" s="1"/>
  <c r="H215" i="1"/>
  <c r="I215" i="1" s="1"/>
  <c r="H214" i="1"/>
  <c r="I214" i="1" s="1"/>
  <c r="H213" i="1"/>
  <c r="I213" i="1" s="1"/>
  <c r="H212" i="1"/>
  <c r="I212" i="1" s="1"/>
  <c r="H208" i="1"/>
  <c r="I208" i="1" s="1"/>
  <c r="H207" i="1"/>
  <c r="I207" i="1" s="1"/>
  <c r="H206" i="1"/>
  <c r="I206" i="1" s="1"/>
  <c r="H205" i="1"/>
  <c r="I205" i="1" s="1"/>
  <c r="H204" i="1"/>
  <c r="I204" i="1" s="1"/>
  <c r="H203" i="1"/>
  <c r="I203" i="1" s="1"/>
  <c r="H202" i="1"/>
  <c r="I202" i="1" s="1"/>
  <c r="H201" i="1"/>
  <c r="I201" i="1" s="1"/>
  <c r="H200" i="1"/>
  <c r="I200" i="1" s="1"/>
  <c r="H196" i="1"/>
  <c r="I196" i="1" s="1"/>
  <c r="H195" i="1"/>
  <c r="I195" i="1" s="1"/>
  <c r="H194" i="1"/>
  <c r="I194" i="1" s="1"/>
  <c r="H193" i="1"/>
  <c r="I193" i="1" s="1"/>
  <c r="H188" i="1"/>
  <c r="I188" i="1" s="1"/>
  <c r="H187" i="1"/>
  <c r="I187" i="1" s="1"/>
  <c r="H186" i="1"/>
  <c r="I186" i="1" s="1"/>
  <c r="H185" i="1"/>
  <c r="I185" i="1" s="1"/>
  <c r="H184" i="1"/>
  <c r="I184" i="1" s="1"/>
  <c r="H180" i="1"/>
  <c r="I180" i="1" s="1"/>
  <c r="H179" i="1"/>
  <c r="I179" i="1" s="1"/>
  <c r="H178" i="1"/>
  <c r="I178" i="1" s="1"/>
  <c r="H177" i="1"/>
  <c r="I177" i="1" s="1"/>
  <c r="H176" i="1"/>
  <c r="I176" i="1" s="1"/>
  <c r="H175" i="1"/>
  <c r="I175" i="1" s="1"/>
  <c r="H174" i="1"/>
  <c r="I174" i="1" s="1"/>
  <c r="H173" i="1"/>
  <c r="I173" i="1" s="1"/>
  <c r="H169" i="1"/>
  <c r="I169" i="1" s="1"/>
  <c r="H168" i="1"/>
  <c r="I168" i="1" s="1"/>
  <c r="H167" i="1"/>
  <c r="I167" i="1" s="1"/>
  <c r="H163" i="1"/>
  <c r="I163" i="1" s="1"/>
  <c r="H162" i="1"/>
  <c r="I162" i="1" s="1"/>
  <c r="H158" i="1"/>
  <c r="I158" i="1" s="1"/>
  <c r="H157" i="1"/>
  <c r="I157" i="1" s="1"/>
  <c r="H156" i="1"/>
  <c r="I156" i="1" s="1"/>
  <c r="H155" i="1"/>
  <c r="I155" i="1" s="1"/>
  <c r="H154" i="1"/>
  <c r="I154" i="1" s="1"/>
  <c r="H153" i="1"/>
  <c r="I153" i="1" s="1"/>
  <c r="H152" i="1"/>
  <c r="I152" i="1" s="1"/>
  <c r="H151" i="1"/>
  <c r="I151" i="1" s="1"/>
  <c r="H150" i="1"/>
  <c r="I150" i="1" s="1"/>
  <c r="H146" i="1"/>
  <c r="I146" i="1" s="1"/>
  <c r="H145" i="1"/>
  <c r="I145" i="1" s="1"/>
  <c r="H144" i="1"/>
  <c r="I144" i="1" s="1"/>
  <c r="H140" i="1"/>
  <c r="I140" i="1" s="1"/>
  <c r="H139" i="1"/>
  <c r="I139" i="1" s="1"/>
  <c r="H135" i="1"/>
  <c r="I135" i="1" s="1"/>
  <c r="H134" i="1"/>
  <c r="I134" i="1" s="1"/>
  <c r="H133" i="1"/>
  <c r="I133" i="1" s="1"/>
  <c r="H132" i="1"/>
  <c r="I132" i="1" s="1"/>
  <c r="H128" i="1"/>
  <c r="I128" i="1" s="1"/>
  <c r="I129" i="1" s="1"/>
  <c r="H124" i="1"/>
  <c r="I124" i="1" s="1"/>
  <c r="H123" i="1"/>
  <c r="I123" i="1" s="1"/>
  <c r="H122" i="1"/>
  <c r="I122" i="1" s="1"/>
  <c r="H121" i="1"/>
  <c r="I121" i="1" s="1"/>
  <c r="H117" i="1"/>
  <c r="I117" i="1" s="1"/>
  <c r="H116" i="1"/>
  <c r="I116" i="1" s="1"/>
  <c r="H112" i="1"/>
  <c r="I112" i="1" s="1"/>
  <c r="H111" i="1"/>
  <c r="I111" i="1" s="1"/>
  <c r="H110" i="1"/>
  <c r="I110" i="1" s="1"/>
  <c r="H109" i="1"/>
  <c r="I109" i="1" s="1"/>
  <c r="H108" i="1"/>
  <c r="I108" i="1" s="1"/>
  <c r="H107" i="1"/>
  <c r="I107" i="1" s="1"/>
  <c r="H103" i="1"/>
  <c r="I103" i="1" s="1"/>
  <c r="H102" i="1"/>
  <c r="I102" i="1" s="1"/>
  <c r="H101" i="1"/>
  <c r="I101" i="1" s="1"/>
  <c r="H100" i="1"/>
  <c r="I100" i="1" s="1"/>
  <c r="H99" i="1"/>
  <c r="I99" i="1" s="1"/>
  <c r="H98" i="1"/>
  <c r="I98" i="1" s="1"/>
  <c r="H94" i="1"/>
  <c r="I94" i="1" s="1"/>
  <c r="H90" i="1"/>
  <c r="I90" i="1" s="1"/>
  <c r="H89" i="1"/>
  <c r="I89" i="1" s="1"/>
  <c r="H88" i="1"/>
  <c r="I88" i="1" s="1"/>
  <c r="H87" i="1"/>
  <c r="I87" i="1" s="1"/>
  <c r="H86" i="1"/>
  <c r="I86" i="1" s="1"/>
  <c r="H85" i="1"/>
  <c r="I85" i="1" s="1"/>
  <c r="H81" i="1"/>
  <c r="I81" i="1" s="1"/>
  <c r="H80" i="1"/>
  <c r="I80" i="1" s="1"/>
  <c r="H79" i="1"/>
  <c r="I79" i="1" s="1"/>
  <c r="H74" i="1"/>
  <c r="I74" i="1" s="1"/>
  <c r="H75" i="1"/>
  <c r="I75" i="1" s="1"/>
  <c r="H73" i="1"/>
  <c r="I73" i="1" s="1"/>
  <c r="H72" i="1"/>
  <c r="I72" i="1" s="1"/>
  <c r="H71" i="1"/>
  <c r="I71" i="1" s="1"/>
  <c r="H70" i="1"/>
  <c r="I70" i="1" s="1"/>
  <c r="H69" i="1"/>
  <c r="I69" i="1" s="1"/>
  <c r="H68" i="1"/>
  <c r="I68" i="1" s="1"/>
  <c r="H67" i="1"/>
  <c r="I67" i="1" s="1"/>
  <c r="H66" i="1"/>
  <c r="I66" i="1" s="1"/>
  <c r="H62" i="1"/>
  <c r="I62" i="1" s="1"/>
  <c r="H61" i="1"/>
  <c r="I61" i="1" s="1"/>
  <c r="H60" i="1"/>
  <c r="I60" i="1" s="1"/>
  <c r="H56" i="1"/>
  <c r="I56" i="1" s="1"/>
  <c r="H55" i="1"/>
  <c r="I55" i="1" s="1"/>
  <c r="H54" i="1"/>
  <c r="I54" i="1" s="1"/>
  <c r="H53" i="1"/>
  <c r="I53" i="1" s="1"/>
  <c r="H52" i="1"/>
  <c r="I52" i="1" s="1"/>
  <c r="H51" i="1"/>
  <c r="I51" i="1" s="1"/>
  <c r="H50" i="1"/>
  <c r="I50" i="1" s="1"/>
  <c r="H49" i="1"/>
  <c r="I49" i="1" s="1"/>
  <c r="H45" i="1"/>
  <c r="I45" i="1" s="1"/>
  <c r="H44" i="1"/>
  <c r="I44" i="1" s="1"/>
  <c r="H43" i="1"/>
  <c r="I43" i="1" s="1"/>
  <c r="H42" i="1"/>
  <c r="I42" i="1" s="1"/>
  <c r="H41" i="1"/>
  <c r="I41" i="1" s="1"/>
  <c r="H40" i="1"/>
  <c r="I40" i="1" s="1"/>
  <c r="H39" i="1"/>
  <c r="I39" i="1" s="1"/>
  <c r="H38" i="1"/>
  <c r="I38" i="1" s="1"/>
  <c r="H37" i="1"/>
  <c r="I37" i="1" s="1"/>
  <c r="H30" i="1"/>
  <c r="I30" i="1" s="1"/>
  <c r="H29" i="1"/>
  <c r="I29" i="1" s="1"/>
  <c r="H28" i="1"/>
  <c r="I28" i="1" s="1"/>
  <c r="H27" i="1"/>
  <c r="I27" i="1" s="1"/>
  <c r="H26" i="1"/>
  <c r="I26" i="1" s="1"/>
  <c r="H25" i="1"/>
  <c r="I25" i="1" s="1"/>
  <c r="H20" i="1"/>
  <c r="I20" i="1" s="1"/>
  <c r="H19" i="1"/>
  <c r="I19" i="1" s="1"/>
  <c r="N114" i="6" l="1"/>
  <c r="Q117" i="6"/>
  <c r="R117" i="6"/>
  <c r="I114" i="6"/>
  <c r="O114" i="6"/>
  <c r="L114" i="6"/>
  <c r="P114" i="6"/>
  <c r="P117" i="6" s="1"/>
  <c r="M114" i="6"/>
  <c r="L289" i="1"/>
  <c r="L303" i="1" s="1"/>
  <c r="L34" i="1"/>
  <c r="I268" i="1"/>
  <c r="I209" i="1"/>
  <c r="I226" i="1"/>
  <c r="I253" i="1"/>
  <c r="I301" i="1"/>
  <c r="I181" i="1"/>
  <c r="I219" i="1"/>
  <c r="I289" i="1"/>
  <c r="I236" i="1"/>
  <c r="I276" i="1"/>
  <c r="I197" i="1"/>
  <c r="I170" i="1"/>
  <c r="I164" i="1"/>
  <c r="I159" i="1"/>
  <c r="I141" i="1"/>
  <c r="I147" i="1"/>
  <c r="I136" i="1"/>
  <c r="I104" i="1"/>
  <c r="I113" i="1"/>
  <c r="I125" i="1"/>
  <c r="I118" i="1"/>
  <c r="I57" i="1"/>
  <c r="I63" i="1"/>
  <c r="I91" i="1"/>
  <c r="I95" i="1"/>
  <c r="I82" i="1"/>
  <c r="I76" i="1"/>
  <c r="I46" i="1"/>
  <c r="H32" i="1" l="1"/>
  <c r="I32" i="1" s="1"/>
  <c r="H33" i="1"/>
  <c r="I33" i="1" s="1"/>
  <c r="H31" i="1"/>
  <c r="I31" i="1" s="1"/>
  <c r="H24" i="1"/>
  <c r="I24" i="1" s="1"/>
  <c r="I34" i="1" l="1"/>
  <c r="I21" i="1"/>
  <c r="I303" i="1" s="1"/>
  <c r="H20" i="6" l="1"/>
  <c r="H114" i="6" s="1"/>
  <c r="G27" i="6" l="1"/>
  <c r="G39" i="6"/>
  <c r="G54" i="6"/>
  <c r="G96" i="6"/>
  <c r="N117" i="6" l="1"/>
  <c r="G99" i="6"/>
  <c r="G24" i="6"/>
  <c r="G48" i="6"/>
  <c r="G33" i="6"/>
  <c r="G36" i="6"/>
  <c r="G45" i="6"/>
  <c r="G42" i="6"/>
  <c r="G30" i="6"/>
  <c r="G108" i="6"/>
  <c r="G90" i="6"/>
  <c r="G84" i="6"/>
  <c r="G78" i="6"/>
  <c r="G72" i="6"/>
  <c r="G66" i="6"/>
  <c r="G60" i="6"/>
  <c r="G63" i="6"/>
  <c r="G57" i="6"/>
  <c r="G81" i="6"/>
  <c r="G93" i="6"/>
  <c r="G75" i="6"/>
  <c r="G69" i="6"/>
  <c r="G87" i="6"/>
  <c r="G51" i="6"/>
  <c r="K117" i="6"/>
  <c r="M117" i="6"/>
  <c r="L117" i="6"/>
  <c r="J117" i="6"/>
  <c r="G18" i="6"/>
  <c r="O117" i="6" l="1"/>
  <c r="G21" i="6"/>
  <c r="G102" i="6"/>
  <c r="G105" i="6"/>
  <c r="I117" i="6"/>
  <c r="H117" i="6" l="1"/>
  <c r="H118" i="6" s="1"/>
  <c r="I118" i="6" s="1"/>
  <c r="J118" i="6" s="1"/>
  <c r="K118" i="6" s="1"/>
  <c r="L118" i="6" s="1"/>
  <c r="M118" i="6" s="1"/>
  <c r="N118" i="6" s="1"/>
  <c r="O118" i="6" s="1"/>
  <c r="P118" i="6" s="1"/>
  <c r="Q118" i="6" s="1"/>
  <c r="R118" i="6" s="1"/>
  <c r="H115" i="6" l="1"/>
  <c r="I115" i="6" s="1"/>
  <c r="J115" i="6" s="1"/>
  <c r="K115" i="6" s="1"/>
  <c r="L115" i="6" s="1"/>
  <c r="M115" i="6" s="1"/>
  <c r="N115" i="6" s="1"/>
  <c r="O115" i="6" s="1"/>
  <c r="P115" i="6" s="1"/>
  <c r="Q115" i="6" s="1"/>
  <c r="R115" i="6" s="1"/>
  <c r="S17" i="6" l="1"/>
  <c r="S114" i="6" s="1"/>
  <c r="S117" i="6" s="1"/>
  <c r="S118" i="6" s="1"/>
  <c r="S115" i="6" l="1"/>
  <c r="T115" i="6" s="1"/>
</calcChain>
</file>

<file path=xl/sharedStrings.xml><?xml version="1.0" encoding="utf-8"?>
<sst xmlns="http://schemas.openxmlformats.org/spreadsheetml/2006/main" count="6751" uniqueCount="4988">
  <si>
    <t>BDI:</t>
  </si>
  <si>
    <t>Local:</t>
  </si>
  <si>
    <t>Obra:</t>
  </si>
  <si>
    <t>Item</t>
  </si>
  <si>
    <t>Referencial</t>
  </si>
  <si>
    <t>Código</t>
  </si>
  <si>
    <t>Un.</t>
  </si>
  <si>
    <t>Financeiro</t>
  </si>
  <si>
    <t>Total</t>
  </si>
  <si>
    <t>Serviços</t>
  </si>
  <si>
    <t>1º mês</t>
  </si>
  <si>
    <t>2º mês</t>
  </si>
  <si>
    <t>Incidência %</t>
  </si>
  <si>
    <t>Valor parcial</t>
  </si>
  <si>
    <t>Valor acumulado</t>
  </si>
  <si>
    <t>Percentual parcial</t>
  </si>
  <si>
    <t>Percentual acumulado</t>
  </si>
  <si>
    <r>
      <rPr>
        <b/>
        <sz val="12"/>
        <rFont val="Arial"/>
        <family val="2"/>
      </rPr>
      <t>PREFEITURA MUNICIPAL DE IBIRAÇU</t>
    </r>
    <r>
      <rPr>
        <b/>
        <sz val="10"/>
        <rFont val="Arial"/>
        <family val="2"/>
      </rPr>
      <t xml:space="preserve">
SECRETARIA DE OBRAS, SERVIÇOS E INFRAESTRUTURA</t>
    </r>
  </si>
  <si>
    <t>Proprietário:</t>
  </si>
  <si>
    <t>Data:</t>
  </si>
  <si>
    <t>Encargos:</t>
  </si>
  <si>
    <t>Referencial:</t>
  </si>
  <si>
    <t>Prefeitura Municipal de Ibiraçu</t>
  </si>
  <si>
    <t>Orçamentista:</t>
  </si>
  <si>
    <t>Bata base:</t>
  </si>
  <si>
    <t>1.2</t>
  </si>
  <si>
    <t>Financeiro unitário sem BDI</t>
  </si>
  <si>
    <t>3º mês</t>
  </si>
  <si>
    <t>Projeto:</t>
  </si>
  <si>
    <t>4º mês</t>
  </si>
  <si>
    <t>5º mês</t>
  </si>
  <si>
    <t>6º mês</t>
  </si>
  <si>
    <t>1.1</t>
  </si>
  <si>
    <t>Convênio:</t>
  </si>
  <si>
    <t xml:space="preserve">Financeiro unitário com BDI </t>
  </si>
  <si>
    <t>2.1</t>
  </si>
  <si>
    <t>2.2</t>
  </si>
  <si>
    <t>2.3</t>
  </si>
  <si>
    <t>2.4</t>
  </si>
  <si>
    <t>2.5</t>
  </si>
  <si>
    <t>2.6</t>
  </si>
  <si>
    <t>2.7</t>
  </si>
  <si>
    <t>3.1</t>
  </si>
  <si>
    <t>3.2</t>
  </si>
  <si>
    <t>3.3</t>
  </si>
  <si>
    <t>3.4</t>
  </si>
  <si>
    <t>SERVIÇOS PRELIMINARES</t>
  </si>
  <si>
    <t>Fonte/Código</t>
  </si>
  <si>
    <t>Especificação do Serviço</t>
  </si>
  <si>
    <t>Und.</t>
  </si>
  <si>
    <t>Quant.</t>
  </si>
  <si>
    <t>Preço Unitário</t>
  </si>
  <si>
    <t>Preço Total</t>
  </si>
  <si>
    <t>'01</t>
  </si>
  <si>
    <t>'0102</t>
  </si>
  <si>
    <t>DEMOLIÇÕES E RETIRADAS</t>
  </si>
  <si>
    <t>LABOR - 2024 - 010201 - 2</t>
  </si>
  <si>
    <t>Demolição manual de piso cimentado espessura de 1,5 cm, inclusive lastro de concreto espessura de 6,0 cm, sem reaproveitamento</t>
  </si>
  <si>
    <t>m2</t>
  </si>
  <si>
    <t>LABOR - 2024 - 010202 - 2</t>
  </si>
  <si>
    <t>Demolição manual de revestimento cerâmico/porcelanato (pisos), exclusive lastro, sem reaproveitamento</t>
  </si>
  <si>
    <t>LABOR - 2024 - 010203 - 2</t>
  </si>
  <si>
    <t>Demolição manual de revestimento cerâmico/porcelanato (pisos), inclusive lastro de concreto espessura de 6,0 cm, sem reaproveitamento</t>
  </si>
  <si>
    <t>LABOR - 2024 - 010204 - 2</t>
  </si>
  <si>
    <t>Demolição manual de piso de madeira (tacos), exclusive lastro, sem reaproveitamento</t>
  </si>
  <si>
    <t>LABOR - 2024 - 010205 - 2</t>
  </si>
  <si>
    <t>Demolição manual de piso de madeira (tábuas), exclusive lastro, sem reaproveitamento</t>
  </si>
  <si>
    <t>LABOR - 2024 - 010206 - 2</t>
  </si>
  <si>
    <t>Demolição manual de revestimento cerâmico/porcelanato (parede), exclusive emboço/reboco, sem reaproveitamento</t>
  </si>
  <si>
    <t>LABOR - 2024 - 010207 - 2</t>
  </si>
  <si>
    <t>Demolição manual de lambri de madeira em parede, sem reaproveitamento</t>
  </si>
  <si>
    <t>'010208</t>
  </si>
  <si>
    <t>LABOR - 2024 - 010208 - 2</t>
  </si>
  <si>
    <t>Retirada manual de revestimento em argamassa cimento e areia (emboço e reboco), sem reaproveitamento</t>
  </si>
  <si>
    <t>'010209</t>
  </si>
  <si>
    <t>LABOR - 2024 - 010209 - 2</t>
  </si>
  <si>
    <t>Demolição manual de alvenaria de bloco furado (cerâmico), sem reaproveitamento</t>
  </si>
  <si>
    <t>m3</t>
  </si>
  <si>
    <t>'010210</t>
  </si>
  <si>
    <t>LABOR - 2024 - 010210 - 2</t>
  </si>
  <si>
    <t>Demolição manual de concreto simples, sem reaproveitamento</t>
  </si>
  <si>
    <t>'010212</t>
  </si>
  <si>
    <t>LABOR - 2024 - 010212 - 2</t>
  </si>
  <si>
    <t>Retirada manual cuidadosa de pavimento em paralelepípedos, inclusive limpeza e empilhamento para reaproveitamento</t>
  </si>
  <si>
    <t>'010213</t>
  </si>
  <si>
    <t>LABOR - 2024 - 010213 - 2</t>
  </si>
  <si>
    <t>Retirada manual cuidadosa de blocos pré-moldados de concreto (Blokret), inclusive limpeza e empilhamento para reaproveitamento</t>
  </si>
  <si>
    <t>'010214</t>
  </si>
  <si>
    <t>LABOR - 2024 - 010214 - 2</t>
  </si>
  <si>
    <t>Retirada manual de portas e janelas de madeira, inclusive batentes (marcos), sem reaproveitamento</t>
  </si>
  <si>
    <t>'010215</t>
  </si>
  <si>
    <t>LABOR - 2024 - 010215 - 1</t>
  </si>
  <si>
    <t>Retirada de esquadrias metálicas</t>
  </si>
  <si>
    <t>'010216</t>
  </si>
  <si>
    <t>LABOR - 2024 - 010216 - 2</t>
  </si>
  <si>
    <t>Retirada manual de meio-fio de concreto, sem reaproveitamento</t>
  </si>
  <si>
    <t>m</t>
  </si>
  <si>
    <t>'010218</t>
  </si>
  <si>
    <t>LABOR - 2024 - 010218 - 2</t>
  </si>
  <si>
    <t>Remoção de pintura a óleo ou esmalte sobre paredes, com aplicação de removedor</t>
  </si>
  <si>
    <t>'010219</t>
  </si>
  <si>
    <t>LABOR - 2024 - 010219 - 2</t>
  </si>
  <si>
    <t>Demolição manual de concreto armado, sem reaproveitamento</t>
  </si>
  <si>
    <t>'010220</t>
  </si>
  <si>
    <t>LABOR - 2024 - 010220 - 2</t>
  </si>
  <si>
    <t>Demolição manual de piso cimentado espessura de 1,5 cm, exclusive lastro de concreto, sem reaproveitamento</t>
  </si>
  <si>
    <t>'010221</t>
  </si>
  <si>
    <t>LABOR - 2024 - 010221 - 2</t>
  </si>
  <si>
    <t>Retirada de bandeira de porta de madeira, incluindo acabamento, acessórios e eventuais fixações, exclusive batentes (marcos), sem reaproveitamento</t>
  </si>
  <si>
    <t>und</t>
  </si>
  <si>
    <t>LABOR - 2024 - 010222 - 2</t>
  </si>
  <si>
    <t>Demolição manual de elementos vazados cerâmicos ou de concreto (cogogó), sem reaproveitamento</t>
  </si>
  <si>
    <t>'010223</t>
  </si>
  <si>
    <t>LABOR - 2024 - 010223 - 2</t>
  </si>
  <si>
    <t>Retirada manual de louças sanitárias, inclusive vedação dos pontos de esgoto e água fria, sem reaproveitamento</t>
  </si>
  <si>
    <t>'010224</t>
  </si>
  <si>
    <t>LABOR - 2024 - 010224 - 2</t>
  </si>
  <si>
    <t>Retirada manual de grades, gradis, alambrados, cercas e portões metálicos, inclusive remoção de argamassa de chumbamento, acessórios de fixação e corte de soldas</t>
  </si>
  <si>
    <t>'010225</t>
  </si>
  <si>
    <t>LABOR - 2024 - 010225 - 2</t>
  </si>
  <si>
    <t>Retirada de bancada em granito, inclusive remoção de rodabanca e cantoneiras de fixação, sem reaproveitamento</t>
  </si>
  <si>
    <t>'010226</t>
  </si>
  <si>
    <t>LABOR - 2024 - 010226 - 2</t>
  </si>
  <si>
    <t>Retirada de tanque em mármore sintético, cantoneiras de fixação, inclusive vedação dos pontos de esgoto e água fria, sem reaproveitamento</t>
  </si>
  <si>
    <t>'010227</t>
  </si>
  <si>
    <t>LABOR - 2024 - 010227 - 2</t>
  </si>
  <si>
    <t>Retirada manual de caixa d?água de fibrocimento, sem considerar o reaproveitamento do reservatório, inclusive remoção dos flanges, boia e vedação dos pontos de alimentação de água fria</t>
  </si>
  <si>
    <t>'010228</t>
  </si>
  <si>
    <t>LABOR - 2024 - 010228 - 2</t>
  </si>
  <si>
    <t>Demolição manual de forro/lambri de madeira, sem reaproveitamento</t>
  </si>
  <si>
    <t>LABOR - 2024 - 010229 - 2</t>
  </si>
  <si>
    <t>Retirada manual de poste de aço telecônico galvanizado de 4 a 6 m, parafusado sobre base de concreto, exclusive a remoção dessa base</t>
  </si>
  <si>
    <t>'010230</t>
  </si>
  <si>
    <t>LABOR - 2024 - 010230 - 2</t>
  </si>
  <si>
    <t>Retirada de pintura à base de PVA, utilizando a raspagem manual</t>
  </si>
  <si>
    <t>'010234</t>
  </si>
  <si>
    <t>LABOR - 2024 - 010234 - 2</t>
  </si>
  <si>
    <t>Demolição manual de laje pré-moldada, sem reaproveitamento</t>
  </si>
  <si>
    <t>'010238</t>
  </si>
  <si>
    <t>LABOR - 2024 - 010238 - 2</t>
  </si>
  <si>
    <t>Apicoamento manual de superfície revestida com argamassa</t>
  </si>
  <si>
    <t>LABOR - 2024 - 010239 - 2</t>
  </si>
  <si>
    <t>Retirada manual de divisórias modulares (tipo Eucatex), com reaproveitamento</t>
  </si>
  <si>
    <t>'010240</t>
  </si>
  <si>
    <t>LABOR - 2024 - 010240 - 2</t>
  </si>
  <si>
    <t>Retirada manual de interruptores e tomadas, sem reaproveitamento</t>
  </si>
  <si>
    <t>'010242</t>
  </si>
  <si>
    <t>LABOR - 2024 - 010242 - 2</t>
  </si>
  <si>
    <t>Retirada manual de vidros quebrados, sem reaproveitamento</t>
  </si>
  <si>
    <t>'010244</t>
  </si>
  <si>
    <t>LABOR - 2024 - 010244 - 2</t>
  </si>
  <si>
    <t>Demolição manual de rodapé em argamassa de cimento e areia, sem reaproveitamento</t>
  </si>
  <si>
    <t>'010246</t>
  </si>
  <si>
    <t>LABOR - 2024 - 010246 - 2</t>
  </si>
  <si>
    <t>Lixamento manual de parede com pintura PVA para nivelamento e preparo da superfície para recebimento de nova camada de tinta</t>
  </si>
  <si>
    <t>'010254</t>
  </si>
  <si>
    <t>LABOR - 2024 - 010254 - 2</t>
  </si>
  <si>
    <t>Remoção manual de telhas cerâmicas, tipo francesa, inclusive cumeeira, sem reaproveitamento</t>
  </si>
  <si>
    <t>'010255</t>
  </si>
  <si>
    <t>LABOR - 2024 - 010255 - 2</t>
  </si>
  <si>
    <t>Remoção manual de telhas cerâmicas, tipo colonial, inclusive cumeeira, sem reaproveitamento</t>
  </si>
  <si>
    <t>'010256</t>
  </si>
  <si>
    <t>LABOR - 2024 - 010256 - 2</t>
  </si>
  <si>
    <t>Remoção manual de telhas ondulada de fibrocimento, inclusive cumeeira, sem reaproveitamento</t>
  </si>
  <si>
    <t>'010259</t>
  </si>
  <si>
    <t>LABOR - 2024 - 010259 - 2</t>
  </si>
  <si>
    <t>Retirada manual de rodapé de madeira, sem reaproveitamento</t>
  </si>
  <si>
    <t>'010264</t>
  </si>
  <si>
    <t>LABOR - 2024 - 010264 - 2</t>
  </si>
  <si>
    <t>Demolição manual de piso argamassa de alta resistência tipo granilite, exclusive camada de regularização, sem reaproveitamento</t>
  </si>
  <si>
    <t>'010271</t>
  </si>
  <si>
    <t>LABOR - 2024 - 010271 - 2</t>
  </si>
  <si>
    <t>Retirada manual de caixas/quadros elétricos de embutir, com dimensões máximas até 600 x 800 x 120mm, sem reaproveitamento</t>
  </si>
  <si>
    <t>'010279</t>
  </si>
  <si>
    <t>LABOR - 2024 - 010279 - 2</t>
  </si>
  <si>
    <t>Retirada manual de quadro de giz (1.29 x 3.95m), sem reaproveitamento</t>
  </si>
  <si>
    <t>'010280</t>
  </si>
  <si>
    <t>LABOR - 2024 - 010280 - 2</t>
  </si>
  <si>
    <t>Remoção manual de telha metálica, exclusive trama, sem reaproveitamento</t>
  </si>
  <si>
    <t>'010286</t>
  </si>
  <si>
    <t>LABOR - 2024 - 010286 - 2</t>
  </si>
  <si>
    <t>Retirada manual de divisória de granito, inclusive remoção de calafetagem e demolição de argamassa de chumbamento, sem reaproveitamento</t>
  </si>
  <si>
    <t>'010292</t>
  </si>
  <si>
    <t>LABOR - 2024 - 010292 - 2</t>
  </si>
  <si>
    <t>Retirada manual de alizar de madeira, sem reaproveitamento</t>
  </si>
  <si>
    <t>'0103</t>
  </si>
  <si>
    <t>'010315</t>
  </si>
  <si>
    <t>LABOR - 2024 - 010315 - 2</t>
  </si>
  <si>
    <t>Retirada manual de telhas tipo Canalete 49, sem reaproveitamento</t>
  </si>
  <si>
    <t>'010317</t>
  </si>
  <si>
    <t>LABOR - 2024 - 010317 - 2</t>
  </si>
  <si>
    <t>Demolição cuidadosa de alvenaria de forma manual, para abertura de vãos, sem reaproveitamento</t>
  </si>
  <si>
    <t>'010318</t>
  </si>
  <si>
    <t>LABOR - 2024 - 010318 - 2</t>
  </si>
  <si>
    <t>Remoção manual de forro modular apoiados em estruturas em perfis metálicos, sem reaproveitamento</t>
  </si>
  <si>
    <t>'010319</t>
  </si>
  <si>
    <t>LABOR - 2024 - 010319 - 2</t>
  </si>
  <si>
    <t>Remoção manual de pintura antiga a base de óleo ou esmalte sobre esquadrias, com aplicação de removedor</t>
  </si>
  <si>
    <t>'010320</t>
  </si>
  <si>
    <t>LABOR - 2024 - 010320 - 2</t>
  </si>
  <si>
    <t>Remoção manual de revestimento de pisos com forração têxtil, com aplicação de solvente</t>
  </si>
  <si>
    <t>'010323</t>
  </si>
  <si>
    <t>LABOR - 2024 - 010323 - 2</t>
  </si>
  <si>
    <t>Retirada de torneira, sem reaproveitamento</t>
  </si>
  <si>
    <t>'010324</t>
  </si>
  <si>
    <t>LABOR - 2024 - 010324 - 2</t>
  </si>
  <si>
    <t>Retirada manual de telha tipo Canalete 90, sem reaproveitamento</t>
  </si>
  <si>
    <t>'010325</t>
  </si>
  <si>
    <t>LABOR - 2024 - 010325 - 2</t>
  </si>
  <si>
    <t>Demolição manual de estrutura de madeira para telhado, sem reaproveitamento</t>
  </si>
  <si>
    <t>'010326</t>
  </si>
  <si>
    <t>LABOR - 2024 - 010326 - 2</t>
  </si>
  <si>
    <t>Remoção manual de trama de madeira para cobertura, com reaproveitamento</t>
  </si>
  <si>
    <t>'010327</t>
  </si>
  <si>
    <t>LABOR - 2024 - 010327 - 2</t>
  </si>
  <si>
    <t>Retirada manual de batente (marco) de madeira, sem reaproveitamento</t>
  </si>
  <si>
    <t>'010329</t>
  </si>
  <si>
    <t>LABOR - 2024 - 010329 - 2</t>
  </si>
  <si>
    <t>Retirada manual de disjuntor monofásico, bifásico ou trifásico, sem reaproveitamento</t>
  </si>
  <si>
    <t>'010331</t>
  </si>
  <si>
    <t>LABOR - 2024 - 010331 - 2</t>
  </si>
  <si>
    <t>Demolição manual de piso, soleira, peitoris e escadas em mármore ou granito, exclusive regularização, sem reaproveitamento</t>
  </si>
  <si>
    <t>'010332</t>
  </si>
  <si>
    <t>LABOR - 2024 - 010332 - 2</t>
  </si>
  <si>
    <t>Retirada manual de roda-parede em madeira, sem reaproveitamento</t>
  </si>
  <si>
    <t>'010333</t>
  </si>
  <si>
    <t>LABOR - 2024 - 010333 - 2</t>
  </si>
  <si>
    <t>Retirada manual de piso de borracha com aplicação de solvente a base de álcool, sem reaproveitamento</t>
  </si>
  <si>
    <t>'010344</t>
  </si>
  <si>
    <t>LABOR - 2024 - 010344 - 2</t>
  </si>
  <si>
    <t>Demolição de lajes, em concreto armado, de forma mecanizada com martelete demolidor elétrico, sem reaproveitamento</t>
  </si>
  <si>
    <t>'0104</t>
  </si>
  <si>
    <t>LIMPEZA DO TERRENO</t>
  </si>
  <si>
    <t>'010401</t>
  </si>
  <si>
    <t>LABOR - 2024 - 010401 - 2</t>
  </si>
  <si>
    <t>Corte manual de capoeira fina com foice</t>
  </si>
  <si>
    <t>'010402</t>
  </si>
  <si>
    <t>LABOR - 2024 - 010402 - 2</t>
  </si>
  <si>
    <t>Raspagem superficial e limpeza manual do terreno, realizado com o uso de ferramentas manuais</t>
  </si>
  <si>
    <t>'010403</t>
  </si>
  <si>
    <t>LABOR - 2024 - 010403 - 2</t>
  </si>
  <si>
    <t>Corte e destocamento manual de árvores com diâmetro de até 15 cm</t>
  </si>
  <si>
    <t>'010404</t>
  </si>
  <si>
    <t>LABOR - 2024 - 010404 - 2</t>
  </si>
  <si>
    <t>Corte e destocamento mecanizado de árvores com diâmetro superior a 30 cm</t>
  </si>
  <si>
    <t>'0105</t>
  </si>
  <si>
    <t>LOCAÇÃO</t>
  </si>
  <si>
    <t>'010501</t>
  </si>
  <si>
    <t>LABOR - 2024 - 010501 - 1</t>
  </si>
  <si>
    <t>Locação de obra com gabarito de madeira</t>
  </si>
  <si>
    <t>'010512</t>
  </si>
  <si>
    <t>LABOR - 2024 - 010512 - 1</t>
  </si>
  <si>
    <t>Equipe topográfica para serviços simples de locação e nivelamento (incluindo equipamento, transporte e profissionais nivel médio)</t>
  </si>
  <si>
    <t>mês</t>
  </si>
  <si>
    <t>'0108</t>
  </si>
  <si>
    <t>SERVIÇOS ADMINISTRATIVOS E TÉCNICOS - MENSALISTAS</t>
  </si>
  <si>
    <t>'010801</t>
  </si>
  <si>
    <t>LABOR - 2024 - 010801 - 1</t>
  </si>
  <si>
    <t>Engenheiro Junior</t>
  </si>
  <si>
    <t>'010802</t>
  </si>
  <si>
    <t>LABOR - 2024 - 010802 - 1</t>
  </si>
  <si>
    <t>Engenheiro Pleno</t>
  </si>
  <si>
    <t>'010803</t>
  </si>
  <si>
    <t>LABOR - 2024 - 010803 - 1</t>
  </si>
  <si>
    <t>Engenhero Sênior</t>
  </si>
  <si>
    <t>'010807</t>
  </si>
  <si>
    <t>LABOR - 2024 - 010807 - 1</t>
  </si>
  <si>
    <t>Almoxarife</t>
  </si>
  <si>
    <t>'010808</t>
  </si>
  <si>
    <t>LABOR - 2024 - 010808 - 1</t>
  </si>
  <si>
    <t>Auxiliar de Almoxarife</t>
  </si>
  <si>
    <t>'010809</t>
  </si>
  <si>
    <t>LABOR - 2024 - 010809 - 1</t>
  </si>
  <si>
    <t>Vigia</t>
  </si>
  <si>
    <t>'010810</t>
  </si>
  <si>
    <t>LABOR - 2024 - 010810 - 1</t>
  </si>
  <si>
    <t>Encarregado de turma</t>
  </si>
  <si>
    <t>'010811</t>
  </si>
  <si>
    <t>LABOR - 2024 - 010811 - 1</t>
  </si>
  <si>
    <t>Mestre de Obras Senior</t>
  </si>
  <si>
    <t>'010812</t>
  </si>
  <si>
    <t>LABOR - 2024 - 010812 - 1</t>
  </si>
  <si>
    <t>Coordenador Tecnico Especialista</t>
  </si>
  <si>
    <t>'010813</t>
  </si>
  <si>
    <t>LABOR - 2024 - 010813 - 1</t>
  </si>
  <si>
    <t>Técnico Nível Superior</t>
  </si>
  <si>
    <t>'010814</t>
  </si>
  <si>
    <t>LABOR - 2024 - 010814 - 1</t>
  </si>
  <si>
    <t>Técnico Segundo Grau Nivel "A"</t>
  </si>
  <si>
    <t>'010815</t>
  </si>
  <si>
    <t>LABOR - 2024 - 010815 - 1</t>
  </si>
  <si>
    <t>Técnico Segundo Grau Nivel "B"</t>
  </si>
  <si>
    <t>'010816</t>
  </si>
  <si>
    <t>LABOR - 2024 - 010816 - 1</t>
  </si>
  <si>
    <t>Técnico Segundo Grau Nivel "C"</t>
  </si>
  <si>
    <t>'010817</t>
  </si>
  <si>
    <t>LABOR - 2024 - 010817 - 1</t>
  </si>
  <si>
    <t>Técnico Segundo Grau Nivel "D"</t>
  </si>
  <si>
    <t>'010818</t>
  </si>
  <si>
    <t>LABOR - 2024 - 010818 - 1</t>
  </si>
  <si>
    <t>Cotador (Auxiliar de Engenharia)</t>
  </si>
  <si>
    <t>'02</t>
  </si>
  <si>
    <t>INSTALAÇÃO DO CANTEIRO DE OBRAS</t>
  </si>
  <si>
    <t>'0203</t>
  </si>
  <si>
    <t>TAPUMES, BARRACÕES E COBERTURAS</t>
  </si>
  <si>
    <t>'020305</t>
  </si>
  <si>
    <t>LABOR - 2024 - 020305 - 1</t>
  </si>
  <si>
    <t>Placa de obra nas dimensões de 2.0 x 4.0 m, padrão DER</t>
  </si>
  <si>
    <t>'020339</t>
  </si>
  <si>
    <t>LABOR - 2024 - 020339 - 1</t>
  </si>
  <si>
    <t>Locação de andaime metálico para trabalho em fachada de edifíco (aluguel de 1 m² por 1 mês) inclusive frete, montagem e desmontagem</t>
  </si>
  <si>
    <t>'020343</t>
  </si>
  <si>
    <t>LABOR - 2024 - 020343 - 1</t>
  </si>
  <si>
    <t>Aluguel mensal container para escritório, sem banheiro, dim. 6.00x2.40m, incl. porta, 2 janelas, abert p/ ar cond., 2 pt iluminação, 2 tomadas elét. e 1 tomada telef. Isolamento térmico (teto e paredes), piso em comp. Naval, cert. NR18, incl. laudo descontaminação.</t>
  </si>
  <si>
    <t>'020344</t>
  </si>
  <si>
    <t>LABOR - 2024 - 020344 - 1</t>
  </si>
  <si>
    <t>Mobilização e desmobilização de conteiner locado para barracão de obra</t>
  </si>
  <si>
    <t>'020346</t>
  </si>
  <si>
    <t>LABOR - 2024 - 020346 - 1</t>
  </si>
  <si>
    <t>Locação de andaime metálico para fachada - tipo torre (aluguel mensal)</t>
  </si>
  <si>
    <t>'020348</t>
  </si>
  <si>
    <t>LABOR - 2024 - 020348 - 1</t>
  </si>
  <si>
    <t>Fornecimento e instalação de proteção para andaime fachadeiro considerando plataforma, rodapé e guarda-corpo em madeira, inclusive entelamento, conforme NR-18 (medido por m2 de fachada)</t>
  </si>
  <si>
    <t>'020350</t>
  </si>
  <si>
    <t>LABOR - 2024 - 020350 - 1</t>
  </si>
  <si>
    <t>Tapume Telha Metálica Ondulada em aço galvalume 0,50mm Branca h=2,20m, incl. montagem estr. mad. 8"x8", c/adesivo "DER-ES" 60x60cm a cada 10m, incl. faixas pint. esmalte sint. cores azul c/ h=30cm e rosa c/ h=10cm (Reaproveitamento 2x)</t>
  </si>
  <si>
    <t>'020351</t>
  </si>
  <si>
    <t>LABOR - 2024 - 020351 - 1</t>
  </si>
  <si>
    <t>Tapume madeira compensada resinada e= 12mm h=2,20m, estr. c/ mad reflorest., incl mont, pintura esmalte sint, adesivo "DER-ES" 60x60cm a cada 10m e faixas c/ pintura esmalte sintético nas cores azul c/ h=30cm e rosa c/ h=10cm</t>
  </si>
  <si>
    <t>'020352</t>
  </si>
  <si>
    <t>LABOR - 2024 - 020352 - 1</t>
  </si>
  <si>
    <t>Aluguel mensal container para escritório, dim. 6.00x2.40m, c/ banheiro (vaso+lavat+chuveiro e básc), incl. porta, 2 janelas, abert p/ ar cond., 2 pt iluminação, 2 tom. elét. e 1 tom.telef. Isolam.térmico(teto e paredes), piso em comp. Naval, cert. NR18, incl. laudo descontaminação.</t>
  </si>
  <si>
    <t>ms</t>
  </si>
  <si>
    <t>'020353</t>
  </si>
  <si>
    <t>LABOR - 2024 - 020353 - 1</t>
  </si>
  <si>
    <t>Aluguel mensal container para refeitorio, incl. porta, 2 janelas, abert p/ ar cond., 2 pt iluminação, 2 tomadas elét. e 1 tomada telef. Isolamento térmico (paredes e teto), piso em comp. Naval pintado, cert. NR18, incl. laudo descontaminação.</t>
  </si>
  <si>
    <t>'020354</t>
  </si>
  <si>
    <t>LABOR - 2024 - 020354 - 1</t>
  </si>
  <si>
    <t>Aluguel mensal container para vestiário, incl. porta, venezianas de circulação, 1 pt iluminação, Isolamento térmico (teto), piso em comp. Naval pintado, cert. NR18, incl. laudo descontaminação.</t>
  </si>
  <si>
    <t>'020355</t>
  </si>
  <si>
    <t>LABOR - 2024 - 020355 - 1</t>
  </si>
  <si>
    <t>Aluguel mensal container sanitário, incl porta, básc, 2 ptos luz, 1 pto aterram., 3vasos, 3lavatórios, calha mictório, 6 chuveiros (1 eletrico), torn.,registros, piso comp. Naval pintado, cert NR18 e laudo descontaminação</t>
  </si>
  <si>
    <t>'020356</t>
  </si>
  <si>
    <t>LABOR - 2024 - 020356 - 1</t>
  </si>
  <si>
    <t>Aluguel mensal container para almoxarifado, incl. porta, 2 janelas, 1 pt iluminação, Isolamento térmico (teto), piso em comp. Naval pintado, cert. NR18, incl. laudo descontaminação.</t>
  </si>
  <si>
    <t>'0207</t>
  </si>
  <si>
    <t>INSTALAÇÃO DO CANTEIRO DE OBRAS (UTILIZAÇÃO 1 VEZ), PROJETO PADRÃO LABOR - NR.18 (OBRAS COM PRAZO DE EXECUÇÃO SUPERIOR A 12 MESES)</t>
  </si>
  <si>
    <t>'020701</t>
  </si>
  <si>
    <t>LABOR - 2024 - 020701 - 1</t>
  </si>
  <si>
    <t>Barracão para escritório com sanitário área de 14.50 m2, de chapa de compens. 12mm e pontalete 8x8cm, piso cimentado e cobertura de telha de fibroc. 6mm, incl. ponto de luz e cx. de inspeção, conf. projeto (1 utilização)</t>
  </si>
  <si>
    <t>'020702</t>
  </si>
  <si>
    <t>LABOR - 2024 - 020702 - 1</t>
  </si>
  <si>
    <t>Barracão para almoxarifado área de 10.90m2, de chapa de compensado de 12mm e pontalete 8x8cm, piso cimentado e cobertura de telhas de fibrocimento de 6mm, incl. ponto de luz, conf. projeto (1 utilização)</t>
  </si>
  <si>
    <t>'020703</t>
  </si>
  <si>
    <t>LABOR - 2024 - 020703 - 1</t>
  </si>
  <si>
    <t>Barracão para depósito de cimento área de 10.90m2, de chapa de compensado 12mm e pontaletes 8x8cm, piso cimentado e cobertura de telhas de fibrocimento de 6mm, inclusive ponto de luz, conf. projeto (1 utilização)</t>
  </si>
  <si>
    <t>'020704</t>
  </si>
  <si>
    <t>LABOR - 2024 - 020704 - 1</t>
  </si>
  <si>
    <t>Refeitório com paredes de chapa de compens. 12mm e pontaletes 8x8cm, piso ciment. e cob. de telhas fibroc. 6mm, incl. ponto de luz e cx. de inspeção (cons. 1.21 m2/func./turno), conf. projeto (1 utilização)</t>
  </si>
  <si>
    <t>'020705</t>
  </si>
  <si>
    <t>LABOR - 2024 - 020705 - 1</t>
  </si>
  <si>
    <t>Unidade de sanitário e vestiário p/ até 20 func. área de 18.15m2, paredes de chapa compens. 12mm e pontalete 8x8cm, piso cimentado, cobert. telha fibroc. 6mm, incl. instalação de luz e cx. de inspeção, conf. projeto (1 utilização)</t>
  </si>
  <si>
    <t>'020706</t>
  </si>
  <si>
    <t>LABOR - 2024 - 020706 - 1</t>
  </si>
  <si>
    <t>Unidade de sanitário e vestiário de 20 a 40 func. área 25.40m2, paredes de chapa compens. 12mm e pontalete 8x8cm, piso cimentado, cobert. telha fibroc. 6mm, incl. inst. de luz e cx. de inspeção, conf. projeto (1 utilização)</t>
  </si>
  <si>
    <t>'020707</t>
  </si>
  <si>
    <t>LABOR - 2024 - 020707 - 1</t>
  </si>
  <si>
    <t>Unidade de sanitário e vestiário de 40 a 60 func. área 33.90m2, paredes de chapa compens. 12mm e pontalete 8x8cm, piso cimentado, cobert. telha fibroc. 6mm, incl. inst. de luz e cx. de inspeção, conf. projeto (1 utilização)</t>
  </si>
  <si>
    <t>'020708</t>
  </si>
  <si>
    <t>LABOR - 2024 - 020708 - 1</t>
  </si>
  <si>
    <t>Galpão para serraria e carpintaria área 12.00m2, em peça de madeira 8x8cm e contraventamento de 5x7cm, cobertura de telha de fibroc. de 6mm, inclusive ponto e cabo de alimentação da máquina, conf. projeto (1 utilização)</t>
  </si>
  <si>
    <t>'020709</t>
  </si>
  <si>
    <t>LABOR - 2024 - 020709 - 1</t>
  </si>
  <si>
    <t>Galpão para corte e armação com área de 6.00m2, em peças de madeira 8x8cm e contraventamento de 5x7cm, cobertura de telhas de fibroc. de 6mm, inclusive ponto e cabo de alimentação da máquina, conf. projeto (1 utilização)</t>
  </si>
  <si>
    <t>'020710</t>
  </si>
  <si>
    <t>LABOR - 2024 - 020710 - 1</t>
  </si>
  <si>
    <t>Reservatório de poliestileno de 500L, incl. suporte em madeira de 7x12cm e 5x7cm, elevado de 4m, conf. projeto (1 utilização)</t>
  </si>
  <si>
    <t>'020711</t>
  </si>
  <si>
    <t>LABOR - 2024 - 020711 - 1</t>
  </si>
  <si>
    <t>Reservatório de poliestileno de 1000 L, incl. suporte em madeira de 7x12cm e 8x7cm, elevado de 4m, conf. projeto (1 utilização)</t>
  </si>
  <si>
    <t>'020712</t>
  </si>
  <si>
    <t>LABOR - 2024 - 020712 - 1</t>
  </si>
  <si>
    <t>Rede de água com padrão de entrada d'água diâm. 3/4", conf. espec. CESAN, incl. tubos e conexões para alimentação, distribuição, extravasor e limpeza, cons. o padrão a 25m, conf. projeto (1 utilização)</t>
  </si>
  <si>
    <t>'020713</t>
  </si>
  <si>
    <t>LABOR - 2024 - 020713 - 1</t>
  </si>
  <si>
    <t>Rede de luz, incl. padrão entrada de energia trifás., cabo de ligação até barracões, quadro de distrib., disj. e chave de força (quando necessário), cons. 20m entre padrão entrada e QDG, conf. projeto (1 utilização)</t>
  </si>
  <si>
    <t>'020714</t>
  </si>
  <si>
    <t>LABOR - 2024 - 020714 - 1</t>
  </si>
  <si>
    <t>Rede de esgoto, contendo fossa e filtro, inclusive tubos e conexões de ligação entre caixas, considerando distância de 25m, conforme projeto (1 utilização)</t>
  </si>
  <si>
    <t>'0208</t>
  </si>
  <si>
    <t>INSTALAÇÃO DO CANTEIRO DE OBRAS (UTILIZAÇÃO 2 VEZES), PROJETO PADRÃO LABOR - NR.18 (OBRAS COM PRAZO DE EXECUÇÃO DE 6 A 12 MESES)</t>
  </si>
  <si>
    <t>'020801</t>
  </si>
  <si>
    <t>LABOR - 2024 - 020801 - 1</t>
  </si>
  <si>
    <t>Barracão para escritório com sanitário área 14.50m2, de chapa de compens. 12mm e pontalete 8x8cm, piso cimentado e cobertura de telha de fibroc. 6mm, incl. ponto de luz e cx. de inspeção, conf. projeto (2 utilizações)</t>
  </si>
  <si>
    <t>'020802</t>
  </si>
  <si>
    <t>LABOR - 2024 - 020802 - 1</t>
  </si>
  <si>
    <t>Barracão para almoxarifado área de 10.90m2, de chapa de compensado 12mm e pontaletes 8x8cm, piso cimentado e cobertura de telha de fibrocimento de 6mm, inclusive ponto de luz, conf. projeto (2 utilizações)</t>
  </si>
  <si>
    <t>'020803</t>
  </si>
  <si>
    <t>LABOR - 2024 - 020803 - 1</t>
  </si>
  <si>
    <t>Barracão para depósito de cimento área de 10.90m2, de chapa de compensado 12mm e pontaletes 8x8cm, piso cimentado e cobertura de telhas de fibrocimento de 6mm, inclusive ponto de luz, conf. projeto (2 utilizações)</t>
  </si>
  <si>
    <t>'020804</t>
  </si>
  <si>
    <t>LABOR - 2024 - 020804 - 1</t>
  </si>
  <si>
    <t>Refeitório com paredes de chapa de compens. 12mm e pontaletes 8x8cm, piso ciment. e cobert. de telhas fibroc. 6mm, incl. ponto de luz e cx. de inspeção (cons. 1.21m2/func./turno), conf. projeto (2 utilização)</t>
  </si>
  <si>
    <t>'020805</t>
  </si>
  <si>
    <t>LABOR - 2024 - 020805 - 1</t>
  </si>
  <si>
    <t>Unidade de sanitário e vestiário para até 20 func. área 18.15m2, paredes de chapa compens. 12mm e pontalete 8x8cm, piso cimentado, cobert. telha fibroc. 6mm, incl. inst. de luz e cx. de inspeção, conf. projeto (2 utilizações)</t>
  </si>
  <si>
    <t>'020806</t>
  </si>
  <si>
    <t>LABOR - 2024 - 020806 - 1</t>
  </si>
  <si>
    <t>Unidade de sanitário e vestiário de 20 a 40 func. área 25.40m2, paredes de chapa compens. 12mm e pontalete 8x8cm, piso cimentado, cobert. telha fibroc. 6mm, incl. inst. de luz e cx. de inspeção, conf. projeto (2 utilizações)</t>
  </si>
  <si>
    <t>'020807</t>
  </si>
  <si>
    <t>LABOR - 2024 - 020807 - 1</t>
  </si>
  <si>
    <t>Unidade de sanitário e vestiário de 40 a 60 func. área 33.90m2, paredes de chapa compens. 12mm e pontalete 8x8cm, piso cimentado, cobert. telha fibroc. 6mm, incl. inst. de luz e cx. de inspeção, conf. projeto (2 utilizações)</t>
  </si>
  <si>
    <t>'020808</t>
  </si>
  <si>
    <t>LABOR - 2024 - 020808 - 1</t>
  </si>
  <si>
    <t>Galpão para serraria e carpintaria área 12.00m2, em peças de madeira 8x8cm e contraventamento de 5x7cm, cobertura de telhas de fibroc. de 6mm, inclusive ponto e cabo de alimentação da máquina, conf. projeto (2 utilizações)</t>
  </si>
  <si>
    <t>'020809</t>
  </si>
  <si>
    <t>LABOR - 2024 - 020809 - 1</t>
  </si>
  <si>
    <t>Galpão para corte e armação com área de 6.00m2, de peças de madeira 8x8cm e contraventamento de 5x7cm, cobertura de telhas de fibroc. de 6mm, inclusive ponto e cabo de alimentação da máquina, conf. projeto (2 utilizações)</t>
  </si>
  <si>
    <t>'020810</t>
  </si>
  <si>
    <t>LABOR - 2024 - 020810 - 1</t>
  </si>
  <si>
    <t>Reservatório de poliestileno de 500 L, incl. suporte em madeira de 7x12cm e 5x7cm, elevado de 4m, conforme projeto (2 utilizações)</t>
  </si>
  <si>
    <t>'020811</t>
  </si>
  <si>
    <t>LABOR - 2024 - 020811 - 1</t>
  </si>
  <si>
    <t>Reservatório de poliestileno de 1000 L, inclusive suporte em madeira de 7x12cm e 5x7cm, elevado de 4m, conforme projeto (2 utilizações)</t>
  </si>
  <si>
    <t>'020812</t>
  </si>
  <si>
    <t>LABOR - 2024 - 020812 - 1</t>
  </si>
  <si>
    <t>Rede de água, com padrão de entrada d'água diâm. 3/4", conf. espec. CESAN, incl. tubos e conexões para alimentação, distribuição, extravasor e limpeza, cons. o padrão a 25m, conf. projeto (2 utilizações)</t>
  </si>
  <si>
    <t>'03</t>
  </si>
  <si>
    <t>MOVIMENTO DE TERRA</t>
  </si>
  <si>
    <t>'0301</t>
  </si>
  <si>
    <t>ESCAVAÇÕES</t>
  </si>
  <si>
    <t>'030101</t>
  </si>
  <si>
    <t>LABOR - 2024 - 030101 - 1</t>
  </si>
  <si>
    <t>Escavação manual em material de 1a. categoria, até 1.50 m de profundidade</t>
  </si>
  <si>
    <t>'030102</t>
  </si>
  <si>
    <t>LABOR - 2024 - 030102 - 1</t>
  </si>
  <si>
    <t>Escavação manual em material de 2a. categoria, até 1.50 m de profundidade</t>
  </si>
  <si>
    <t>'030103</t>
  </si>
  <si>
    <t>LABOR - 2024 - 030103 - 1</t>
  </si>
  <si>
    <t>Escavação mecânica em material de 1a. categoria</t>
  </si>
  <si>
    <t>'030104</t>
  </si>
  <si>
    <t>LABOR - 2024 - 030104 - 1</t>
  </si>
  <si>
    <t>Escavação mecânica em material de 2a. categoria</t>
  </si>
  <si>
    <t>'030119</t>
  </si>
  <si>
    <t>LABOR - 2024 - 030119 - 1</t>
  </si>
  <si>
    <t>Apiloamento do fundo de vala com maço de 30 a 60kg</t>
  </si>
  <si>
    <t>'0302</t>
  </si>
  <si>
    <t>REATERRO E COMPACTAÇÃO</t>
  </si>
  <si>
    <t>'030201</t>
  </si>
  <si>
    <t>LABOR - 2024 - 030201 - 1</t>
  </si>
  <si>
    <t>Reaterro apiloado de cavas de fundação, em camadas de 20 cm</t>
  </si>
  <si>
    <t>'030202</t>
  </si>
  <si>
    <t>LABOR - 2024 - 030202 - 1</t>
  </si>
  <si>
    <t>Material para aterro - areia limpa (fornecimento já considerado 15% de empolamento)</t>
  </si>
  <si>
    <t>'030203</t>
  </si>
  <si>
    <t>LABOR - 2024 - 030203 - 1</t>
  </si>
  <si>
    <t>Lastro de brita 3 e 4, apiloado manualmente</t>
  </si>
  <si>
    <t>'030204</t>
  </si>
  <si>
    <t>LABOR - 2024 - 030204 - 1</t>
  </si>
  <si>
    <t>Lastro de areia</t>
  </si>
  <si>
    <t>'030206</t>
  </si>
  <si>
    <t>LABOR - 2024 - 030206 - 1</t>
  </si>
  <si>
    <t>Aterro manual para regularização do terreno em areia, inclusive adensamento hidráulico e fornecimento do material (máximo de 100m3)</t>
  </si>
  <si>
    <t>'030208</t>
  </si>
  <si>
    <t>LABOR - 2024 - 030208 - 1</t>
  </si>
  <si>
    <t>Aterro manual para regularização do terreno em argila, inclusive adensamento manual e fornecimento do material (máximo de 100m3)</t>
  </si>
  <si>
    <t>'030209</t>
  </si>
  <si>
    <t>LABOR - 2024 - 030209 - 1</t>
  </si>
  <si>
    <t>Aterro com areia em áreas de calçada, inclusive fornecimento e adensamento</t>
  </si>
  <si>
    <t>'030210</t>
  </si>
  <si>
    <t>LABOR - 2024 - 030210 - 1</t>
  </si>
  <si>
    <t>Aterro compactado utilizando compactador de placa vibratória com reaproveitamento do material</t>
  </si>
  <si>
    <t>'030211</t>
  </si>
  <si>
    <t>LABOR - 2024 - 030211 - 1</t>
  </si>
  <si>
    <t>Reaterro de valas, exclusive compactação</t>
  </si>
  <si>
    <t>'0303</t>
  </si>
  <si>
    <t>TRANSPORTES</t>
  </si>
  <si>
    <t>'030304</t>
  </si>
  <si>
    <t>LABOR - 2024 - 030304 - 1</t>
  </si>
  <si>
    <t>Índice de preço para remoção de entulho decorrente da execução de obras (Classe A CONAMA - NBR 10.004 - Classe II-B), incluindo aluguel da caçamba, carga, transporte e descarga em área licenciada</t>
  </si>
  <si>
    <t>'030305</t>
  </si>
  <si>
    <t>LABOR - 2024 - 030305 - 1</t>
  </si>
  <si>
    <t>Transporte de material encosta acima, serviço inteiramente manual, a 10m de distância, considerados ao longo da encosta, inclusive carga e descarga (txdam)</t>
  </si>
  <si>
    <t>'030306</t>
  </si>
  <si>
    <t>LABOR - 2024 - 030306 - 1</t>
  </si>
  <si>
    <t>Transporte de material encosta abaixo, serviço inteiramente manual, a 10m de distância, considerados ao longo da encosta, inclusive carga e descarga (txdam)</t>
  </si>
  <si>
    <t>'04</t>
  </si>
  <si>
    <t>ESTRUTURAS</t>
  </si>
  <si>
    <t>'0402</t>
  </si>
  <si>
    <t>INFRA-ESTRUTURA (FUNDAÇÃO)</t>
  </si>
  <si>
    <t>'040202</t>
  </si>
  <si>
    <t>LABOR - 2024 - 040202 - 1</t>
  </si>
  <si>
    <t>Fornecimento, preparo e aplicação de concreto ciclópico Fck=15MPa com 30% de pedra de mão</t>
  </si>
  <si>
    <t>'040206</t>
  </si>
  <si>
    <t>LABOR - 2024 - 040206 - 1</t>
  </si>
  <si>
    <t>Fôrma de tábua de madeira de 2.5 x 30.0 cm para fundações, levando-se em conta a utilização 5 vezes (incluido o material, corte, montagem, escoramento e desforma)</t>
  </si>
  <si>
    <t>'040224</t>
  </si>
  <si>
    <t>LABOR - 2024 - 040224 - 1</t>
  </si>
  <si>
    <t>Fornecimento, preparo e aplicação de concreto Fck = 30 MPa (com brita 1 e 2) - (5% de perdas já incluído no custo)</t>
  </si>
  <si>
    <t>'040231</t>
  </si>
  <si>
    <t>LABOR - 2024 - 040231 - 1</t>
  </si>
  <si>
    <t>Fornecimento, preparo e aplicação de concreto magro com consumo mínimo de cimento de 250 kg/m3 (brita 1 e 2) - (5% de perdas já incluído no custo)</t>
  </si>
  <si>
    <t>'040233</t>
  </si>
  <si>
    <t>LABOR - 2024 - 040233 - 1</t>
  </si>
  <si>
    <t>Fornecimento, preparo e aplicação de concreto Fck=15 MPa (brita 1 e 2) - (5% de perdas já incluído no custo)</t>
  </si>
  <si>
    <t>'040235</t>
  </si>
  <si>
    <t>LABOR - 2024 - 040235 - 1</t>
  </si>
  <si>
    <t>Fornecimento, preparo e aplicação de concreto Fck=20 MPa (brita 1 e 2) - (5% de perdas já incluído no custo)</t>
  </si>
  <si>
    <t>'040237</t>
  </si>
  <si>
    <t>LABOR - 2024 - 040237 - 1</t>
  </si>
  <si>
    <t>Fornecimento, preparo e aplicação de concreto Fck=25 MPa (brita 1 e 2) - (5% de perdas já incluído no custo)</t>
  </si>
  <si>
    <t>'040238</t>
  </si>
  <si>
    <t>LABOR - 2024 - 040238 - 1</t>
  </si>
  <si>
    <t>Fôrma de chapa compensada resinada 12mm, levando-se em conta a utilização 3 vezes (incluido o material, corte, montagem, escoramento e desfôrma)</t>
  </si>
  <si>
    <t>'040239</t>
  </si>
  <si>
    <t>LABOR - 2024 - 040239 - 1</t>
  </si>
  <si>
    <t>Fornecimento e aplicação de concreto USINADO Fck=20 MPa - considerando lançamento MANUAL para INFRA-ESTRUTURA (5% de perdas já incluído no custo)</t>
  </si>
  <si>
    <t>'040240</t>
  </si>
  <si>
    <t>LABOR - 2024 - 040240 - 1</t>
  </si>
  <si>
    <t>Fornecimento e aplicação de concreto USINADO Fck=25 MPa - considerando lançamento MANUAL para INFRA-ESTRUTURA (5% de perdas já incluído no custo)</t>
  </si>
  <si>
    <t>'040243</t>
  </si>
  <si>
    <t>LABOR - 2024 - 040243 - 1</t>
  </si>
  <si>
    <t>Fornecimento, dobragem e colocação em fôrma, de armadura CA-50 A média, diâmetro de 6.3 a 10.0 mm</t>
  </si>
  <si>
    <t>kg</t>
  </si>
  <si>
    <t>'040245</t>
  </si>
  <si>
    <t>LABOR - 2024 - 040245 - 1</t>
  </si>
  <si>
    <t>Fornecimento, dobragem e colocação em fôrma, de armadura CA-50 A grossa diâmetro de 12.5 a 25.0 mm (1/2 a 1")</t>
  </si>
  <si>
    <t>'040246</t>
  </si>
  <si>
    <t>LABOR - 2024 - 040246 - 1</t>
  </si>
  <si>
    <t>Fornecimento, dobragem e colocação em fôrma, de armadura CA-60 B fina, diâmetro de 4.0 a 7.0mm</t>
  </si>
  <si>
    <t>'040249</t>
  </si>
  <si>
    <t>LABOR - 2024 - 040249 - 1</t>
  </si>
  <si>
    <t>Fôrma de tábua de madeira de 2.5x30.0cm, levando-se em conta utilização 1 vez (incluindo o material, corte, montagem, escoramento e desforma)</t>
  </si>
  <si>
    <t>'040250</t>
  </si>
  <si>
    <t>LABOR - 2024 - 040250 - 1</t>
  </si>
  <si>
    <t>Fôrma de tábua de madeira de 2.5x30.0cm, levando-se em conta utilização 3 vezes (incluindo o material, corte, montagem, escoramento e desforma)</t>
  </si>
  <si>
    <t>'040253</t>
  </si>
  <si>
    <t>LABOR - 2024 - 040253 - 1</t>
  </si>
  <si>
    <t>Fornecimento e aplicação de concreto USINADO Fck=30 MPa - considerando lançamento MANUAL para INFRA-ESTRUTURA (5% de perdas já incluído no custo)</t>
  </si>
  <si>
    <t>'0403</t>
  </si>
  <si>
    <t>SUPER-ESTRUTURA</t>
  </si>
  <si>
    <t>'040315</t>
  </si>
  <si>
    <t>LABOR - 2024 - 040315 - 1</t>
  </si>
  <si>
    <t>'040320</t>
  </si>
  <si>
    <t>LABOR - 2024 - 040320 - 1</t>
  </si>
  <si>
    <t>'040322</t>
  </si>
  <si>
    <t>LABOR - 2024 - 040322 - 1</t>
  </si>
  <si>
    <t>'040324</t>
  </si>
  <si>
    <t>LABOR - 2024 - 040324 - 1</t>
  </si>
  <si>
    <t>'040328</t>
  </si>
  <si>
    <t>LABOR - 2024 - 040328 - 1</t>
  </si>
  <si>
    <t>'040329</t>
  </si>
  <si>
    <t>LABOR - 2024 - 040329 - 1</t>
  </si>
  <si>
    <t>Fornecimento e aplicação de concreto USINADO Fck=20 MPa - considerando BOMBEAMENTO (5% de perdas já incluído no custo) (6% de taxa p/concr.bombeavel)</t>
  </si>
  <si>
    <t>'040330</t>
  </si>
  <si>
    <t>LABOR - 2024 - 040330 - 1</t>
  </si>
  <si>
    <t>Fornecimento e aplicação de concreto USINADO Fck=25 MPa - considerando BOMBEAMENTO (5% de perdas já incluído no custo) (6% de taxa p/concr.bombeavel)</t>
  </si>
  <si>
    <t>'040331</t>
  </si>
  <si>
    <t>LABOR - 2024 - 040331 - 1</t>
  </si>
  <si>
    <t>Fornecimento e aplicação de concreto USINADO Fck=30 MPa - considerando BOMBEAMENTO (5% de perdas já incluído no custo) (6% de taxa p/ concr. bombeavel)</t>
  </si>
  <si>
    <t>'040332</t>
  </si>
  <si>
    <t>LABOR - 2024 - 040332 - 1</t>
  </si>
  <si>
    <t>Fornecimento, dobragem e colocação em fôrma, de armadura CA-50 A grossa, diâmetro de 12.5 a 25.0mm</t>
  </si>
  <si>
    <t>'040333</t>
  </si>
  <si>
    <t>LABOR - 2024 - 040333 - 1</t>
  </si>
  <si>
    <t>'040337</t>
  </si>
  <si>
    <t>LABOR - 2024 - 040337 - 1</t>
  </si>
  <si>
    <t>Fôrma em chapa de madeira compensada plastificada 12mm para estrutura em geral, 5 reaproveitamentos, reforçada com sarrafos de madeira 2.5x10cm (incl material, corte, montagem, escoras em eucalipto e desforma)</t>
  </si>
  <si>
    <t>'040339</t>
  </si>
  <si>
    <t>LABOR - 2024 - 040339 - 1</t>
  </si>
  <si>
    <t>Forma de chapas madeira compensada resinada, esp. 12mm, levando-se em conta a utilização 3 vezes, reforçadas com sarrafos de madeira de 2.5 x 10.0cm (incl material, corte, montagem, escoras em eucalipto e desforma)</t>
  </si>
  <si>
    <t>'0404</t>
  </si>
  <si>
    <t>ESTRUTURAS DE CONCRETO APARENTE</t>
  </si>
  <si>
    <t>'040405</t>
  </si>
  <si>
    <t>LABOR - 2024 - 040405 - 1</t>
  </si>
  <si>
    <t>Fôrma com chapa compensada plastificada esp. 12mm, utização 5 vezes</t>
  </si>
  <si>
    <t>'0406</t>
  </si>
  <si>
    <t>LAJES PRÉ-MOLDADAS</t>
  </si>
  <si>
    <t>'040601</t>
  </si>
  <si>
    <t>LABOR - 2024 - 040601 - 1</t>
  </si>
  <si>
    <t>Laje pré-fabricada treliçada (H=8cm) para forro simples revestido, vão até 3.5m, capeamento 2cm, elemento de enchimento bloco cerâmico, espessura final da laje - 10cm, Fck = 150Kg/cm2</t>
  </si>
  <si>
    <t>'040602</t>
  </si>
  <si>
    <t>LABOR - 2024 - 040602 - 1</t>
  </si>
  <si>
    <t>Laje pré-fabricada treliçada (H=8cm), sobrecarga 300 kg/m2, vão de 3.5 a 4.3m, capeamento 4cm, elemento de enchimento em bloco cerâmico, espessura final da laje ? 12cm, Fck = 150 Kg/cm2</t>
  </si>
  <si>
    <t>'0407</t>
  </si>
  <si>
    <t>DIVERSOS</t>
  </si>
  <si>
    <t>'040705</t>
  </si>
  <si>
    <t>LABOR - 2024 - 040705 - 1</t>
  </si>
  <si>
    <t>Execução de junta de dilatação 2 x 2 cm considerando 1cm de aplicação de isopor e 1cm de aplicação de mastique elástico do tipo sikaflex 1a ou equivalente</t>
  </si>
  <si>
    <t>'0408</t>
  </si>
  <si>
    <t>RECUPERAÇÃO DE ESTRUTURAS</t>
  </si>
  <si>
    <t>'040801</t>
  </si>
  <si>
    <t>LABOR - 2024 - 040801 - 2</t>
  </si>
  <si>
    <t>Escarificação manual de concreto, exclusive limpeza do concreto afetado por processo de hidrojateamento e tratamento de armaduras corroídas</t>
  </si>
  <si>
    <t>'040802</t>
  </si>
  <si>
    <t>LABOR - 2024 - 040802 - 3</t>
  </si>
  <si>
    <t>Escarificação manual de concreto, com profundidade máxima de 5cm, exclusive limpeza do concreto afetado por processo de hidrojateamento e tratamento de armaduras corroídas</t>
  </si>
  <si>
    <t>'040806</t>
  </si>
  <si>
    <t>LABOR - 2024 - 040806 - 2</t>
  </si>
  <si>
    <t>Tratamento de armaduras corroídas com lixamento manual com escova de aço, até a completa remoção de partículas soltas, materiais indesejáveis e corrosão, exclusive aplicação de argamassa cimentícia, polimérica com inibidor de corrosão</t>
  </si>
  <si>
    <t>'040807</t>
  </si>
  <si>
    <t>LABOR - 2024 - 040807 - 2</t>
  </si>
  <si>
    <t>Tratamento de armadura com duas demãos (esp. 1mm) de Sika Top 108 ou equivalente, exclusive aplicação de graute cimentício</t>
  </si>
  <si>
    <t>'040808</t>
  </si>
  <si>
    <t>LABOR - 2024 - 040808 - 2</t>
  </si>
  <si>
    <t>Retirada (corte) de armadura deteriorada, superior a 20% do diâmetro original</t>
  </si>
  <si>
    <t>'040809</t>
  </si>
  <si>
    <t>LABOR - 2024 - 040809 - 2</t>
  </si>
  <si>
    <t>Recomposição de concreto estrutural, com utilização de argamassa de uso geral Graute cimentício, com profundidade máxima 5cm</t>
  </si>
  <si>
    <t>'040810</t>
  </si>
  <si>
    <t>LABOR - 2024 - 040810 - 2</t>
  </si>
  <si>
    <t>Recomposição de concreto estrutural, com utilização de argamassa de uso geral Graute cimentício</t>
  </si>
  <si>
    <t>'040813</t>
  </si>
  <si>
    <t>LABOR - 2024 - 040813 - 2</t>
  </si>
  <si>
    <t>Impermeabilização de superfície com argamassa impemeabilizante, semiflexível bicomponente, 4 demãos , SIKA Top 107, VIAPLUS 1000 ou equivalente</t>
  </si>
  <si>
    <t>'040816</t>
  </si>
  <si>
    <t>LABOR - 2024 - 040816 - 2</t>
  </si>
  <si>
    <t>Aplicação de primer convertedor de ferrugem a 2 demãos, exclusive pintura de proteção e acabamento</t>
  </si>
  <si>
    <t>'040817</t>
  </si>
  <si>
    <t>LABOR - 2024 - 040817 - 1</t>
  </si>
  <si>
    <t>Fornecimento e lançamento de concreto para grouteamento com adição de pedrisco (50% em peso), utilizando Sikagrout ou produto equivalente, exclusive forma</t>
  </si>
  <si>
    <t>'040818</t>
  </si>
  <si>
    <t>LABOR - 2024 - 040818 - 1</t>
  </si>
  <si>
    <t>Revestimento externo com argamassa corretiva tipo Sika Monotop 622 BR ou equivalente, esp. 5mm</t>
  </si>
  <si>
    <t>'0409</t>
  </si>
  <si>
    <t>MURO DE ARRIMO (Conc. ciclópico 15MPa c/ 30% de pedra de mão, c/ forn., preparo e aplicação de concreto, forma de tábua pinho-reap.5 vezes, exclusive escav. e reaterro) seções tipicas nas seguintes dimensões:</t>
  </si>
  <si>
    <t>'040901</t>
  </si>
  <si>
    <t>LABOR - 2024 - 040901 - 3</t>
  </si>
  <si>
    <t>Muro de arrimo em concreto ciclópico Fck=15MPa com 30% de pedra de mão, c/ fornecimento, preparo e aplicação de concreto, fôrma em compensado plastificado com travamento e aproveitamento 8 vezes, base em concreto magro esp. 5 cm, filtro de areia drenante, dreno no pé do muro c/ tubo PEAD corrugado Ø100 mm, enchimento c/ brita envolvido c/ manta geotêxtil, exclusive escavação e reaterro, seções tipicas nas dimensões:b=0.40m; B=0.70m e H=1.00m</t>
  </si>
  <si>
    <t>'040902</t>
  </si>
  <si>
    <t>LABOR - 2024 - 040902 - 3</t>
  </si>
  <si>
    <t>Muro de arrimo em concreto ciclópico Fck=15MPa com 30% de pedra de mão, c/ fornecimento, preparo e aplicação de concreto, fôrma em compensado plastificado com travamento e aproveitamento 8 vezes, base em concreto magro esp. 5 cm, filtro de areia drenante, dreno no pé do muro c/ tubo PEAD corrugado Ø100 mm, enchimento c/ brita envolvido c/ manta geotêxtil, exclusive escavação e reaterro, seções tipicas nas dimensões: b=0.40m; B=0.90m e H=1,50m</t>
  </si>
  <si>
    <t>'040903</t>
  </si>
  <si>
    <t>LABOR - 2024 - 040903 - 3</t>
  </si>
  <si>
    <t>Muro de arrimo em concreto ciclópico Fck=15MPa com 30% de pedra de mão, c/ fornecimento, preparo e aplicação de concreto, fôrma em compensado plastificado com travamento e aproveitamento 8 vezes, base em concreto magro esp. 5 cm, filtro de areia drenante, dreno no pé do muro c/ tubo PEAD corrugado Ø100 mm, enchimento c/ brita envolvido c/ manta geotêxtil, exclusive escavação e reaterro, seções tipicas nas dimensões: b=0.40m; B=1.05m e H=2.00m</t>
  </si>
  <si>
    <t>'040904</t>
  </si>
  <si>
    <t>LABOR - 2024 - 040904 - 3</t>
  </si>
  <si>
    <t>Muro de arrimo em concreto ciclópico Fck=15MPa com 30% de pedra de mão, c/ fornecimento, preparo e aplicação de concreto, fôrma em compensado plastificado com travamento e aproveitamento 8 vezes, base em concreto magro esp. 5 cm, filtro de areia drenante, dreno no pé do muro c/ tubo PEAD corrugado Ø100 mm, enchimento c/ brita envolvido c/ manta geotêxtil, exclusive escavação e reaterro, seções tipicas nas dimensões: b=0.40m; B=1.23 e H=2.50m</t>
  </si>
  <si>
    <t>'05</t>
  </si>
  <si>
    <t>PAREDES E PAINÉIS</t>
  </si>
  <si>
    <t>'0501</t>
  </si>
  <si>
    <t>ALVENARIA DE VEDAÇÃO</t>
  </si>
  <si>
    <t>'050112</t>
  </si>
  <si>
    <t>LABOR - 2024 - 050112 - 4</t>
  </si>
  <si>
    <t>Elemento vazado de concreto (Cobogó) 40 x 40 x 10 cm, tipo reto, assentados com argamassa de cimento e areia peneirada no traço 1:3, espessura das juntas 15 mm, preparo manual</t>
  </si>
  <si>
    <t>'050115</t>
  </si>
  <si>
    <t>LABOR - 2024 - 050115 - 4</t>
  </si>
  <si>
    <t>Alvenaria de embasamento com pedra de mão (rachão) empregando argamassa de cimento e areia traço 1:3, preparo manual</t>
  </si>
  <si>
    <t>'050122</t>
  </si>
  <si>
    <t>LABOR - 2024 - 050122 - 4</t>
  </si>
  <si>
    <t>Elemento vazado de concreto (Cobogó) 20 x 20 x 10cm, tipo cruzeta,assentados com argamassa de cimento e areia peneirada no traço 1:3, espessura das juntas 15 mm, preparo manual</t>
  </si>
  <si>
    <t>'0502</t>
  </si>
  <si>
    <t>PLACAS E PAINÉIS DIVISÓRIOS</t>
  </si>
  <si>
    <t>'050205</t>
  </si>
  <si>
    <t>LABOR - 2024 - 050205 - 4</t>
  </si>
  <si>
    <t>Divisória sanitária de granito cinza andorinha esp. 3 cm, assentada com argamassa de cimento e areia no traço 1:3</t>
  </si>
  <si>
    <t>'050206</t>
  </si>
  <si>
    <t>LABOR - 2024 - 050206 - 2</t>
  </si>
  <si>
    <t>Divisória sanitária de granito cinza andorinha esp. 3 cm, fixada com cantoneira de ferro cromado</t>
  </si>
  <si>
    <t>'050208</t>
  </si>
  <si>
    <t>LABOR - 2024 - 050208 - 4</t>
  </si>
  <si>
    <t>Assentamento de divisória sanitária de mármore ou granito com 3 cm de espessura, empregando argamassa de cimento e areia no traço 1:3, exclusive fornecimento da divisória</t>
  </si>
  <si>
    <t>'050212</t>
  </si>
  <si>
    <t>LABOR - 2024 - 050212 - 1</t>
  </si>
  <si>
    <t>Fornecimento e montagem de sistema de divisórias modulares tipo MD-1 (Alta/Painel/Painel), espessura de 35mm, painéis em chapa duraplac, pintura melamínica e protegidas por resina de brilho mate, cor: Cinza, miolo em estrutura celular (colméia), estrutura em perfil de aço na cor: preta</t>
  </si>
  <si>
    <t>'050213</t>
  </si>
  <si>
    <t>LABOR - 2024 - 050213 - 1</t>
  </si>
  <si>
    <t>Fornecimento e montagem de porta para divisórias sem visor, espessura de 35mm, painéis em chapa duraplac, pintura melamínica e protegidas por resina de brilho mate, cor: Cinza, miolo em estrutura celular (Colméia), estrutura em perfis de aço na cor: preta, inclusive dobradiça e fechadura tubular</t>
  </si>
  <si>
    <t>'0503</t>
  </si>
  <si>
    <t>VERGAS/CONTRAVERGA</t>
  </si>
  <si>
    <t>'050301</t>
  </si>
  <si>
    <t>LABOR - 2024 - 050301 - 2</t>
  </si>
  <si>
    <t>Verga/contraverga reta de concreto armado moldada in loco 10 x 5 cm, Fck = 15 MPa, inclusive forma, armação e desforma, comprimento inferior a 2.0 metros</t>
  </si>
  <si>
    <t>'050303</t>
  </si>
  <si>
    <t>LABOR - 2024 - 050303 - 2</t>
  </si>
  <si>
    <t>Verga/contraverga curva de concreto armado 10 x 5 cm, Fck = 15 MPa, inclusive forma, armação e desforma, comprimento inferior a 2.0 metros</t>
  </si>
  <si>
    <t>'0505</t>
  </si>
  <si>
    <t>ALVENARIA ESTRUTURAL</t>
  </si>
  <si>
    <t>'050501</t>
  </si>
  <si>
    <t>LABOR - 2024 - 050501 - 2</t>
  </si>
  <si>
    <t>Alvenaria de blocos de concreto estrutural 14x19x39cm cheios "Classe B", com resistência mínima à compressão 15MPa, assentados c/ argamassa de cimento e areia média no traço 1:4, preparo com betoneira, esp. juntas 10mm e esp. da parede s/ revestimento 14cm</t>
  </si>
  <si>
    <t>'050502</t>
  </si>
  <si>
    <t>LABOR - 2024 - 050502 - 2</t>
  </si>
  <si>
    <t>Alvenaria de blocos de concreto estrutural 19x19x39cm cheios "Classe B", com resistência mínima à compressão 15MPa, assentados c/ argamassa de cimento e areia média no traço 1:4, preparo com betoneira, esp. juntas 10mm e esp. da parede s/ revestimento 19cm</t>
  </si>
  <si>
    <t>'050503</t>
  </si>
  <si>
    <t>LABOR - 2024 - 050503 - 2</t>
  </si>
  <si>
    <t>Alvenaria de blocos de concreto estrutural 9x19x39cm cheios "Classe B", com resistência mínima à compressão 15MPa, assentados c/ argamassa de cimento e areia média no traço 1:4, preparo com betoneira, esp. juntas 10mm e esp. da parede s/ revestimento 9cm</t>
  </si>
  <si>
    <t>'0506</t>
  </si>
  <si>
    <t>ALVENARIA DE VEDAÇÃO EMPREGANDO ARGAMASSA DE CIMENTO, CAL E AREIA</t>
  </si>
  <si>
    <t>'050601</t>
  </si>
  <si>
    <t>LABOR - 2024 - 050601 - 2</t>
  </si>
  <si>
    <t>Alvenaria de vedação com blocos de concreto 9x19x39cm, c/ resistência mínimo a compressão de 3 MPa, assentados c/ argamassa de cimento, cal hidratada CH1 e areia no traço 1:0,5:8, preparo com betoneira, esp. juntas 10mm e esp. da parede s/ revestimento 9cm</t>
  </si>
  <si>
    <t>'050602</t>
  </si>
  <si>
    <t>LABOR - 2024 - 050602 - 2</t>
  </si>
  <si>
    <t>Alvenaria de vedação com blocos de concreto 14x19x39cm, c/ resistência mínimo a compressão de 3 MPa, assentados c/ argamassa de cimento, cal hidratada CH1 e areia no traço 1:0,5:8, preparo com betoneira, esp. juntas 10mm e esp. da parede s/ revestimento 14cm</t>
  </si>
  <si>
    <t>'050603</t>
  </si>
  <si>
    <t>LABOR - 2024 - 050603 - 2</t>
  </si>
  <si>
    <t>Alvenaria de vedação com blocos de concreto 19x19x39cm, c/ resistência mínimo a compressão de 3 MPa, assentados c/ argamassa de cimento, cal hidratada CH1 e areia no traço 1:0,5:8, preparo com betoneira, esp. juntas 10mm e esp. da parede s/ revestimento 19cm</t>
  </si>
  <si>
    <t>'050605</t>
  </si>
  <si>
    <t>LABOR - 2024 - 050605 - 2</t>
  </si>
  <si>
    <t>Alvenaria de vedação com blocos cerâmicos furados 9x19x19cm, assentados c/ argamassa de cimento, cal hidratada CH1 e areia no traço 1:0,5:8, preparo com betoneira, juntas 10mm e esp. das paredes s/revestimento, 9cm (bloco comprado na praça de Vitória, posto obra)</t>
  </si>
  <si>
    <t>'050606</t>
  </si>
  <si>
    <t>LABOR - 2024 - 050606 - 2</t>
  </si>
  <si>
    <t>Alvenaria de vedação com blocos cerâmicos furados 9x19x19cm, assentados c/ argamassa de cimento, cal hidratada CH1 e areia no traço 1:0,5:8, preparo com betoneira, juntas 10mm e esp. das paredes s/revestimento, 9cm (bloco comprado na fábrica, posto obra)</t>
  </si>
  <si>
    <t>'050607</t>
  </si>
  <si>
    <t>LABOR - 2024 - 050607 - 2</t>
  </si>
  <si>
    <t>Alvenaria de vedação com blocos cerâmicos furados 9x19x19cm, assentados c/ argamassa de cimento, cal hidratada CH1 e areia no traço 1:0,5:8, preparo com betoneira, juntas 10mm e esp. das paredes s/revestimento, 19cm, bloco deitado (bloco comprado praça de Vitória, posto obra)</t>
  </si>
  <si>
    <t>'050608</t>
  </si>
  <si>
    <t>LABOR - 2024 - 050608 - 2</t>
  </si>
  <si>
    <t>Alvenaria de vedação com blocos cerâmicos furados 9x19x19cm, assentados c/ argamassa de cimento, cal hidratada CH1 e areia no traço 1:0,5:8, preparo com betoneira, juntas 10mm e esp. das paredes s/revestimento, 19cm, bloco deitado (bloco comprado fábrica, posto obra)</t>
  </si>
  <si>
    <t>'06</t>
  </si>
  <si>
    <t>ESQUADRIAS DE MADEIRA</t>
  </si>
  <si>
    <t>'0601</t>
  </si>
  <si>
    <t>MARCOS E ALIZARES</t>
  </si>
  <si>
    <t>'060101</t>
  </si>
  <si>
    <t>LABOR - 2024 - 060101 - 1</t>
  </si>
  <si>
    <t>Marco em madeira de lei tipo Peroba, Ipê, Angelim Pedra ou equivalente, com 15 x 3cm de batente, nas dimensões: 0,60 x 2,10 m</t>
  </si>
  <si>
    <t>'060102</t>
  </si>
  <si>
    <t>LABOR - 2024 - 060102 - 1</t>
  </si>
  <si>
    <t>Marco em madeira de lei tipo Peroba, Ipê, Angelim Pedra ou equivalente, com 15 x 3cm de batente, nas dimensões: 0,70 x 2,10 m</t>
  </si>
  <si>
    <t>'060103</t>
  </si>
  <si>
    <t>LABOR - 2024 - 060103 - 1</t>
  </si>
  <si>
    <t>Marco em madeira de lei tipo Peroba, Ipê, Angelim Pedra ou equivalente, com 15 x 3cm de batente, nas dimensões: 0,80 x 2,10 m</t>
  </si>
  <si>
    <t>'060107</t>
  </si>
  <si>
    <t>LABOR - 2024 - 060107 - 1</t>
  </si>
  <si>
    <t>Alizar em madeira de lei tipo Peroba, Ipê, Angelim Pedra ou equivalente, com 5 x 1,5cm</t>
  </si>
  <si>
    <t>'060108</t>
  </si>
  <si>
    <t>LABOR - 2024 - 060108 - 1</t>
  </si>
  <si>
    <t>Marco em madeira de lei tipo Peroba, Ipê, Angelim Pedra ou equivalente, com 15 x 3cm de batente, nas dimensões: 0,90 x 2,10 m</t>
  </si>
  <si>
    <t>'060110</t>
  </si>
  <si>
    <t>LABOR - 2024 - 060110 - 1</t>
  </si>
  <si>
    <t>Marco em madeira de lei tipo Peroba, Ipê, Angelim Pedra ou equivalente, com 15 x 3cm de batente</t>
  </si>
  <si>
    <t>'060112</t>
  </si>
  <si>
    <t>LABOR - 2024 - 060112 - 1</t>
  </si>
  <si>
    <t>Caixilho em madeira de lei tipo Peroba, Ipê, Angelim Pedra ou equivalente, com 9 x 3 cm para janela</t>
  </si>
  <si>
    <t>'060113</t>
  </si>
  <si>
    <t>LABOR - 2024 - 060113 - 1</t>
  </si>
  <si>
    <t>Alizar em madeira de lei tipo Peroba, Ipê, Angelim Pedra ou equivalente, com 7 x 1,5 cm</t>
  </si>
  <si>
    <t>'0611</t>
  </si>
  <si>
    <t>FERRAGENS</t>
  </si>
  <si>
    <t>'061101</t>
  </si>
  <si>
    <t>LABOR - 2024 - 061101 - 1</t>
  </si>
  <si>
    <t>Tarjeta fio redondo 3? para travamento de portas - IMAB, STAN, ALIANÇA ou equivalente</t>
  </si>
  <si>
    <t>'061102</t>
  </si>
  <si>
    <t>LABOR - 2024 - 061102 - 1</t>
  </si>
  <si>
    <t>Fechadura com maçaneta tipo alavanca e chave tipo yale - IMAB, STAN, ALIANÇA ou equivalente</t>
  </si>
  <si>
    <t>'061103</t>
  </si>
  <si>
    <t>LABOR - 2024 - 061103 - 1</t>
  </si>
  <si>
    <t>Fechadura com maçaneta tipo alavanca e chave comum para porta interna - IMAB, STAN, ALIANÇA ou equivalente</t>
  </si>
  <si>
    <t>'061104</t>
  </si>
  <si>
    <t>LABOR - 2024 - 061104 - 1</t>
  </si>
  <si>
    <t>Tarjeta tipo livre/ocupado - IMAB, STA, ALIANÇA ou equivalente</t>
  </si>
  <si>
    <t>'061106</t>
  </si>
  <si>
    <t>LABOR - 2024 - 061106 - 1</t>
  </si>
  <si>
    <t>Fechadura com maçaneta tipo bola e chave tipo yale - IMAB, STAN, ALIANÇA ou equivalente</t>
  </si>
  <si>
    <t>'061107</t>
  </si>
  <si>
    <t>LABOR - 2024 - 061107 - 1</t>
  </si>
  <si>
    <t>Fechadura de sobrepor, tipo caixão, com chave comum - IMAB, STAN, ALIANÇA ou equivalente</t>
  </si>
  <si>
    <t>'061108</t>
  </si>
  <si>
    <t>LABOR - 2024 - 061108 - 1</t>
  </si>
  <si>
    <t>Fechadura com maçaneta tipo alavanca e chave tipo banheiro - IMAB, STAN, ALIANÇA ou equivalente</t>
  </si>
  <si>
    <t>'061112</t>
  </si>
  <si>
    <t>LABOR - 2024 - 061112 - 1</t>
  </si>
  <si>
    <t>Dobradiça de latão cromado de 3 x 2.1/2?, inclusive parafusos - IMAB, STAN, ALIANÇA ou equivalente</t>
  </si>
  <si>
    <t>'0613</t>
  </si>
  <si>
    <t>PORTA EM MADEIRA DE LEI TIPO ANGELIM PEDRA OU EQUIV.C/ENCHIMENTO EM MADEIRA 1A.QUALIDADE ESP. 30MM P/ PINTURA, INCLUSIVE ALIZARES, DOBRADIÇAS E FECHADURA EXTERNA, EXCLUSIVE MARCO</t>
  </si>
  <si>
    <t>'061301</t>
  </si>
  <si>
    <t>LABOR - 2024 - 061301 - 1</t>
  </si>
  <si>
    <t>Porta em madeira de lei tipo angelim pedra ou equivalente,esp. 30 a 35mm c/ enchimento em madeira 1a qualidade, tipo sarrafeada para pintura, inclusive alizares, dobradiças e fechadura tipo alavanca em latão cromado LaFonte ou equivalente, exclusive marco, nas dimensões: 0,60 x 2,10 m</t>
  </si>
  <si>
    <t>'061302</t>
  </si>
  <si>
    <t>LABOR - 2024 - 061302 - 1</t>
  </si>
  <si>
    <t>Porta em madeira de lei tipo angelim pedra ou equivalente,esp. 30 a 35mm c/ enchimento em madeira 1a qualidade, tipo sarrafeada para pintura, inclusive alizares, dobradiças e fechadura tipo alavanca em latão cromado LaFonte ou equivalente, exclusive marco, nas dimensões: 0,70 x 2,10 m</t>
  </si>
  <si>
    <t>'061303</t>
  </si>
  <si>
    <t>LABOR - 2024 - 061303 - 1</t>
  </si>
  <si>
    <t>Porta em madeira de lei tipo angelim pedra ou equivalente,esp. 30 a 35mm c/ enchimento em madeira 1a qualidade, tipo sarrafeada para pintura, inclusive alizares, dobradiças e fechadura tipo alavanca em latão cromado LaFonte ou equivalente, exclusive marco, nas dimensões: 0,80 x 2,10 m</t>
  </si>
  <si>
    <t>'061304</t>
  </si>
  <si>
    <t>LABOR - 2024 - 061304 - 1</t>
  </si>
  <si>
    <t>Porta em madeira de lei tipo angelim pedra ou equivalente,esp. 30 a 35mm c/ enchimento em madeira 1a qualidade, tipo sarrafeada para pintura, inclusive alizares, dobradiças e fechadura tipo alavanca em latão cromado LaFonte ou equivalente, exclusive marco, nas dimensões: 0,90 x 2,10 m</t>
  </si>
  <si>
    <t>'0614</t>
  </si>
  <si>
    <t>PORTA EM MADEIRA DE LEI TIPO ANGELIM PEDRA/EQUIV, ESP. 30MM C/ ACAB. LISO P/ PINTURA, INCL. FECHADURA TIPO "LIVRE/OCUPADO" E FERRAGENS P/ FIXAÇÃO EM GRANITO, EXCLUSIVE MARCO</t>
  </si>
  <si>
    <t>'061401</t>
  </si>
  <si>
    <t>LABOR - 2024 - 061401 - 1</t>
  </si>
  <si>
    <t>Porta em madeira de lei tipo angelim pedra ou equivalente, esp. 30 a 35mm c/enchimento em madeira 1a qualidade, tipo sarrafeada para pintura, inclusive fechadura tipo "livre/ocupado" em latão cromado Lafonte ou equivalente e ferragens para fixação em granito, exclusive marco, nas dimensões: 0,60 x 1,80 m</t>
  </si>
  <si>
    <t>'061402</t>
  </si>
  <si>
    <t>LABOR - 2024 - 061402 - 1</t>
  </si>
  <si>
    <t>Porta em madeira de lei tipo angelim pedra ou equivalente, esp. 30 a 35mm c/enchimento em madeira 1a qualidade, tipo sarrafeada para pintura, inclusive fechadura tipo "livre/ocupado" em latão cromado Lafonte ou equivalente e ferragens para fixação em granito, exclusive marco, nas dimensões: 0,80 x 1,80 m</t>
  </si>
  <si>
    <t>'061403</t>
  </si>
  <si>
    <t>LABOR - 2024 - 061403 - 1</t>
  </si>
  <si>
    <t>Porta em madeira de lei tipo angelim pedra ou equivalente, esp. 30 a 35mm c/enchimento em madeira 1a qualidade, tipo sarrafeada para pintura, inclusive fechadura tipo "livre/ocupado" em latão cromado Lafonte ou equivalente e ferragens para fixação em granito, exclusive marco, nas dimensões: 0,60 x 1,60 m</t>
  </si>
  <si>
    <t>'061404</t>
  </si>
  <si>
    <t>LABOR - 2024 - 061404 - 1</t>
  </si>
  <si>
    <t>Porta em madeira de lei tipo angelim pedra ou equivalente, esp. 30 a 35mm c/enchimento em madeira 1a qualidade, tipo sarrafeada para pintura, inclusive fechadura tipo "livre/ocupado" em latão cromado Lafonte ou equivalente e ferragens para fixação em granito, exclusive marco, nas dimensões: 0,80 x 1,60 m</t>
  </si>
  <si>
    <t>'0617</t>
  </si>
  <si>
    <t>PORTA EM VENEZIANA, EM MADEIRA DE LEI, ESP. 30MM, INCL. DOBRADIÇAS, EXCLUSIVE ALIZAR, MARCO E FECHADURA</t>
  </si>
  <si>
    <t>'061701</t>
  </si>
  <si>
    <t>LABOR - 2024 - 061701 - 1</t>
  </si>
  <si>
    <t>Porta em madeira de lei angelim pedra ou equivalente, esp. 30 a 35mm, maciça, tipo veneziana, inclusive dobradiças, exclusive alizar, marco e fechadura, nas dimensões: 0,60 x 2,10 m</t>
  </si>
  <si>
    <t>'061702</t>
  </si>
  <si>
    <t>LABOR - 2024 - 061702 - 1</t>
  </si>
  <si>
    <t>Porta em madeira de lei angelim pedra ou equivalente, esp. 30 a 35mm, maciça, tipo veneziana, inclusive dobradiças, exclusive alizar, marco e fechadura, nas dimensões: 0,70 x 2,10 m</t>
  </si>
  <si>
    <t>'061703</t>
  </si>
  <si>
    <t>LABOR - 2024 - 061703 - 1</t>
  </si>
  <si>
    <t>Porta em madeira de lei angelim pedra ou equivalente, esp. 30 a 35mm, maciça, tipo veneziana, inclusive dobradiças, exclusive alizar, marco e fechadura, nas dimensões: 0,80 x 2,10 m</t>
  </si>
  <si>
    <t>'0619</t>
  </si>
  <si>
    <t>PORTA EM MADEIRA DE LEI TIPO ANGELIM PEDRA OU EQUIV. C/ ENCHIMENTO EM MADEIRA DE 1ª QUALIDADE ESP 30MM, COM VISOR DE VIDRO, INCL. ALIZARES, DOBRADIÇAS E FECHADURAS EXT EM LATÃO CROMADO LAFONTE/EQUIV , EXCL. MARCO, NAS DIMENSÕES:</t>
  </si>
  <si>
    <t>'061901</t>
  </si>
  <si>
    <t>LABOR - 2024 - 061901 - 1</t>
  </si>
  <si>
    <t>Porta em madeira de lei angelim pedra ou equivalente, esp. 30 a 35mm c/ enchimento em madeira de 1ª qualidade, tipo sarrafeada com visor 0,40x0,60 m, inclusive alizares, dobradiças e fechaduras tipo alavanca em latão cromado La Fonte ou equivalente, exclusive marco, nas dimensões: 0,70 x 2,10 m</t>
  </si>
  <si>
    <t>'061902</t>
  </si>
  <si>
    <t>LABOR - 2024 - 061902 - 1</t>
  </si>
  <si>
    <t>Porta em madeira de lei angelim pedra ou equivalente, esp. 30 a 35mm c/ enchimento em madeira de 1ª qualidade, tipo sarrafeada com visor 0,40x0,60 m, inclusive alizares, dobradiças e fechaduras tipo alavanca em latão cromado La Fonte ou equivalente, exclusive marco, nas dimensões: 0,80 x 2,10 m</t>
  </si>
  <si>
    <t>'061903</t>
  </si>
  <si>
    <t>LABOR - 2024 - 061903 - 1</t>
  </si>
  <si>
    <t>Porta em madeira de lei angelim pedra ou equivalente, esp. 30 a 35mm c/ enchimento em madeira de 1ª qualidade, tipo sarrafeada com visor 0,40x0,60 m, inclusive alizares, dobradiças e fechaduras tipo alavanca em latão cromado La Fonte ou equivalente, exclusive marco, nas dimensões: 0,90 x 2,10 m</t>
  </si>
  <si>
    <t>'0622</t>
  </si>
  <si>
    <t>REVISÕES E REPAROS</t>
  </si>
  <si>
    <t>'062201</t>
  </si>
  <si>
    <t>LABOR - 2024 - 062201 - 1</t>
  </si>
  <si>
    <t>Substituição de fechadura com maçaneta tipo alavanca e chave tipo yale - IMAB, STAN, ALIANÇA ou equivalente</t>
  </si>
  <si>
    <t>'062202</t>
  </si>
  <si>
    <t>LABOR - 2024 - 062202 - 1</t>
  </si>
  <si>
    <t>Substituição de fechadura com maçaneta tipo alavanca e chave comum para porta interna - IMAB, STAN, ALIANÇA ou equivalente</t>
  </si>
  <si>
    <t>'062203</t>
  </si>
  <si>
    <t>LABOR - 2024 - 062203 - 1</t>
  </si>
  <si>
    <t>Substituição de fechadura com maçaneta tipo bola e chave tipo yale - IMAB, STAN, ALIANÇA ou equivalente</t>
  </si>
  <si>
    <t>'062204</t>
  </si>
  <si>
    <t>LABOR - 2024 - 062204 - 1</t>
  </si>
  <si>
    <t>Recolocação de folha de porta em madeira de 1 folha, excl. ferragens, porta, marcos e alizares</t>
  </si>
  <si>
    <t>'062205</t>
  </si>
  <si>
    <t>LABOR - 2024 - 062205 - 1</t>
  </si>
  <si>
    <t>Substituição de tarjeta tipo livre/ocupado - IMAB, STA, ALIANÇA ou equivalente</t>
  </si>
  <si>
    <t>'062206</t>
  </si>
  <si>
    <t>LABOR - 2024 - 062206 - 1</t>
  </si>
  <si>
    <t>Substituição de targeta fio redondo 2", ref. IMAB, STAN, ALIANÇA ou equivalente</t>
  </si>
  <si>
    <t>'062207</t>
  </si>
  <si>
    <t>LABOR - 2024 - 062207 - 1</t>
  </si>
  <si>
    <t>Substituição de dobradiça de latão cromado de 3 x 2.1/2?, inclusive parafusos - IMAB, STAN, ALIANÇA ou equivalente</t>
  </si>
  <si>
    <t>'062208</t>
  </si>
  <si>
    <t>LABOR - 2024 - 062208 - 1</t>
  </si>
  <si>
    <t>Reparo na porta com plaina, inclusive retirada e recolocação de folha de porta</t>
  </si>
  <si>
    <t>'062211</t>
  </si>
  <si>
    <t>LABOR - 2024 - 062211 - 1</t>
  </si>
  <si>
    <t>Remoção e reinstalação de alizar de madeira, exclusive alizar</t>
  </si>
  <si>
    <t>'062212</t>
  </si>
  <si>
    <t>LABOR - 2024 - 062212 - 1</t>
  </si>
  <si>
    <t>Remoção e reinstalação de marco de madeira, exclusive marco, inclusive acessórios de fixação: pregos e argamassa de cimento, cal hidratado e areia, para chumbamento</t>
  </si>
  <si>
    <t>'0623</t>
  </si>
  <si>
    <t>PORTA EM MADEIRA DE LEI COM ENCHIMENTO EM MADEIRA DE 1ª QUALIDADE, ESP. 30MM, PARA PINTURA, INCL. ALIZARES, DOBRADIÇAS, FECHADURA TIPO "LIVRE/OCUPADO" EXCLUSIVE MARCO</t>
  </si>
  <si>
    <t>'062301</t>
  </si>
  <si>
    <t>LABOR - 2024 - 062301 - 1</t>
  </si>
  <si>
    <t>Porta de madeira de lei sarrafeada com enchimento em madeira de 1ª qualidade, esp. 30 a 35mm, semi-sólida, para pintura, inclusive alizares, dobradiças, fechadura tipo "livre/ocupado" em latão cromado La Fonte ou equivalente, exclusive marco, nas dimensões: 0.60 x 1.60 m</t>
  </si>
  <si>
    <t>'062302</t>
  </si>
  <si>
    <t>LABOR - 2024 - 062302 - 1</t>
  </si>
  <si>
    <t>Porta de madeira de lei sarrafeada com enchimento em madeira de 1ª qualidade, esp. 30 a 35mm, semi-sólida, para pintura, inclusive alizares, dobradiças, fechadura tipo "livre/ocupado" em latão cromado La Fonte ou equivalente, exclusive marco, nas dimensões: 0.80 x 1.60 m</t>
  </si>
  <si>
    <t>'0625</t>
  </si>
  <si>
    <t>PORTA EM MADEIRA DE LEI TIPO ANGELIM PEDRA OU EQUIV.,ESP. 30 MM, MACIÇA C/ FRISO P/ VERNIZ, PADRÃO SEDU, COM VISOR, INCLUSIVE ALIZARES, DOBRADIÇAS E FECHADURA DE BOLA EXTERNA, EXCLUSIVE MARCO</t>
  </si>
  <si>
    <t>'062501</t>
  </si>
  <si>
    <t>LABOR - 2024 - 062501 - 1</t>
  </si>
  <si>
    <t>Porta de madeira de lei angelim pedra ou equivalente, esp. 30 a 35 mm, maciça, tipo mexicana, c/ friso p/ verniz, padrão SEDU, com visor 1,00 x 0,15m e vidro 4mm, inclusive alizares, dobradiças e fechadura tipo alavanca em latão cromado LaFonte ou equiv., exclusive marco, dimensões: 0.60 x 2.10 m</t>
  </si>
  <si>
    <t>'062502</t>
  </si>
  <si>
    <t>LABOR - 2024 - 062502 - 1</t>
  </si>
  <si>
    <t>Porta de madeira de lei angelim pedra ou equivalente, esp. 30 a 35 mm, maciça, tipo mexicana, c/ friso p/ verniz, padrão SEDU, com visor 1,00 x 0,15m e vidro 4mm, inclusive alizares, dobradiças e fechadura tipo alavanca em latão cromado LaFonte ou equiv., exclusive marco, dimensões: 0.70 x 2.10 m</t>
  </si>
  <si>
    <t>'062503</t>
  </si>
  <si>
    <t>LABOR - 2024 - 062503 - 1</t>
  </si>
  <si>
    <t>Porta de madeira de lei angelim pedra ou equivalente, esp. 30 a 35 mm, maciça, tipo mexicana, c/ friso p/ verniz, padrão SEDU, com visor 1,00 x 0,15m e vidro 4mm, inclusive alizares, dobradiças e fechadura tipo alavanca em latão cromado LaFonte ou equiv., exclusive marco, dimensões: 0.80 x 2.10 m</t>
  </si>
  <si>
    <t>'062504</t>
  </si>
  <si>
    <t>LABOR - 2024 - 062504 - 1</t>
  </si>
  <si>
    <t>Porta de madeira de lei angelim pedra ou equivalente, esp. 30 a 35 mm, maciça, tipo mexicana, c/ friso p/ verniz, padrão SEDU, com visor 1,00 x 0,15m e vidro 4mm, inclusive alizares, dobradiças e fechadura tipo alavanca em latão cromado LaFonte ou equiv., exclusive marco, dimensões: 0.90 x 2.10 m</t>
  </si>
  <si>
    <t>'062505</t>
  </si>
  <si>
    <t>LABOR - 2024 - 062505 - 1</t>
  </si>
  <si>
    <t>Porta de madeira de lei angelim pedra ou equivalente, esp. 30 a 35 mm, maciça, tipo mexicana, c/ friso p/ verniz, padrão SEDU, com visor 1,00 x 0,15m e vidro 4mm, inclusive alizares, dobradiças e fechadura tipo alavanca em latão cromado LaFonte ou equiv., exclusive marco, dimensões: 1.60 x 2.10 m (duas folhas)</t>
  </si>
  <si>
    <t>'07</t>
  </si>
  <si>
    <t>ESQUADRIAS METÁLICAS</t>
  </si>
  <si>
    <t>'0711</t>
  </si>
  <si>
    <t>GRADES E PORTÕES</t>
  </si>
  <si>
    <t>'071101</t>
  </si>
  <si>
    <t>LABOR - 2024 - 071101 - 1</t>
  </si>
  <si>
    <t>Tela de proteção de arame galvanizado 1/2" fio 12, com quadro em tubo de ferro galvanizado 1 1/2" e cantoneira de ferro 1/2" x 1/2" x1/8", conforme detalhe em projeto</t>
  </si>
  <si>
    <t>'071103</t>
  </si>
  <si>
    <t>LABOR - 2024 - 071103 - 1</t>
  </si>
  <si>
    <t>Grade de tela tipo mosquiteiro de arame galvanizado #18, fio 32, inclusive, requadro em cantoneira de ferro 1/8"x1/2"x1/2"</t>
  </si>
  <si>
    <t>'071104</t>
  </si>
  <si>
    <t>LABOR - 2024 - 071104 - 1</t>
  </si>
  <si>
    <t>Portão de ferro de abrir em barra chata, inclusive chumbamento</t>
  </si>
  <si>
    <t>'071105</t>
  </si>
  <si>
    <t>LABOR - 2024 - 071105 - 1</t>
  </si>
  <si>
    <t>Grade de ferro em barra chata, inclusive chumbamento</t>
  </si>
  <si>
    <t>'071106</t>
  </si>
  <si>
    <t>LABOR - 2024 - 071106 - 1</t>
  </si>
  <si>
    <t>Portão de ferro de correr em barra chata, inclusive chumbamento</t>
  </si>
  <si>
    <t>'071107</t>
  </si>
  <si>
    <t>LABOR - 2024 - 071107 - 1</t>
  </si>
  <si>
    <t>Portão de ferro de abrir em barra chata, chapa e tubo, inclusive chumbamento</t>
  </si>
  <si>
    <t>'0717</t>
  </si>
  <si>
    <t>ESQUADRIAS METÁLICAS (M2)</t>
  </si>
  <si>
    <t>'071701</t>
  </si>
  <si>
    <t>LABOR - 2024 - 071701 - 1</t>
  </si>
  <si>
    <t>Janela de correr para vidro em alumínio anodizado cor natural, linha 25, completa, incl. puxador com tranca, alizar, caixilho e contramarco, exclusive vidro</t>
  </si>
  <si>
    <t>'071702</t>
  </si>
  <si>
    <t>LABOR - 2024 - 071702 - 1</t>
  </si>
  <si>
    <t>Báscula para vidro em alumínio anodizado cor natural, linha 25, completa, com tranca, caixilho, alizar e contramarco, exclusive vidro</t>
  </si>
  <si>
    <t>'071703</t>
  </si>
  <si>
    <t>LABOR - 2024 - 071703 - 1</t>
  </si>
  <si>
    <t>Janela tipo maxim-ar para vidro em alumínio anodizado natural, linha 25, completa, incl. puxador com tranca, caixilho, alizar e contramarco, exclusive vidro</t>
  </si>
  <si>
    <t>'071704</t>
  </si>
  <si>
    <t>LABOR - 2024 - 071704 - 1</t>
  </si>
  <si>
    <t>Porta de abrir tipo veneziana em alumínio anodizado, linha 25, completa, incl. puxador com tranca, caixilho, alizar e contramarco</t>
  </si>
  <si>
    <t>'071706</t>
  </si>
  <si>
    <t>LABOR - 2024 - 071706 - 1</t>
  </si>
  <si>
    <t>Guichê/gradil em perfil L 1" e perfil T 3/4" em ferro, inclusive pintura em esmalte sintético, marca de referência SUVINIL</t>
  </si>
  <si>
    <t>'0718</t>
  </si>
  <si>
    <t>'071801</t>
  </si>
  <si>
    <t>LABOR - 2024 - 071801 - 1</t>
  </si>
  <si>
    <t>Escovamento com escova de aço em esquadrias de ferro</t>
  </si>
  <si>
    <t>'08</t>
  </si>
  <si>
    <t>VIDROS E ESPELHOS</t>
  </si>
  <si>
    <t>'0801</t>
  </si>
  <si>
    <t>VIDROS PARA ESQUADRIAS</t>
  </si>
  <si>
    <t>'080102</t>
  </si>
  <si>
    <t>LABOR - 2024 - 080102 - 1</t>
  </si>
  <si>
    <t>Vidro plano transparente liso, com 4 mm de espessura</t>
  </si>
  <si>
    <t>'080103</t>
  </si>
  <si>
    <t>LABOR - 2024 - 080103 - 1</t>
  </si>
  <si>
    <t>Vidro fantasia mini-boreal, com 4 mm de espessura</t>
  </si>
  <si>
    <t>'080107</t>
  </si>
  <si>
    <t>LABOR - 2024 - 080107 - 1</t>
  </si>
  <si>
    <t>Vidro aramado esp. 6mm, colocado</t>
  </si>
  <si>
    <t>'0802</t>
  </si>
  <si>
    <t>ESPELHOS</t>
  </si>
  <si>
    <t>'080201</t>
  </si>
  <si>
    <t>LABOR - 2024 - 080201 - 1</t>
  </si>
  <si>
    <t>Espelho para banheiros espessura 4 mm, incluindo chapa compensada 10 mm, moldura de alumínio em perfil L 3/4", fixado com parafusos cromados</t>
  </si>
  <si>
    <t>'080202</t>
  </si>
  <si>
    <t>LABOR - 2024 - 080202 - 1</t>
  </si>
  <si>
    <t>Espelho espessura 4 mm, incluindo chapa compensada 6mm, moldura de peça de madeira 7x2.5cm fixada com parafuso e bucha conforme detalhe em projeto</t>
  </si>
  <si>
    <t>'080203</t>
  </si>
  <si>
    <t>LABOR - 2024 - 080203 - 1</t>
  </si>
  <si>
    <t>Espelho prata esp. 4 mm sobre caixa de compensado colado revestido com fórmica e fixado com parafuso cromado e bucha, dim. 1,80 x 0,40m, conforme detalhe em projeto</t>
  </si>
  <si>
    <t>'09</t>
  </si>
  <si>
    <t>COBERTURA</t>
  </si>
  <si>
    <t>'0901</t>
  </si>
  <si>
    <t>ESTRUTURA PARA TELHADO</t>
  </si>
  <si>
    <t>'090101</t>
  </si>
  <si>
    <t>LABOR - 2024 - 090101 - 1</t>
  </si>
  <si>
    <t>Estrutura de madeira de lei tipo Paraju, peroba mica, angelim pedra ou equivalente para telhado de telha cerâmica tipo capa e canal, com pontaletes, terças, caibros e ripas, inclusive tratamento com cupinicida, exclusive telhas</t>
  </si>
  <si>
    <t>'090102</t>
  </si>
  <si>
    <t>LABOR - 2024 - 090102 - 1</t>
  </si>
  <si>
    <t>Estrutura de madeira de lei tipo Paraju, peroba mica, angelim pedra ou equivalente para telhado de telha ondulada de fibrocimento esp. 6mm, com pontaletes e caibros, inclusive tratamento com cupinicida, exclusive telhas</t>
  </si>
  <si>
    <t>'090103</t>
  </si>
  <si>
    <t>LABOR - 2024 - 090103 - 1</t>
  </si>
  <si>
    <t>Estrutura de madeira de lei tipo Paraju ou equivalente para cobertura de telha de fibrocimento canalete 49/90, inclusive tratamento com cupinicida, exclusive telhas</t>
  </si>
  <si>
    <t>'090104</t>
  </si>
  <si>
    <t>LABOR - 2024 - 090104 - 1</t>
  </si>
  <si>
    <t>Estrutura de madeira de lei tipo Paraju, peroba mica, angelim pedra ou equivalente para telhado de telhas cerâmicas tipo capa e canal c/ tesouras, pilares, vigas, terças, caibros e ripas, incl. trat. c/cupinicida, exclusive telhas</t>
  </si>
  <si>
    <t>'090105</t>
  </si>
  <si>
    <t>LABOR - 2024 - 090105 - 1</t>
  </si>
  <si>
    <t>Estrutura de madeira de lei Paraju, peroba mica, angelim pedra ou equivalente para telhado de telha cerâmica tipo francesa, com pontaletes, terças, caibros e ripas, inclusive tratamento com cupunicida, exclusive telhas</t>
  </si>
  <si>
    <t>'0902</t>
  </si>
  <si>
    <t>TELHADO</t>
  </si>
  <si>
    <t>'090202</t>
  </si>
  <si>
    <t>LABOR - 2024 - 090202 - 1</t>
  </si>
  <si>
    <t>Cobertura nova de telhas onduladas de fibrocimento 6.0mm, inclusive cumeeiras e acessórios de fixação</t>
  </si>
  <si>
    <t>'090203</t>
  </si>
  <si>
    <t>LABOR - 2024 - 090203 - 1</t>
  </si>
  <si>
    <t>Cobertura nova de telhas onduladas de fibrocimento 8.0mm, inclusive cumeeiras e acessórios de fixação</t>
  </si>
  <si>
    <t>'090206</t>
  </si>
  <si>
    <t>LABOR - 2024 - 090206 - 1</t>
  </si>
  <si>
    <t>Cobertura nova de telhas de alumínio trapezoidal, H = 8 cm, esp. 0.5mm, inclusive acessórios de fixação</t>
  </si>
  <si>
    <t>'090211</t>
  </si>
  <si>
    <t>LABOR - 2024 - 090211 - 1</t>
  </si>
  <si>
    <t>Cobertura nova de telhas cerâmicas tipo capa e canal inclusive cumeeira (telhas compradas na praça de Vitória, posto obra) (área de projeção horizontal; incl. 35%)</t>
  </si>
  <si>
    <t>'090212</t>
  </si>
  <si>
    <t>LABOR - 2024 - 090212 - 1</t>
  </si>
  <si>
    <t>Cobertura nova de telhas cerâmicas tipo capa e canal inclusive cumeeiras (telhas compradas na fábrica, posto obra)</t>
  </si>
  <si>
    <t>'090215</t>
  </si>
  <si>
    <t>LABOR - 2024 - 090215 - 1</t>
  </si>
  <si>
    <t>Cumeeira para cobertura em telha cerâmica tipo capa e canal</t>
  </si>
  <si>
    <t>'090216</t>
  </si>
  <si>
    <t>LABOR - 2024 - 090216 - 1</t>
  </si>
  <si>
    <t>Cumeeira para cobertura em telhas onduladas de fibrocimento 6.0mm</t>
  </si>
  <si>
    <t>'090219</t>
  </si>
  <si>
    <t>LABOR - 2024 - 090219 - 1</t>
  </si>
  <si>
    <t>Cobertura em telha ondulada de alumínio, esp. 0.5mm, inclusive acessórios de fixação</t>
  </si>
  <si>
    <t>'090228</t>
  </si>
  <si>
    <t>LABOR - 2024 - 090228 - 2</t>
  </si>
  <si>
    <t>Cobertura com Telha em aço galvalume trapezoidal 40, espessura: 0.50 mm, pintura cor branca nas duas faces, inclusive acessório de fixação -Santo André, Eternit, Metform ou equivalente</t>
  </si>
  <si>
    <t>'0903</t>
  </si>
  <si>
    <t>RUFOS E CALHAS</t>
  </si>
  <si>
    <t>'090302</t>
  </si>
  <si>
    <t>LABOR - 2024 - 090302 - 1</t>
  </si>
  <si>
    <t>Rufo de chapa metálica nº 26 com largura de 30 cm</t>
  </si>
  <si>
    <t>'090305</t>
  </si>
  <si>
    <t>LABOR - 2024 - 090305 - 1</t>
  </si>
  <si>
    <t>Calha de concreto armado Fck=15 MPa em "U" nas dimensões de 38 x 56 cm conforme detalhes em projeto</t>
  </si>
  <si>
    <t>'090306</t>
  </si>
  <si>
    <t>LABOR - 2024 - 090306 - 2</t>
  </si>
  <si>
    <t>Rufo de concreto armado Fck=20 MPa, nas dimensões de 35 x 7 cm, moldado "in loco", inclusive forma e armação e desforma, conforme projeto</t>
  </si>
  <si>
    <t>'090312</t>
  </si>
  <si>
    <t>LABOR - 2024 - 090312 - 1</t>
  </si>
  <si>
    <t>Calha em chapa galvanizada com largura de 40 cm</t>
  </si>
  <si>
    <t>'090314</t>
  </si>
  <si>
    <t>LABOR - 2024 - 090314 - 1</t>
  </si>
  <si>
    <t>Rufo de chapa de alumínio esp. 0.5mm, largura de 30cm</t>
  </si>
  <si>
    <t>'0904</t>
  </si>
  <si>
    <t>PLATIBANDA</t>
  </si>
  <si>
    <t>'090403</t>
  </si>
  <si>
    <t>LABOR - 2024 - 090403 - 1</t>
  </si>
  <si>
    <t>Platibanda de alvenaria de bloco cerâmico 10x20x20cm, assentado com argamassa de cimento, cal hidratada CH1 e areia no traço 1:0,5:8, amarrada com pilaretes em conc. arm. a cada 2m (H=1.0m), excl. revest.</t>
  </si>
  <si>
    <t>'0905</t>
  </si>
  <si>
    <t>'090501</t>
  </si>
  <si>
    <t>LABOR - 2024 - 090501 - 1</t>
  </si>
  <si>
    <t>Recolocação de engradamento de madeira para telhado com telha cerâmica, com pontaletes, terças, caibros e ripas, exclusive fornecimento</t>
  </si>
  <si>
    <t>'090502</t>
  </si>
  <si>
    <t>LABOR - 2024 - 090502 - 1</t>
  </si>
  <si>
    <t>Recolocação de estrutura de madeira para telhado com telha ondulada de fibrocimento ou telha ecológica tipo onduline, com pontaletes e caibros, exclusive fornecimento</t>
  </si>
  <si>
    <t>'090506</t>
  </si>
  <si>
    <t>LABOR - 2024 - 090506 - 1</t>
  </si>
  <si>
    <t>Recolocação de telha ondulada de fibrocimento 6mm, excl. cumeeira</t>
  </si>
  <si>
    <t>'090509</t>
  </si>
  <si>
    <t>LABOR - 2024 - 090509 - 1</t>
  </si>
  <si>
    <t>Remoção, lavagem com escova de aço e recolocação de telhas cerâmicas</t>
  </si>
  <si>
    <t>'090511</t>
  </si>
  <si>
    <t>LABOR - 2024 - 090511 - 2</t>
  </si>
  <si>
    <t>Tratamento em estrutura de madeira com imunizante cupinicida, a uma demão</t>
  </si>
  <si>
    <t>'090512</t>
  </si>
  <si>
    <t>LABOR - 2024 - 090512 - 1</t>
  </si>
  <si>
    <t>Limpeza de calhas e coletores (serviço realizado por servente)</t>
  </si>
  <si>
    <t>'10</t>
  </si>
  <si>
    <t>IMPERMEABILIZAÇÃO</t>
  </si>
  <si>
    <t>'1001</t>
  </si>
  <si>
    <t>IMPERMEABILIZAÇÃO DE CAIXAS DE ÁGUA</t>
  </si>
  <si>
    <t>'100102</t>
  </si>
  <si>
    <t>LABOR - 2024 - 100102 - 1</t>
  </si>
  <si>
    <t>Impermeabilização nas seguintes etapas: chapisco traço 1:2 c/ sika 1 ou equivalente, revest. duplo c/ argamassa de cimento e areia traço 1:3 c/ sika 1 ou equivalente, em 2x15 mm e acab. argamassa 1:1</t>
  </si>
  <si>
    <t>'100105</t>
  </si>
  <si>
    <t>LABOR - 2024 - 100105 - 1</t>
  </si>
  <si>
    <t>Índice de imperm.c/ manta asfáltica atendendo NBR 9952, asfalto polimérico, esp.4mm reforç.c/ filme int.em polietileno, regul.base c/ arg.1:4 esp.mín.15mm, proteção mec. arg. 1:4 esp.20mm, imprimação e juntas dilat.</t>
  </si>
  <si>
    <t>'1002</t>
  </si>
  <si>
    <t>IMPERMEABILIZAÇÃO CALHAS, LAJES DESCOBERTAS, BALDRAMES, PAREDES E JARDINEIRAS</t>
  </si>
  <si>
    <t>'100202</t>
  </si>
  <si>
    <t>LABOR - 2024 - 100202 - 1</t>
  </si>
  <si>
    <t>Impermeabilização com argamassa de igol 2 - marca de referência Sika</t>
  </si>
  <si>
    <t>'100203</t>
  </si>
  <si>
    <t>LABOR - 2024 - 100203 - 1</t>
  </si>
  <si>
    <t>Pintura impermeabilizante com igolflex ou equivalente a 3 demãos</t>
  </si>
  <si>
    <t>'100204</t>
  </si>
  <si>
    <t>LABOR - 2024 - 100204 - 1</t>
  </si>
  <si>
    <t>Impermeabilização, empregando argamassa de cimento e areia sem peneirar no traço 1:3 com aditivo impermeabilizado tipo sika 1 ou equivalente, espessura de 2 cm</t>
  </si>
  <si>
    <t>'100208</t>
  </si>
  <si>
    <t>LABOR - 2024 - 100208 - 1</t>
  </si>
  <si>
    <t>Índice de imperm.c/ manta asfáltica atendendo NBR 9952, asfalto polimerizado esp.3mm, reforç.c/ filme int. polietileno, regul. base c/ arg.1:4 esp.mín.15mm, proteção mec. arg.1:4 esp.20mm, imprimação e juntas dilat.</t>
  </si>
  <si>
    <t>'1003</t>
  </si>
  <si>
    <t>IMPERMEABILIZAÇÃO DE FOSSAS E FILTROS</t>
  </si>
  <si>
    <t>'100301</t>
  </si>
  <si>
    <t>LABOR - 2024 - 100301 - 1</t>
  </si>
  <si>
    <t>Impermeabilização nas seguintes etapas: chapisco traço 1:2 c/ sika 1 prop. 1:10 ou equiv., revest. duplo c/ argamassa de cimento e areia traço 1:3 c/ sika 1 prop. 1:12 ou equivalente, esp. 2x15 mm e acab. argamassa 1:2</t>
  </si>
  <si>
    <t>'11</t>
  </si>
  <si>
    <t>TETOS E FORROS</t>
  </si>
  <si>
    <t>'1101</t>
  </si>
  <si>
    <t>REVESTIMENTO COM ARGAMASSA</t>
  </si>
  <si>
    <t>'110101</t>
  </si>
  <si>
    <t>LABOR - 2024 - 110101 - 1</t>
  </si>
  <si>
    <t>Chapisco com argamassa de cimento e areia média ou grossa lavada no traço 1:3, espessura 5 mm</t>
  </si>
  <si>
    <t>'1102</t>
  </si>
  <si>
    <t>REBAIXAMENTOS</t>
  </si>
  <si>
    <t>'110201</t>
  </si>
  <si>
    <t>LABOR - 2024 - 110201 - 1</t>
  </si>
  <si>
    <t>Forro de gesso acabamento tipo liso</t>
  </si>
  <si>
    <t>'110210</t>
  </si>
  <si>
    <t>LABOR - 2024 - 110210 - 2</t>
  </si>
  <si>
    <t>Forro PVC branco L = 20 cm, frisado, estruturado por perfis de aço galvanizado e tirantes rígidos fabricado de acordo com a NBR-14285, colocado</t>
  </si>
  <si>
    <t>'1103</t>
  </si>
  <si>
    <t>REVESTIMENTO EMPREGANDO ARGAMASSA DE CIMENTO, CAL E AREIA</t>
  </si>
  <si>
    <t>'110301</t>
  </si>
  <si>
    <t>LABOR - 2024 - 110301 - 1</t>
  </si>
  <si>
    <t>Emboço de argamassa de cimento, cal hidratada CH1 e areia lavada traço 1:0.5:6, espessura 20 mm</t>
  </si>
  <si>
    <t>'110302</t>
  </si>
  <si>
    <t>LABOR - 2024 - 110302 - 1</t>
  </si>
  <si>
    <t>Reboco tipo paulista de argamassa de cimento, cal hidratada CH1 e areia lavada traço 1:0.5:6, espessura 25 mm</t>
  </si>
  <si>
    <t>'1104</t>
  </si>
  <si>
    <t>'110401</t>
  </si>
  <si>
    <t>LABOR - 2024 - 110401 - 1</t>
  </si>
  <si>
    <t>Recolocação de forro de madeira, com aproveitamento do material</t>
  </si>
  <si>
    <t>'12</t>
  </si>
  <si>
    <t>REVESTIMENTO DE PAREDES</t>
  </si>
  <si>
    <t>'1201</t>
  </si>
  <si>
    <t>'120101</t>
  </si>
  <si>
    <t>LABOR - 2024 - 120101 - 1</t>
  </si>
  <si>
    <t>Chapisco de argamassa de cimento e areia média ou grossa lavada, no traço 1:3, espessura 5 mm</t>
  </si>
  <si>
    <t>'1202</t>
  </si>
  <si>
    <t>ACABAMENTOS</t>
  </si>
  <si>
    <t>'120201</t>
  </si>
  <si>
    <t>LABOR - 2024 - 120201 - 1</t>
  </si>
  <si>
    <t>Azulejo branco 15 x 15 cm, juntas a prumo, assentado com argamassa de cimento colante, inclusive rejuntamento com cimento branco, marcas de referência Eliane, Cecrisa ou Portobello</t>
  </si>
  <si>
    <t>'120205</t>
  </si>
  <si>
    <t>LABOR - 2024 - 120205 - 1</t>
  </si>
  <si>
    <t>Roda-parede de madeira de lei tipo Paraju ou equivalente, de 10 x 2.5cm, fixado com parafuso e bucha plástica n° 8</t>
  </si>
  <si>
    <t>'120207</t>
  </si>
  <si>
    <t>LABOR - 2024 - 120207 - 1</t>
  </si>
  <si>
    <t>Roda-parede de madeira de lei tipo Paraju ou equivalente, de 20 X 1.5cm fixado com parafuso e bucha plástica n° 7</t>
  </si>
  <si>
    <t>'120208</t>
  </si>
  <si>
    <t>LABOR - 2024 - 120208 - 1</t>
  </si>
  <si>
    <t>Acabamento de alumínio com perfil de canto para arremate das paredes</t>
  </si>
  <si>
    <t>'120216</t>
  </si>
  <si>
    <t>LABOR - 2024 - 120216 - 1</t>
  </si>
  <si>
    <t>Acabamento de perfil "U" em alumínio anodizado fosco 1/2"</t>
  </si>
  <si>
    <t>'120221</t>
  </si>
  <si>
    <t>LABOR - 2024 - 120221 - 1</t>
  </si>
  <si>
    <t>Pastilha cerâmica branca 5 x 5 cm, assentada com argamassa de cimento colante e rejunte pré-fabricado, marcas de referência Atlas, Jatobá, NGK ou equivalentwe</t>
  </si>
  <si>
    <t>'120224</t>
  </si>
  <si>
    <t>LABOR - 2024 - 120224 - 1</t>
  </si>
  <si>
    <t>Assentamento de revestimento cerâmico com cimento colante, excl. rejuntamento e cerâmica</t>
  </si>
  <si>
    <t>'120227</t>
  </si>
  <si>
    <t>LABOR - 2024 - 120227 - 1</t>
  </si>
  <si>
    <t>Roda parede em granito cinza andorinha 7x2cm, com acabamento abaulado nos dois lados</t>
  </si>
  <si>
    <t>'120232</t>
  </si>
  <si>
    <t>LABOR - 2024 - 120232 - 2</t>
  </si>
  <si>
    <t>Cerâmica 10 x 10 cm, branco brilhante ref Galeria Mesh BR telada, ELIANE, STRUFALDI, CERAL, empregando argamassa colante, inclusive rejuntamento junta plus cinza claro esp. 3 mm</t>
  </si>
  <si>
    <t>'120241</t>
  </si>
  <si>
    <t>LABOR - 2024 - 120241 - 1</t>
  </si>
  <si>
    <t>Cerâmica retificada, acabamento brilhante, dim. 32x60cm, ref. TRADIZIONALLE BIANCO Biancogres/equiv. assentado com argamassa de cimento colante, inclusive rejuntamento com argamassapre-fabricada para rejunte</t>
  </si>
  <si>
    <t>'1203</t>
  </si>
  <si>
    <t>'120301</t>
  </si>
  <si>
    <t>LABOR - 2024 - 120301 - 1</t>
  </si>
  <si>
    <t>Emboço de argamassa de cimento, cal hidratada CH1 e areia média ou grossa lavada no traço 1:0.5:6, espessura 20 mm</t>
  </si>
  <si>
    <t>'120302</t>
  </si>
  <si>
    <t>LABOR - 2024 - 120302 - 1</t>
  </si>
  <si>
    <t>Reboco de argamassa de cimento, cal hidratada CH1 e areia média ou grossa lavada no traço 1:0.5:6, espessura 5mm</t>
  </si>
  <si>
    <t>'120303</t>
  </si>
  <si>
    <t>LABOR - 2024 - 120303 - 1</t>
  </si>
  <si>
    <t>Reboco tipo paulista de argamassa de cimento, cal hidratada CH1 e areia média ou grossa lavada no traço 1:0.5:6, espessura 25 mm</t>
  </si>
  <si>
    <t>'120304</t>
  </si>
  <si>
    <t>LABOR - 2024 - 120304 - 1</t>
  </si>
  <si>
    <t>Reboco de argamassa de cimento, cal hidratada CH1 e areia média ou grossa lavada no traço 1:0.5:6, com impermeabilizante para revestimentos (caixas, fossas, filtros, cisternas, etc...)</t>
  </si>
  <si>
    <t>'120308</t>
  </si>
  <si>
    <t>LABOR - 2024 - 120308 - 1</t>
  </si>
  <si>
    <t>Chapisco de argamassa de cimento e areia média ou grossa lavada no traço 1:3, espessura 5mm, com utilização de impermeabilizante</t>
  </si>
  <si>
    <t>'13</t>
  </si>
  <si>
    <t>PISOS INTERNOS E EXTERNOS</t>
  </si>
  <si>
    <t>'1301</t>
  </si>
  <si>
    <t>LASTRO DE CONTRAPISO</t>
  </si>
  <si>
    <t>'130103</t>
  </si>
  <si>
    <t>LABOR - 2024 - 130103 - 1</t>
  </si>
  <si>
    <t>Regularização de base para revestimento cerâmico, com argamassa de cimento e areia no traço 1:5, espessura: 3 cm</t>
  </si>
  <si>
    <t>'130104</t>
  </si>
  <si>
    <t>LABOR - 2024 - 130104 - 1</t>
  </si>
  <si>
    <t>Regularização de base p/ revestimento cerâmico, com argamassa de cimento e areia no traço 1:5, espessura 5cm</t>
  </si>
  <si>
    <t>'130109</t>
  </si>
  <si>
    <t>LABOR - 2024 - 130109 - 1</t>
  </si>
  <si>
    <t>Lastro regularizado e impermeabilizado de concreto não estrutural, espessura de 8 cm</t>
  </si>
  <si>
    <t>'130110</t>
  </si>
  <si>
    <t>LABOR - 2024 - 130110 - 1</t>
  </si>
  <si>
    <t>Lastro regularizado de concreto não estrutural, espessura de 8 cm</t>
  </si>
  <si>
    <t>'130111</t>
  </si>
  <si>
    <t>LABOR - 2024 - 130111 - 1</t>
  </si>
  <si>
    <t>Lastro impermeabilizado de concreto não estrutural, espessura de 6 cm</t>
  </si>
  <si>
    <t>'130112</t>
  </si>
  <si>
    <t>LABOR - 2024 - 130112 - 1</t>
  </si>
  <si>
    <t>Lastro de concreto não estrutural, espessura de 6 cm</t>
  </si>
  <si>
    <t>'130113</t>
  </si>
  <si>
    <t>LABOR - 2024 - 130113 - 1</t>
  </si>
  <si>
    <t>Lastro impermeabilizado de concreto não estrutural, espessura de 8cm</t>
  </si>
  <si>
    <t>'1302</t>
  </si>
  <si>
    <t>'130202</t>
  </si>
  <si>
    <t>LABOR - 2024 - 130202 - 1</t>
  </si>
  <si>
    <t>Piso cimentado liso com 1.5 cm de espessura, de argamassa de cimento e areia no traço 1:3 e juntas plásticas em quadros de 1 m</t>
  </si>
  <si>
    <t>'130205</t>
  </si>
  <si>
    <t>LABOR - 2024 - 130205 - 1</t>
  </si>
  <si>
    <t>Piso de tábuas corridas de Peroba de 15cm sobre caibros de 5x6cm espaçados de 50cm, fixados com argamassa de cimento e areia no traço 1:5</t>
  </si>
  <si>
    <t>'130208</t>
  </si>
  <si>
    <t>LABOR - 2024 - 130208 - 1</t>
  </si>
  <si>
    <t>Junta plástica 17 x 3 mm, para pisos corridos, inclusive fornecimento e colocação</t>
  </si>
  <si>
    <t>'130209</t>
  </si>
  <si>
    <t>LABOR - 2024 - 130209 - 1</t>
  </si>
  <si>
    <t>Piso de cimentado camurçado executado com argamassa de cimento e areia no traço 1:3, esp. 3.0cm</t>
  </si>
  <si>
    <t>'130210</t>
  </si>
  <si>
    <t>LABOR - 2024 - 130210 - 1</t>
  </si>
  <si>
    <t>Piso cimentado liso com 1.5 cm de espessura, em argamassa de cimento e areia no traço 1:3 e juntas plásticas em quadros de 1 m colorido com corante tipo Xadrez ou equivalente</t>
  </si>
  <si>
    <t>'130211</t>
  </si>
  <si>
    <t>LABOR - 2024 - 130211 - 1</t>
  </si>
  <si>
    <t>Fornecimento e instalação de Piso Paviflex dim. 30x30cm, esp. 2mm linha Chroma Concept ref. Fademac ou equivalente</t>
  </si>
  <si>
    <t>'130222</t>
  </si>
  <si>
    <t>LABOR - 2024 - 130222 - 1</t>
  </si>
  <si>
    <t>Revestimento de piso com placas de borracha plurigoma preto pastilhado ou equivalente, inclusive arremate</t>
  </si>
  <si>
    <t>'130223</t>
  </si>
  <si>
    <t>LABOR - 2024 - 130223 - 1</t>
  </si>
  <si>
    <t>Assentamento de piso cerâmico, com utilização de cimento colante, excl. rejuntamento e cerâmica</t>
  </si>
  <si>
    <t>'130225</t>
  </si>
  <si>
    <t>LABOR - 2024 - 130225 - 1</t>
  </si>
  <si>
    <t>Rejuntamento de piso cerâmico, usando cimento branco, para juntas de no máximo 3mm de espessura</t>
  </si>
  <si>
    <t>'130226</t>
  </si>
  <si>
    <t>LABOR - 2024 - 130226 - 1</t>
  </si>
  <si>
    <t>Rejuntamento empregando argamassa para rejunte, esp. 5mm</t>
  </si>
  <si>
    <t>'130228</t>
  </si>
  <si>
    <t>LABOR - 2024 - 130228 - 1</t>
  </si>
  <si>
    <t>Assentamento e rejuntamento de piso em porcelanato (dimensões superiores a 30x30cm) utilizando dupla colagem de argamassa colante para porcelanato tipo ACIII, exclusive fornecimento do porcelanato e do rejunte</t>
  </si>
  <si>
    <t>'130230</t>
  </si>
  <si>
    <t>LABOR - 2024 - 130230 - 1</t>
  </si>
  <si>
    <t>Piso argamassa alta resistência tipo granilite ou equiv de qualidade comprovada, esp de 10mm, com juntas plástica em quadros de 1m, na cor natural, com acabamento anti-derrapante mecanizado, inclusive regularização e=3.0cm</t>
  </si>
  <si>
    <t>'130231</t>
  </si>
  <si>
    <t>LABOR - 2024 - 130231 - 1</t>
  </si>
  <si>
    <t>Piso argamassa alta resistência tipo granilite ou equiv de qualidade comprovada, esp de 10mm, com juntas plástica em quadros de 1m, na cor natural, com acabamento polido mecanizado, inclusive regularização e=3.0cm</t>
  </si>
  <si>
    <t>'130233</t>
  </si>
  <si>
    <t>LABOR - 2024 - 130233 - 1</t>
  </si>
  <si>
    <t>Porcelanato esmaltado, acabamento acetinado, dim. 60x60cm, ref. de cor CIMENTO CINZA BOLD Portobello/equiv, utilizando dupla colagem de argamassa colante para porcelanato tipo ACIII e rejunte 3mm para porcelanato</t>
  </si>
  <si>
    <t>'130234</t>
  </si>
  <si>
    <t>LABOR - 2024 - 130234 - 1</t>
  </si>
  <si>
    <t>Porcelanato natural retificado, acabamento acetinado, dim. 60x60cm, ref. PLATINA NA Eliane/equiv, utilizando dupla colagem de argamassa colante para porcelanato tipo ACIII e rejunte e rejunte 3mm para porcelanato</t>
  </si>
  <si>
    <t>'130236</t>
  </si>
  <si>
    <t>LABOR - 2024 - 130236 - 1</t>
  </si>
  <si>
    <t>Piso cerâmico esmaltado, PEI 5, acabamento semibrilho, dim. 45x45cm, ref. de cor CARGO PLUS WHITE Eliane/equiv. assentado com argamassa de cimento colante, inclusive rejuntamento</t>
  </si>
  <si>
    <t>'130237</t>
  </si>
  <si>
    <t>LABOR - 2024 - 130237 - 1</t>
  </si>
  <si>
    <t>Assentamento e rejuntamento de piso em porcelanato (dimensões superiores a 30x30cm) utilizando dupla colagem de argamassa colante para porcelanato tipo ACII/ACIII, exclusive fornecimento do porcelanato e do rejunte</t>
  </si>
  <si>
    <t>'1303</t>
  </si>
  <si>
    <t>DEGRAUS, RODAPÉS, SOLEIRAS E PEITORIS</t>
  </si>
  <si>
    <t>'130301</t>
  </si>
  <si>
    <t>LABOR - 2024 - 130301 - 1</t>
  </si>
  <si>
    <t>Rodapé de argamassa de cimento e areia no traço 1:3, altura de 7 cm e espessura de 2 cm</t>
  </si>
  <si>
    <t>'130303</t>
  </si>
  <si>
    <t>LABOR - 2024 - 130303 - 1</t>
  </si>
  <si>
    <t>Rodapé de cerâmica PEI-3, assentado com argamassa de cimento cola h = 7.0 cm, inclusive rejuntamento com cimento branco</t>
  </si>
  <si>
    <t>'130304</t>
  </si>
  <si>
    <t>LABOR - 2024 - 130304 - 1</t>
  </si>
  <si>
    <t>Rodapé de madeira de lei 7.0 x 1.5 cm, fixado com parafuso e bucha plástica n° 7</t>
  </si>
  <si>
    <t>'130307</t>
  </si>
  <si>
    <t>LABOR - 2024 - 130307 - 1</t>
  </si>
  <si>
    <t>Peitoril de mármore branco com largura 40 cm e esp. 3cm</t>
  </si>
  <si>
    <t>'130308</t>
  </si>
  <si>
    <t>LABOR - 2024 - 130308 - 1</t>
  </si>
  <si>
    <t>Soleira de granito esp. 2 cm e largura de 15 cm</t>
  </si>
  <si>
    <t>'130311</t>
  </si>
  <si>
    <t>LABOR - 2024 - 130311 - 1</t>
  </si>
  <si>
    <t>Soleira de granito cinza, espessura 3 cm e largura de 3 cm, conforme detalhe em projeto</t>
  </si>
  <si>
    <t>'130315</t>
  </si>
  <si>
    <t>LABOR - 2024 - 130315 - 1</t>
  </si>
  <si>
    <t>Rodapé de granito cinza andorinha altura de 7 cm e espessura de 2 cm, assentado com argamassa de cimento, cal hidratada CH1 e areia no traço 1:0,5:8, inclusive rejuntamento com cimento branco</t>
  </si>
  <si>
    <t>'130317</t>
  </si>
  <si>
    <t>LABOR - 2024 - 130317 - 1</t>
  </si>
  <si>
    <t>Peitoril de granito cinza polido, 15 cm, esp. 3cm</t>
  </si>
  <si>
    <t>'130320</t>
  </si>
  <si>
    <t>LABOR - 2024 - 130320 - 1</t>
  </si>
  <si>
    <t>Rodapé em cerâmica PEI-3, h = 7cm, assentado com argamassa de cimento, cal e areia, incl. rejuntamento com cimento branco</t>
  </si>
  <si>
    <t>'130321</t>
  </si>
  <si>
    <t>LABOR - 2024 - 130321 - 1</t>
  </si>
  <si>
    <t>Rodapé de granito cinza esp. 2cm, h=7cm, assentado com argamassa de cimento, cal hidratada CH1 e areia no traço 1:0,5:8, incl. rejuntamento com cimento branco</t>
  </si>
  <si>
    <t>'130322</t>
  </si>
  <si>
    <t>LABOR - 2024 - 130322 - 1</t>
  </si>
  <si>
    <t>Rodapé de argamassa de alta resistência tipo granilite ou equivalente de qualidade comprovada, altura de 10 cm e espessura de 10 mm, com cantos boleados, executado com cimento e granitina grana N.1, inclusive polimento</t>
  </si>
  <si>
    <t>'130323</t>
  </si>
  <si>
    <t>LABOR - 2024 - 130323 - 1</t>
  </si>
  <si>
    <t>Soleira de argamassa de alta resistência tipo granilite ou equivalente de qualidade comprovada, largura de 15cm, executado com cimento e granitina grana N.1</t>
  </si>
  <si>
    <t>'1304</t>
  </si>
  <si>
    <t>'130403</t>
  </si>
  <si>
    <t>LABOR - 2024 - 130403 - 1</t>
  </si>
  <si>
    <t>Recomposição de piso cimentado, com argamassa de cimento e areia no traço 1:3, com 2 cm de espessura, incl. lastro</t>
  </si>
  <si>
    <t>'14</t>
  </si>
  <si>
    <t>INSTALAÇÕES HIDRO-SANITÁRIAS</t>
  </si>
  <si>
    <t>'1401</t>
  </si>
  <si>
    <t>SUMIDOUROS, FOSSAS SÉPTICAS E FILTROS ANAERÓBIOS</t>
  </si>
  <si>
    <t>'140102</t>
  </si>
  <si>
    <t>LABOR - 2024 - 140102 - 1</t>
  </si>
  <si>
    <t>Fossa séptica de anéis pré-moldados de concreto, diâmetro 1.20 m, altura útil de 1.70m, completa, incluindo tampa c/visita de 60cm, concreto p/fundo esp.10 cm, e tubo para ligação ao filtro</t>
  </si>
  <si>
    <t>'140103</t>
  </si>
  <si>
    <t>LABOR - 2024 - 140103 - 1</t>
  </si>
  <si>
    <t>Filtro anaeróbio de anéis pré-moldados de concreto, diâmetro de 1.20m, altura útil de 1.80m, completo, incl. tampa c/visita de 60 cm, concreto p/fundo esp.10cm e tubulação de saída de esgoto</t>
  </si>
  <si>
    <t>'140108</t>
  </si>
  <si>
    <t>LABOR - 2024 - 140108 - 1</t>
  </si>
  <si>
    <t>Fossa séptica de anéis pré-moldados de concreto, diâmetro 2.00 m, Hútil 2.0m completa, incluindo tampa c/visita de 60cm, concreto p/ fundo esp.10 cm, tubo de limpeza e escavação, conf. detalhe em projeto</t>
  </si>
  <si>
    <t>'140109</t>
  </si>
  <si>
    <t>LABOR - 2024 - 140109 - 1</t>
  </si>
  <si>
    <t>Filtro anaeróbio de anéis pré-moldados de concreto, diâm. 2.0m, Hútil 2.0m, compl., incl. tampa c/visita 60cm, concreto p/ fundo esp. 10cm, escavação, brita 4 e tubulação de saída esgoto 150mm, conf. proj.</t>
  </si>
  <si>
    <t>'1402</t>
  </si>
  <si>
    <t>ENTRADA DE ÁGUA</t>
  </si>
  <si>
    <t>'140201</t>
  </si>
  <si>
    <t>LABOR - 2024 - 140201 - 1</t>
  </si>
  <si>
    <t>Padrão de entrada d' água com cavalete de PVC para hidrômetro com diâmetro de 3/4" - padrão 1C da CESAN. Instalado em vão de muro protegido com gradeamento. Inclusive base de concreto magro, tubulação, conexões e registro. Conferir detalhe.</t>
  </si>
  <si>
    <t>'140207</t>
  </si>
  <si>
    <t>LABOR - 2024 - 140207 - 1</t>
  </si>
  <si>
    <t>Padrão de entrada d'água com caixa termoplástica para hidrômetro de 3/4" - padrão 1B da CESAN. Instalado embutido na alvenaria. Inclusive tubulação, conexões, registro, tubo camisa e caixa com tampa transparente. Conferir detalhe.</t>
  </si>
  <si>
    <t>'140208</t>
  </si>
  <si>
    <t>LABOR - 2024 - 140208 - 3</t>
  </si>
  <si>
    <t>Padrão entrada d'água com caixa enterrada para hidrômetro com diâmetro de 1" - padrão 2B da CESAN. Caixa em alvenaria 60x80x40cm e com tampa articulada de ferro fundido, registro e conexões para instalação de hidrômetro. Conferir detalhe</t>
  </si>
  <si>
    <t>'140209</t>
  </si>
  <si>
    <t>LABOR - 2024 - 140209 - 2</t>
  </si>
  <si>
    <t>Mureta p/ cavalete (Padrão 1B - CESAN) de alv. blocos cerâmicos 10x20x20cm deitados, dimensões 0.80x1.0x0.20m, para instalação de caixa termoplastica, incl revest. em reboco e lastro concreto esp.10cm, exclusive caixa e cavalete</t>
  </si>
  <si>
    <t>'1407</t>
  </si>
  <si>
    <t>PONTOS HIDRO-SANITÁRIOS</t>
  </si>
  <si>
    <t>'140701</t>
  </si>
  <si>
    <t>LABOR - 2024 - 140701 - 1</t>
  </si>
  <si>
    <t>Ponto de água fria (lavatório, tanque, pia de cozinha, etc...)</t>
  </si>
  <si>
    <t>pt</t>
  </si>
  <si>
    <t>'140702</t>
  </si>
  <si>
    <t>LABOR - 2024 - 140702 - 1</t>
  </si>
  <si>
    <t>Ponto com registro de pressão (chuveiro, caixa de descarga, etc...)</t>
  </si>
  <si>
    <t>'140703</t>
  </si>
  <si>
    <t>LABOR - 2024 - 140703 - 1</t>
  </si>
  <si>
    <t>Ponto de torneira de jardim (para praças)</t>
  </si>
  <si>
    <t>'140704</t>
  </si>
  <si>
    <t>LABOR - 2024 - 140704 - 1</t>
  </si>
  <si>
    <t>Ponto de válvula de descarga, inclusive válvula (sem acabamento)</t>
  </si>
  <si>
    <t>'140705</t>
  </si>
  <si>
    <t>LABOR - 2024 - 140705 - 1</t>
  </si>
  <si>
    <t>Ponto para esgoto primário (vaso sanitário)</t>
  </si>
  <si>
    <t>'140706</t>
  </si>
  <si>
    <t>LABOR - 2024 - 140706 - 1</t>
  </si>
  <si>
    <t>Ponto para esgoto secundário (pia, lavatório, mictório, tanque, bidê, etc...)</t>
  </si>
  <si>
    <t>'140707</t>
  </si>
  <si>
    <t>LABOR - 2024 - 140707 - 1</t>
  </si>
  <si>
    <t>Ponto para caixa sifonada, inclusive caixa sifonada pvc 150x150x50mm com grelha em pvc</t>
  </si>
  <si>
    <t>'140708</t>
  </si>
  <si>
    <t>LABOR - 2024 - 140708 - 1</t>
  </si>
  <si>
    <t>Ponto para ralo sifonado, inclusive ralo sifonado 100 x 40 mm c/ grelha em pvc</t>
  </si>
  <si>
    <t>'140709</t>
  </si>
  <si>
    <t>LABOR - 2024 - 140709 - 1</t>
  </si>
  <si>
    <t>Ponto para ralo seco, inclusive ralo pvc 10 cm com grelha em pvc</t>
  </si>
  <si>
    <t>'140710</t>
  </si>
  <si>
    <t>LABOR - 2024 - 140710 - 1</t>
  </si>
  <si>
    <t>Ponto para caixa sifonada, inclusive caixa sifonada pvc 150x150x50mm com grelha em aço inox</t>
  </si>
  <si>
    <t>'140711</t>
  </si>
  <si>
    <t>LABOR - 2024 - 140711 - 1</t>
  </si>
  <si>
    <t>Ponto para ralo sifonado, inclusive ralo sifonado 100 x 40 mm c/ grelha em açõ inox</t>
  </si>
  <si>
    <t>'140712</t>
  </si>
  <si>
    <t>LABOR - 2024 - 140712 - 1</t>
  </si>
  <si>
    <t>Ponto de válvula de descarga, inclusive válvula e acabamento anti-vandalismo cromado referência Docol, Fabrimar e Deca</t>
  </si>
  <si>
    <t>'140713</t>
  </si>
  <si>
    <t>LABOR - 2024 - 140713 - 1</t>
  </si>
  <si>
    <t>Ponto de válvula de descarga, inclusive válvula de descarga de 50mm (1 1/2"), com acabamento para válvula de descarga Benefit, marca de referência Docol ou equivalente Mod. 00184906</t>
  </si>
  <si>
    <t>'140714</t>
  </si>
  <si>
    <t>LABOR - 2024 - 140714 - 1</t>
  </si>
  <si>
    <t>Ponto p/ válvula (mictório) inclusive válvula com acabamento marca de referência Pressmatic Docol, Mod. 17015106 e tubo de ligação p/mictório antivandalismo Pressmatic Mod. 00132606 marca de ref. Docol ou equivalente</t>
  </si>
  <si>
    <t>'1409</t>
  </si>
  <si>
    <t>TUBULAÇÃO DE LIGAÇÃO DE CAIXAS</t>
  </si>
  <si>
    <t>'140901</t>
  </si>
  <si>
    <t>LABOR - 2024 - 140901 - 1</t>
  </si>
  <si>
    <t>Tubos de concreto simples PS1, diâmetro 200 mm, com rejuntamento de argamassa de cimento, cal hidratada e areia no traço 1:2:6, incluindo escavação e berço, conf. normas e especificações.</t>
  </si>
  <si>
    <t>'140902</t>
  </si>
  <si>
    <t>LABOR - 2024 - 140902 - 1</t>
  </si>
  <si>
    <t>Tubos de concreto simples PS1, diâmetro 300 mm, com rejuntamento de argamassa de cimento, cal hidratada e areia no traço 1:2:6, incluindo escavação e berço, conforme normas e especificações.</t>
  </si>
  <si>
    <t>'140903</t>
  </si>
  <si>
    <t>LABOR - 2024 - 140903 - 1</t>
  </si>
  <si>
    <t>Tubo PVC rígido para esgoto no diâmetro de 100mm incluindo escavação e aterro com areia</t>
  </si>
  <si>
    <t>'140904</t>
  </si>
  <si>
    <t>LABOR - 2024 - 140904 - 1</t>
  </si>
  <si>
    <t>Tubo PVC rígido para esgoto no diâmetro de 150mm incluindo escavação e aterro com areia</t>
  </si>
  <si>
    <t>'140905</t>
  </si>
  <si>
    <t>LABOR - 2024 - 140905 - 1</t>
  </si>
  <si>
    <t>Tubo PVC rígido para esgoto no diâmetro de 200mm incluindo escavação e aterro com areia</t>
  </si>
  <si>
    <t>'140906</t>
  </si>
  <si>
    <t>LABOR - 2024 - 140906 - 1</t>
  </si>
  <si>
    <t>Tubo PVC rígido para esgoto no diâmetro de 75 mm incluindo escavação e aterro com areia</t>
  </si>
  <si>
    <t>'1411</t>
  </si>
  <si>
    <t>CAIXAS EMPREGANDO ARGAMASSA DE CIMENTO, CAL E AREIA</t>
  </si>
  <si>
    <t>'141101</t>
  </si>
  <si>
    <t>LABOR - 2024 - 141101 - 1</t>
  </si>
  <si>
    <t>Caixas de inspeção de alv. blocos concreto 9x19x39cm, dim, 60x60cm e Hmáx = 1m, com tampa de conc. esp. 5cm, lastro de conc. esp. 10cm, revest intern. c/ chapisco e reboco impermeabilizado, incl. escavação, reaterro e enchimento</t>
  </si>
  <si>
    <t>'141102</t>
  </si>
  <si>
    <t>LABOR - 2024 - 141102 - 1</t>
  </si>
  <si>
    <t>Caixa de areia de alvenaria de blocos de concreto 9x19x39cm, dim. 60x60cm e Hmáx=1m, c/ tampa em concreto esp. 5cm, lastro concreto esp. 10cm, revestida intern. c/ chapisco e reboco impermeabilizante, incl. escavação e reaterro</t>
  </si>
  <si>
    <t>'141103</t>
  </si>
  <si>
    <t>LABOR - 2024 - 141103 - 1</t>
  </si>
  <si>
    <t>Caixa sifonada especial de alv. bloco conc.9x19x39cm, dim 60x60cm e Hmáx=1m, c/ tampa em concreto esp.5cm, lastro conc.esp.10cm, revest. intern. c/chap. e reb. impermeab. escav, reaterro e curva curta c/ visita e plug em pvc 100mm</t>
  </si>
  <si>
    <t>'141104</t>
  </si>
  <si>
    <t>LABOR - 2024 - 141104 - 1</t>
  </si>
  <si>
    <t>Caixa de gordura de alv. bloco concreto 9x19x39cm, dim.60x60cm e Hmáx=1m, com tampa em concreto esp.5cm, lastro concreto esp.10cm, revestida intern. c/ chapisco e reboco impermeab, escavação, reaterro e parede interna em concreto</t>
  </si>
  <si>
    <t>'141105</t>
  </si>
  <si>
    <t>LABOR - 2024 - 141105 - 1</t>
  </si>
  <si>
    <t>Caixa retentora de matéria sólida de alv. bloco conc.9x19x39cm, dim 60x60cm e Hmáx=1m, c/ tampa conc. esp.5cm, lastro conc. esp.10cm, revest. internamente c/ chap, reb. impermeab., escavação, reaterro e parede int. em concreto</t>
  </si>
  <si>
    <t>'141106</t>
  </si>
  <si>
    <t>LABOR - 2024 - 141106 - 1</t>
  </si>
  <si>
    <t>Caixas de inspeção de alv. blocos concreto 9x19x39cm, dim.100x60cm e Hmáx = 1m, com tampa de conc. esp. 5cm, lastro de conc. esp. 10cm, revest intern. c/ chapisco e reboco impermeabilizado, incl. escavação, reaterro e enchimento</t>
  </si>
  <si>
    <t>'141107</t>
  </si>
  <si>
    <t>LABOR - 2024 - 141107 - 1</t>
  </si>
  <si>
    <t>Caixa de gordura simples de alv. bloco concr.9x19x39cm, dim.80x60cm e Hmáx=1m, com tampa em concr.esp.5cm, lastro concr.esp.10cm, revestida intern. c/ chapisco e reboco impermeab, escavação, reaterro e parede interna em concr.</t>
  </si>
  <si>
    <t>'141108</t>
  </si>
  <si>
    <t>LABOR - 2024 - 141108 - 1</t>
  </si>
  <si>
    <t>Caixa de gordura especial de alv. bloco concr. 9x19x39cm, dim.60x60cm e Hmáx=1m, com tampa em concr.esp.5cm, lastro concr.esp.10cm, revestida intern. c/ chapisco e reboco impermeab, escavação, reaterro e parede interna em concr.</t>
  </si>
  <si>
    <t>'141109</t>
  </si>
  <si>
    <t>LABOR - 2024 - 141109 - 1</t>
  </si>
  <si>
    <t>Grelha largura 20 cm de ferro redondo de 1/2" a cada 3 cm, contorno com barra de ferro de 3/4" x 1/8" e caixilho de cantoneira de 1" x 3/16"</t>
  </si>
  <si>
    <t>'141110</t>
  </si>
  <si>
    <t>LABOR - 2024 - 141110 - 1</t>
  </si>
  <si>
    <t>Caixa de inspeção em alv. bloco concreto 9x19x39cm, dim. 60x60cm e Hmáx=1m, c/ tampa de ferro fundido 40x40cm, lastro de concreto esp.10cm, revest. interno c/ chapisco e reboco impermeabiliz, incl. escavação, reaterro e enchimento</t>
  </si>
  <si>
    <t>'141111</t>
  </si>
  <si>
    <t>LABOR - 2024 - 141111 - 1</t>
  </si>
  <si>
    <t>Caixa de areia em alv. de bloco de concreto 9x19x39, dim. 60x60cm e Hmáx=1m, c/ tampa em ferro fundido, lastro de concreto esp. 10cm, revest. int. c/ chapisco e reboco impermeabilizado, incl. escavação e reaterro</t>
  </si>
  <si>
    <t>'141112</t>
  </si>
  <si>
    <t>LABOR - 2024 - 141112 - 1</t>
  </si>
  <si>
    <t>Caixa sifonada especial em alv. bloco concr. 9x19x39cm, dim. 60x60cm e Hmáx=1m. c/ tampa em ferro fundido, lastro conc. esp.10cm, revest. int. c/ chap. e reboco imperm., incl. esc, reaterro e curva curta c/ visita e plug pvc 100mm</t>
  </si>
  <si>
    <t>'141113</t>
  </si>
  <si>
    <t>LABOR - 2024 - 141113 - 1</t>
  </si>
  <si>
    <t>Caixa de gordura em alv. bloco 9x19x39cm, dim. 60x60cm e Hmáx=1.0m, c/ tampa de ferro fundido, lastro concr. esp. 10cm, revest. intern. c/ chapisco e reboco impermeab., escavação, reaterro e parede int. em concreto</t>
  </si>
  <si>
    <t>'141114</t>
  </si>
  <si>
    <t>LABOR - 2024 - 141114 - 1</t>
  </si>
  <si>
    <t>Caixa retentora de mat. sólida em alv. bloco conc.9x19x39cm, dim.60x60cm e Hmáx=1m, c/ tampa de ferro fund., lastro conc. esp.10cm, revest. int. c/ chap. e reb. impermeab., esc. reaterro e parede int. em concreto</t>
  </si>
  <si>
    <t>'1412</t>
  </si>
  <si>
    <t>REDE DE ÁGUA FRIA - TUBOS METÁLICOS</t>
  </si>
  <si>
    <t>'141210</t>
  </si>
  <si>
    <t>LABOR - 2024 - 141210 - 1</t>
  </si>
  <si>
    <t>Tubo de aço carbono galvanizado, com costura, classe leve, diâmetro 15mm (1/2"), inclusive conexões</t>
  </si>
  <si>
    <t>'141211</t>
  </si>
  <si>
    <t>LABOR - 2024 - 141211 - 1</t>
  </si>
  <si>
    <t>Tubo de aço carbono galvanizado, com costura, classe leve, diâmetro 20mm (3/4"), inclusive conexões</t>
  </si>
  <si>
    <t>'141212</t>
  </si>
  <si>
    <t>LABOR - 2024 - 141212 - 1</t>
  </si>
  <si>
    <t>Tubo de aço carbono galvanizado, com costura, classe leve, diâmetro 25mm (1"), inclusive conexões</t>
  </si>
  <si>
    <t>'141213</t>
  </si>
  <si>
    <t>LABOR - 2024 - 141213 - 1</t>
  </si>
  <si>
    <t>Tubo de aço carbono galvanizado, com costura, classe leve, diâmetro 32mm (1.1/4"), inclusive conexões</t>
  </si>
  <si>
    <t>'141214</t>
  </si>
  <si>
    <t>LABOR - 2024 - 141214 - 1</t>
  </si>
  <si>
    <t>Tubo de aço carbono galvanizado, com costura, classe leve, diâmetro 40mm (1.1/2"), inclusive conexões</t>
  </si>
  <si>
    <t>'141215</t>
  </si>
  <si>
    <t>LABOR - 2024 - 141215 - 1</t>
  </si>
  <si>
    <t>Tubo de aço carbono galvanizado, com costura, classe leve, diâmetro 50mm (2"), inclusive conexões</t>
  </si>
  <si>
    <t>'141216</t>
  </si>
  <si>
    <t>LABOR - 2024 - 141216 - 1</t>
  </si>
  <si>
    <t>Tubo de aço carbono galvanizado, com costura, classe leve, diâmetro 65mm (2.1/2"), inclusive conexões</t>
  </si>
  <si>
    <t>'141217</t>
  </si>
  <si>
    <t>LABOR - 2024 - 141217 - 1</t>
  </si>
  <si>
    <t>Tubo de aço carbono galvanizado, com costura, classe leve, diâmetro 80mm (3"), inclusive conexões</t>
  </si>
  <si>
    <t>'141218</t>
  </si>
  <si>
    <t>LABOR - 2024 - 141218 - 1</t>
  </si>
  <si>
    <t>Tubo de aço carbono galvanizado, com costura, classe leve, diâmetro 100mm (4"), inclusive conexões</t>
  </si>
  <si>
    <t>'1414</t>
  </si>
  <si>
    <t>REDE DE ÁGUA FRIA - TUBOS SOLDÁVEIS DE PVC</t>
  </si>
  <si>
    <t>'141409</t>
  </si>
  <si>
    <t>LABOR - 2024 - 141409 - 1</t>
  </si>
  <si>
    <t>Tubo de PVC rígido soldável marrom, DN 20mm (1/2"), inclusive conexões</t>
  </si>
  <si>
    <t>'141410</t>
  </si>
  <si>
    <t>LABOR - 2024 - 141410 - 1</t>
  </si>
  <si>
    <t>Tubo de PVC rígido soldável marrom, DN 25mm (3/4"), inclusive conexões</t>
  </si>
  <si>
    <t>'141411</t>
  </si>
  <si>
    <t>LABOR - 2024 - 141411 - 1</t>
  </si>
  <si>
    <t>Tubo de PVC rígido soldável marrom, DN 32mm (1"), inclusive conexões</t>
  </si>
  <si>
    <t>'141412</t>
  </si>
  <si>
    <t>LABOR - 2024 - 141412 - 1</t>
  </si>
  <si>
    <t>Tubo de PVC rígido soldável marrom, DN 40mm (1.1/4"), inclusive conexões</t>
  </si>
  <si>
    <t>'141413</t>
  </si>
  <si>
    <t>LABOR - 2024 - 141413 - 1</t>
  </si>
  <si>
    <t>Tubo de PVC rígido soldável marrom, DN 50mm (1.1/2"), inclusive conexões</t>
  </si>
  <si>
    <t>'141414</t>
  </si>
  <si>
    <t>LABOR - 2024 - 141414 - 1</t>
  </si>
  <si>
    <t>Tubo de PVC rígido soldável marrom, DN 60mm (2"), inclusive conexões</t>
  </si>
  <si>
    <t>'141415</t>
  </si>
  <si>
    <t>LABOR - 2024 - 141415 - 1</t>
  </si>
  <si>
    <t>Tubo de PVC rígido soldável marrom, DN 75mm (2.1/2"), inclusive conexões</t>
  </si>
  <si>
    <t>'141416</t>
  </si>
  <si>
    <t>LABOR - 2024 - 141416 - 1</t>
  </si>
  <si>
    <t>Tubo de PVC rígido soldável marrom, DN 85mm (3"), inclusive conexões</t>
  </si>
  <si>
    <t>'1415</t>
  </si>
  <si>
    <t>REDE DE ÁGUA FRIA - CONEXÕES SOLDÁVEIS DE PVC</t>
  </si>
  <si>
    <t>'141522</t>
  </si>
  <si>
    <t>LABOR - 2024 - 141522 - 1</t>
  </si>
  <si>
    <t>Adaptador de PVC soldável com flanges livres para caixa d'água, diâmetro 25mm x 3/4"</t>
  </si>
  <si>
    <t>'141523</t>
  </si>
  <si>
    <t>LABOR - 2024 - 141523 - 1</t>
  </si>
  <si>
    <t>Adaptador de PVC soldável com flanges livres para caixa d'água, diâmetro 32mm x 1"</t>
  </si>
  <si>
    <t>'141524</t>
  </si>
  <si>
    <t>LABOR - 2024 - 141524 - 1</t>
  </si>
  <si>
    <t>Adaptador de PVC soldável com flanges livres para caixa d'água, diâmetro 40mm x 1 1/4"</t>
  </si>
  <si>
    <t>'141525</t>
  </si>
  <si>
    <t>LABOR - 2024 - 141525 - 1</t>
  </si>
  <si>
    <t>Adaptador de PVC soldável com flanges livres para caixa d'água, diâmetro 50mm x 1 1/2"</t>
  </si>
  <si>
    <t>'141526</t>
  </si>
  <si>
    <t>LABOR - 2024 - 141526 - 1</t>
  </si>
  <si>
    <t>Adaptador de PVC soldável com flanges livres para caixa d'água, diâmetro 60mm x 2"</t>
  </si>
  <si>
    <t>'141527</t>
  </si>
  <si>
    <t>LABOR - 2024 - 141527 - 1</t>
  </si>
  <si>
    <t>Adaptador de PVC soldável com flanges livres para caixa d'água, diâmetro 75mm x 2 1/2"</t>
  </si>
  <si>
    <t>'141529</t>
  </si>
  <si>
    <t>LABOR - 2024 - 141529 - 1</t>
  </si>
  <si>
    <t>Adaptador de PVC soldável com anel para caixa d'água, DN 32mm</t>
  </si>
  <si>
    <t>'1419</t>
  </si>
  <si>
    <t>REDE DE ESGOTO - TUBOS DE PVC</t>
  </si>
  <si>
    <t>'141906</t>
  </si>
  <si>
    <t>LABOR - 2024 - 141906 - 1</t>
  </si>
  <si>
    <t>Tubo de PVC rígido soldável branco, para esgoto, série normal, diâmetro 40mm (1 1/2"), inclusive conexões</t>
  </si>
  <si>
    <t>'141907</t>
  </si>
  <si>
    <t>LABOR - 2024 - 141907 - 1</t>
  </si>
  <si>
    <t>Tubo de PVC rígido soldável branco, para esgoto, série normal, diâmetro 50mm (2"), inclusive conexões</t>
  </si>
  <si>
    <t>'141908</t>
  </si>
  <si>
    <t>LABOR - 2024 - 141908 - 1</t>
  </si>
  <si>
    <t>Tubo de PVC rígido soldável branco, para esgoto, série normal, diâmetro 75mm (3"), inclusive conexões</t>
  </si>
  <si>
    <t>'141909</t>
  </si>
  <si>
    <t>LABOR - 2024 - 141909 - 1</t>
  </si>
  <si>
    <t>Tubo de PVC rígido soldável branco, para esgoto, série normal, diâmetro 100mm (4"), inclusive conexões</t>
  </si>
  <si>
    <t>'141910</t>
  </si>
  <si>
    <t>LABOR - 2024 - 141910 - 1</t>
  </si>
  <si>
    <t>Tubo de PVC rígido soldável branco, para esgoto, série normal, diâmetro 150mm (6"), inclusive conexões</t>
  </si>
  <si>
    <t>'1421</t>
  </si>
  <si>
    <t>CAIXAS DE PVC / EQUIPAMENTOS</t>
  </si>
  <si>
    <t>'142103</t>
  </si>
  <si>
    <t>LABOR - 2024 - 142103 - 1</t>
  </si>
  <si>
    <t>Reparo para válvula de descarga, completo</t>
  </si>
  <si>
    <t>'142104</t>
  </si>
  <si>
    <t>LABOR - 2024 - 142104 - 1</t>
  </si>
  <si>
    <t>Sifão em PVC para pia de cozinha ou lavatório 1x11/2"</t>
  </si>
  <si>
    <t>'142106</t>
  </si>
  <si>
    <t>LABOR - 2024 - 142106 - 1</t>
  </si>
  <si>
    <t>Sifão em PVC para tanque 2"</t>
  </si>
  <si>
    <t>'142107</t>
  </si>
  <si>
    <t>LABOR - 2024 - 142107 - 1</t>
  </si>
  <si>
    <t>Ralo sifonado em PVC 100x100mm, com grelha PVC</t>
  </si>
  <si>
    <t>'142109</t>
  </si>
  <si>
    <t>LABOR - 2024 - 142109 - 1</t>
  </si>
  <si>
    <t>Ralo seco em PVC 100x100mm, com grelha em PVC</t>
  </si>
  <si>
    <t>'142111</t>
  </si>
  <si>
    <t>LABOR - 2024 - 142111 - 1</t>
  </si>
  <si>
    <t>Caixa sifonada em PVC, diâm. 150mm, com grelha e porta grelha quadrados, em aço inox</t>
  </si>
  <si>
    <t>'142112</t>
  </si>
  <si>
    <t>LABOR - 2024 - 142112 - 1</t>
  </si>
  <si>
    <t>Caixa seca em PVC, diâm. 100mm, com grelha e porta grelha quadrados, em aço inox</t>
  </si>
  <si>
    <t>'142114</t>
  </si>
  <si>
    <t>LABOR - 2024 - 142114 - 1</t>
  </si>
  <si>
    <t>Tampa para caixa sifonada, em PVC, de 150x150mm</t>
  </si>
  <si>
    <t>'142115</t>
  </si>
  <si>
    <t>LABOR - 2024 - 142115 - 1</t>
  </si>
  <si>
    <t>Tampa para caixa sifonada, em aço inox, de 150x150mm</t>
  </si>
  <si>
    <t>'142116</t>
  </si>
  <si>
    <t>LABOR - 2024 - 142116 - 1</t>
  </si>
  <si>
    <t>Tampa para ralo, em PVC, de 100x100mm</t>
  </si>
  <si>
    <t>'142117</t>
  </si>
  <si>
    <t>LABOR - 2024 - 142117 - 1</t>
  </si>
  <si>
    <t>Tampa para ralo, em aço inox, de 100x100mm</t>
  </si>
  <si>
    <t>'142118</t>
  </si>
  <si>
    <t>LABOR - 2024 - 142118 - 1</t>
  </si>
  <si>
    <t>Engate flexível de PVC para lavatório</t>
  </si>
  <si>
    <t>'142119</t>
  </si>
  <si>
    <t>LABOR - 2024 - 142119 - 1</t>
  </si>
  <si>
    <t>Torneira de bóia de PVC, diâm. 3/4" (20mm)</t>
  </si>
  <si>
    <t>'142120</t>
  </si>
  <si>
    <t>LABOR - 2024 - 142120 - 1</t>
  </si>
  <si>
    <t>Torneira de bóia de PVC, diâm. 1" (25mm)</t>
  </si>
  <si>
    <t>'142121</t>
  </si>
  <si>
    <t>LABOR - 2024 - 142121 - 1</t>
  </si>
  <si>
    <t>Torneira de bóia de PVC, diâm. 11/4" (32mm)</t>
  </si>
  <si>
    <t>'142122</t>
  </si>
  <si>
    <t>LABOR - 2024 - 142122 - 1</t>
  </si>
  <si>
    <t>Automático de bóia, duas funções 25A</t>
  </si>
  <si>
    <t>'142123</t>
  </si>
  <si>
    <t>LABOR - 2024 - 142123 - 1</t>
  </si>
  <si>
    <t>Adaptador de PVC com flanges livres para caixa d'água de 20mm x 1/2"</t>
  </si>
  <si>
    <t>'1422</t>
  </si>
  <si>
    <t>ABERTURA E FECHAMENTO DE RASGOS (inclusive preparo e aplicação de argamassa)</t>
  </si>
  <si>
    <t>'142201</t>
  </si>
  <si>
    <t>LABOR - 2024 - 142201 - 1</t>
  </si>
  <si>
    <t>Abertura e fechamento de rasgos em alvenaria, para passagem de tubulações, diâm. 1/2" a 1"</t>
  </si>
  <si>
    <t>'142202</t>
  </si>
  <si>
    <t>LABOR - 2024 - 142202 - 1</t>
  </si>
  <si>
    <t>Abertura e fechamento de rasgos em alvenaria, para passagem de tubulações, diâm. 11/4" a 2"</t>
  </si>
  <si>
    <t>'142203</t>
  </si>
  <si>
    <t>LABOR - 2024 - 142203 - 1</t>
  </si>
  <si>
    <t>Abertura e fechamento de rasgos em alvenaria, para passagem de tubulações, diâm. 21/2 a 4"</t>
  </si>
  <si>
    <t>'142204</t>
  </si>
  <si>
    <t>LABOR - 2024 - 142204 - 1</t>
  </si>
  <si>
    <t>Abertura e fechamento de rasgos em concreto, para passagem de tubulações, diâm. 1/2" a 1"</t>
  </si>
  <si>
    <t>'142205</t>
  </si>
  <si>
    <t>LABOR - 2024 - 142205 - 1</t>
  </si>
  <si>
    <t>Abertura e fechamento de rasgos em concreto, para passagem de tubulações, diâm. 11/4" a 2"</t>
  </si>
  <si>
    <t>'142206</t>
  </si>
  <si>
    <t>LABOR - 2024 - 142206 - 1</t>
  </si>
  <si>
    <t>Abertura e fechamento de rasgos em concreto, para passagem de tubulações, diâm. 2 1/2"a 4"</t>
  </si>
  <si>
    <t>'1423</t>
  </si>
  <si>
    <t>'142301</t>
  </si>
  <si>
    <t>LABOR - 2024 - 142301 - 1</t>
  </si>
  <si>
    <t>Revisões e reparos em torneiras e registros</t>
  </si>
  <si>
    <t>'142302</t>
  </si>
  <si>
    <t>LABOR - 2024 - 142302 - 1</t>
  </si>
  <si>
    <t>Revisões e reparos em caixas de descarga</t>
  </si>
  <si>
    <t>'142303</t>
  </si>
  <si>
    <t>LABOR - 2024 - 142303 - 1</t>
  </si>
  <si>
    <t>Revisões e reparos em torneiras de bóia</t>
  </si>
  <si>
    <t>'142304</t>
  </si>
  <si>
    <t>LABOR - 2024 - 142304 - 1</t>
  </si>
  <si>
    <t>Fornecimento de durepox para reparos (250g)</t>
  </si>
  <si>
    <t>'1428</t>
  </si>
  <si>
    <t>FURO EM CONCRETO</t>
  </si>
  <si>
    <t>'142801</t>
  </si>
  <si>
    <t>LABOR - 2024 - 142801 - 2</t>
  </si>
  <si>
    <t>Furo mecanizado em concreto, com martelo demolidor elétrico, para passagem de instalações hidráulicas, diâmetros menores ou iguais a 1.1/2"</t>
  </si>
  <si>
    <t>cm</t>
  </si>
  <si>
    <t>'142802</t>
  </si>
  <si>
    <t>LABOR - 2024 - 142802 - 2</t>
  </si>
  <si>
    <t>Furo mecanizado em concreto, com martelo demolidor elétrico, para passagem de instalações hidráulicas, diâmetros maiores 1.1/2" e menores ou iguais a 3"</t>
  </si>
  <si>
    <t>'142803</t>
  </si>
  <si>
    <t>LABOR - 2024 - 142803 - 2</t>
  </si>
  <si>
    <t>Furo mecanizado em concreto, com martelo demolidor elétrico, para passagem de instalações hidráulicas, diâmetros maiores 3" e menores ou iguais a 4"</t>
  </si>
  <si>
    <t>'15</t>
  </si>
  <si>
    <t>INSTALAÇÕES ELÉTRICAS</t>
  </si>
  <si>
    <t>'1501</t>
  </si>
  <si>
    <t>PADRÃO DE ENTRADA</t>
  </si>
  <si>
    <t>'150122</t>
  </si>
  <si>
    <t>LABOR - 2024 - 150122 - 2</t>
  </si>
  <si>
    <t>Mureta de medição utilizando arg. cimento, cal e areia, dimensões 1100x2000x200mm, com pilares e cintas, revestido com chapisco e reboco, inclusive pintura emassamento e pintura acrílica a três demãos, exclusive cobertura</t>
  </si>
  <si>
    <t>'150123</t>
  </si>
  <si>
    <t>LABOR - 2024 - 150123 - 2</t>
  </si>
  <si>
    <t>Mureta de medição utilizando arg. cimento, cal e areia, dimensões 1500x2200x400mm, revestido com chapisco e reboco, inclusive pintura emassamento, pintura acrílica a três demãos e cobertura em telha cerâmica</t>
  </si>
  <si>
    <t>'1503</t>
  </si>
  <si>
    <t>QUADRO DE DISTRIBUIÇÃO</t>
  </si>
  <si>
    <t>'150306</t>
  </si>
  <si>
    <t>LABOR - 2024 - 150306 - 1</t>
  </si>
  <si>
    <t>Quadro de distribuição de energia em PVC, de embutir, com 12 divisões modulares com barramento</t>
  </si>
  <si>
    <t>'150307</t>
  </si>
  <si>
    <t>LABOR - 2024 - 150307 - 1</t>
  </si>
  <si>
    <t>Quadro de distribuição de energia, de embutir, com 18 divisões modulares, com barramento</t>
  </si>
  <si>
    <t>'150308</t>
  </si>
  <si>
    <t>LABOR - 2024 - 150308 - 1</t>
  </si>
  <si>
    <t>Quadro de distribuição de energia, de embutir, com 24 divisões modulares, com barramento</t>
  </si>
  <si>
    <t>'150309</t>
  </si>
  <si>
    <t>LABOR - 2024 - 150309 - 1</t>
  </si>
  <si>
    <t>Quadro de distribuição de energia, de embutir, com 32 divisões modulares, com barramento</t>
  </si>
  <si>
    <t>'150310</t>
  </si>
  <si>
    <t>LABOR - 2024 - 150310 - 1</t>
  </si>
  <si>
    <t>Caixa de distribuição 20x20x15 cm</t>
  </si>
  <si>
    <t>'150311</t>
  </si>
  <si>
    <t>LABOR - 2024 - 150311 - 1</t>
  </si>
  <si>
    <t>Quadro de distribuição de energia, de embutir, com 12 divisões modulares, sem barramento</t>
  </si>
  <si>
    <t>'150315</t>
  </si>
  <si>
    <t>LABOR - 2024 - 150315 - 1</t>
  </si>
  <si>
    <t>Quadro distrib. energia, embutido ou semi embutido, capac. p/ 34 disj. DIN, c/barram trif. 150A barra. neutro e terra, fab. em chapa de aço 12 USG com porta, espelho, trinco com fechad ch yale, Ref. QDETG II-34DIN-CEMAR ou equiv.</t>
  </si>
  <si>
    <t>'150316</t>
  </si>
  <si>
    <t>LABOR - 2024 - 150316 - 1</t>
  </si>
  <si>
    <t>Quadro distrib. energia, embutido ou semi embutido, capac. p/ 44 disj. DIN, c/barram trif. 150A barra. neutro e terra, fab. em chapa de aço 12 USG com porta, espelho, trinco com fechad ch yale, Ref. QDETG II-44DIN-CEMAR ou equiv.</t>
  </si>
  <si>
    <t>'150317</t>
  </si>
  <si>
    <t>LABOR - 2024 - 150317 - 1</t>
  </si>
  <si>
    <t>Quadro distrib. energia, embutido ou semi embutido, capac. p/ 56 disj. DIN, c/barram trif. 225A barra. neutro e terra, fab. em chapa de aço 12 USG com porta, espelho, trinco com fechad ch</t>
  </si>
  <si>
    <t>'150320</t>
  </si>
  <si>
    <t>LABOR - 2024 - 150320 - 1</t>
  </si>
  <si>
    <t>Quadro de distribuição em PVC para 08 circuitos, inclusive 6 disjuntores monopolares 15 A, sem barramento</t>
  </si>
  <si>
    <t>'1506</t>
  </si>
  <si>
    <t>CAIXAS DE PASSAGEM</t>
  </si>
  <si>
    <t>'150609</t>
  </si>
  <si>
    <t>LABOR - 2024 - 150609 - 1</t>
  </si>
  <si>
    <t>Caixa para medidor polifásico carga até 41000W inclusive caixa para disjuntor polifásico até 100A</t>
  </si>
  <si>
    <t>'150610</t>
  </si>
  <si>
    <t>LABOR - 2024 - 150610 - 1</t>
  </si>
  <si>
    <t>Caixa de aterramento de concreto simples, nas dimensões de 30x30x25cm, com revest. int. em chapisco e reboco, tampa de concreto esp.5cm e lastro de brita esp. 5 cm, incl. haste 5/8"x2400mm</t>
  </si>
  <si>
    <t>'150612</t>
  </si>
  <si>
    <t>LABOR - 2024 - 150612 - 1</t>
  </si>
  <si>
    <t>Caixa de passagem 100x100x80mm, chapa 18, com tampa parafusada</t>
  </si>
  <si>
    <t>'150614</t>
  </si>
  <si>
    <t>LABOR - 2024 - 150614 - 1</t>
  </si>
  <si>
    <t>Caixa de passagem de alvenaria de blocos de concreto 9x19x39cm, dimensões de 30x30x50cm, com revestimento interno em chapisco e reboco, tampa de concreto esp.5cm e lastro de brita 5 cm</t>
  </si>
  <si>
    <t>'150615</t>
  </si>
  <si>
    <t>LABOR - 2024 - 150615 - 1</t>
  </si>
  <si>
    <t>Caixa de passagem de alvenaria de blocos de concreto 9x19x39cm, dimensões de 40x40x50cm, com revestimento interno em chapisco e reboco, tampa de concreto esp.5cm e lastro de brita 5 cm</t>
  </si>
  <si>
    <t>'150616</t>
  </si>
  <si>
    <t>LABOR - 2024 - 150616 - 1</t>
  </si>
  <si>
    <t>Caixa de passagem de alvenaria de blocos de concreto 9x19x39cm, dimensões de 50x50x50cm, com revestimento interno em chapisco e reboco, tampa de concreto esp.5cm e lastro de brita 5 cm</t>
  </si>
  <si>
    <t>'150626</t>
  </si>
  <si>
    <t>LABOR - 2024 - 150626 - 1</t>
  </si>
  <si>
    <t>Conjunto caixa termoplástica para Medidor Padrão ESCELSA Monofáfico com tampa transparente em policarbonato P-980-009 inclusive caixa para disjuntor monof P-940-003 Padrão Escelsa</t>
  </si>
  <si>
    <t>'150628</t>
  </si>
  <si>
    <t>LABOR - 2024 - 150628 - 1</t>
  </si>
  <si>
    <t>Caixa de embutir marca de referência Tigreflex, 4x2"</t>
  </si>
  <si>
    <t>'150629</t>
  </si>
  <si>
    <t>LABOR - 2024 - 150629 - 1</t>
  </si>
  <si>
    <t>Caixa de embutir marca de referência Tigreflex, 4x4"</t>
  </si>
  <si>
    <t>'150632</t>
  </si>
  <si>
    <t>LABOR - 2024 - 150632 - 1</t>
  </si>
  <si>
    <t>Caixa de passagem 150x150x80mm, chapa 18, com tampa parafusada</t>
  </si>
  <si>
    <t>'150633</t>
  </si>
  <si>
    <t>LABOR - 2024 - 150633 - 1</t>
  </si>
  <si>
    <t>Caixa de passagem 200x200x100mm, chapa 18, com tampa parafusada</t>
  </si>
  <si>
    <t>'150634</t>
  </si>
  <si>
    <t>LABOR - 2024 - 150634 - 1</t>
  </si>
  <si>
    <t>Caixa de passagem 300x300x120mm, chapa 18, com tampa parafusada</t>
  </si>
  <si>
    <t>'150635</t>
  </si>
  <si>
    <t>LABOR - 2024 - 150635 - 1</t>
  </si>
  <si>
    <t>Caixa de passagem 400x400x120mm, chapa 18, com tampa parafusada</t>
  </si>
  <si>
    <t>'150636</t>
  </si>
  <si>
    <t>LABOR - 2024 - 150636 - 1</t>
  </si>
  <si>
    <t>Caixa sextavada em PVC de 3x3x1 1/2", marca de referência Tigreflex</t>
  </si>
  <si>
    <t>'1507</t>
  </si>
  <si>
    <t>ENVELOPAMENTO DE ELETRODUTOS</t>
  </si>
  <si>
    <t>'150701</t>
  </si>
  <si>
    <t>LABOR - 2024 - 150701 - 1</t>
  </si>
  <si>
    <t>Envelopamento de concreto simples com consumo mínimo de cimento de 250kg/m3, inclusive escavação para profundidade mínima do eletroduto de 50 cm, de 25 x 25 cm, para 1 eletroduto</t>
  </si>
  <si>
    <t>'150702</t>
  </si>
  <si>
    <t>LABOR - 2024 - 150702 - 1</t>
  </si>
  <si>
    <t>Envelopamento de concreto simples com consumo mínimo de cimento de 250kg/m3, inclusive escavação para profundidade mínima do eletroduto de 50 cm, de 25 x 30 cm, para 2 eletrodutos</t>
  </si>
  <si>
    <t>'150703</t>
  </si>
  <si>
    <t>LABOR - 2024 - 150703 - 1</t>
  </si>
  <si>
    <t>Envelopamento de concreto simples com consumo mínimo de cimento de 250kg/m3, inclusive escavação para profundidade mínima do eletroduto de 50cm, de 60 x 30 cm, para 3 eletrodutos</t>
  </si>
  <si>
    <t>'150704</t>
  </si>
  <si>
    <t>LABOR - 2024 - 150704 - 1</t>
  </si>
  <si>
    <t>Envelopamento de concreto simples com consumo mínimo de cimento de 250kg/m3, inclusive escavação para profundidade mínima do eletroduto de 50cm, de 45 x 45 cm, para 3 eletrodutos</t>
  </si>
  <si>
    <t>'1508</t>
  </si>
  <si>
    <t>INSTALAÇÕES APARENTES</t>
  </si>
  <si>
    <t>'150801</t>
  </si>
  <si>
    <t>LABOR - 2024 - 150801 - 1</t>
  </si>
  <si>
    <t>Eletroduto aparente de PVC rígido roscável diâmetro 3/4", inclusive abraçadeira de fixação</t>
  </si>
  <si>
    <t>'150802</t>
  </si>
  <si>
    <t>LABOR - 2024 - 150802 - 1</t>
  </si>
  <si>
    <t>Caixa de ligação de alumínio silício, tipo CONDULETES,sem rosca, no formato B, inclusive tampa com vedação, diâmetro 3/4"</t>
  </si>
  <si>
    <t>'150803</t>
  </si>
  <si>
    <t>LABOR - 2024 - 150803 - 1</t>
  </si>
  <si>
    <t>Caixa de ligação de alumínio silício, tipo CONDULETES, sem rosca, no formato T, inclusive tampa com vedação, diâmetro 3/4"</t>
  </si>
  <si>
    <t>'150804</t>
  </si>
  <si>
    <t>LABOR - 2024 - 150804 - 1</t>
  </si>
  <si>
    <t>Caixa de ligação de alumínio silício, tipo CONDULETES, sem rosca, no formato LR, inclusive tampa com vedação, diâmetro 3/4"</t>
  </si>
  <si>
    <t>'150805</t>
  </si>
  <si>
    <t>LABOR - 2024 - 150805 - 1</t>
  </si>
  <si>
    <t>Caixa de ligação de alumínio silício, tipo CONDULETES, sem rosca, no formato X, inclusive tampa com vedação, diâmetro 3/4"</t>
  </si>
  <si>
    <t>'150806</t>
  </si>
  <si>
    <t>LABOR - 2024 - 150806 - 1</t>
  </si>
  <si>
    <t>Eletroduto aparente de PVC rígido roscável diâmetro 1", inclusive abraçadeira de fixação</t>
  </si>
  <si>
    <t>'150807</t>
  </si>
  <si>
    <t>LABOR - 2024 - 150807 - 1</t>
  </si>
  <si>
    <t>Canaleta sistema X da Pial ou equivalente, inclusive conexões</t>
  </si>
  <si>
    <t>'150835</t>
  </si>
  <si>
    <t>LABOR - 2024 - 150835 - 1</t>
  </si>
  <si>
    <t>Eletrocalha perfurada em chapa de aço galvanizado nº16, 150x50mm, sem tampa</t>
  </si>
  <si>
    <t>'150836</t>
  </si>
  <si>
    <t>LABOR - 2024 - 150836 - 1</t>
  </si>
  <si>
    <t>Eletrocalha perfurada em chapa de aço galvanizado nº16, 200x100mm, sem tampa</t>
  </si>
  <si>
    <t>'150837</t>
  </si>
  <si>
    <t>LABOR - 2024 - 150837 - 1</t>
  </si>
  <si>
    <t>Eletrocalha perfurada em chapa de aço galvanizado nº16, 300x100mm, sem tampa</t>
  </si>
  <si>
    <t>'150838</t>
  </si>
  <si>
    <t>LABOR - 2024 - 150838 - 1</t>
  </si>
  <si>
    <t>Eletrocalha perfurada em chapa de aço galvanizado nº16, 400x100mm, sem tampa</t>
  </si>
  <si>
    <t>'150843</t>
  </si>
  <si>
    <t>LABOR - 2024 - 150843 - 1</t>
  </si>
  <si>
    <t>Redução concêntrica para eletrocalha perfurada, tipo "U", 200x150mm, aba 100</t>
  </si>
  <si>
    <t>'150844</t>
  </si>
  <si>
    <t>LABOR - 2024 - 150844 - 1</t>
  </si>
  <si>
    <t>Redução concêntrica para eletrocalha perfurada, tipo "U", 300x150mm, aba 100</t>
  </si>
  <si>
    <t>'150845</t>
  </si>
  <si>
    <t>LABOR - 2024 - 150845 - 1</t>
  </si>
  <si>
    <t>Redução concêntrica para eletrocalha perfurada, tipo "U", 400x150mm, aba 100</t>
  </si>
  <si>
    <t>'150850</t>
  </si>
  <si>
    <t>LABOR - 2024 - 150850 - 1</t>
  </si>
  <si>
    <t>Saída horizontal para eletroduto de 3/4"</t>
  </si>
  <si>
    <t>'150851</t>
  </si>
  <si>
    <t>LABOR - 2024 - 150851 - 1</t>
  </si>
  <si>
    <t>Saída horizontal para eletroduto de 1"</t>
  </si>
  <si>
    <t>'150852</t>
  </si>
  <si>
    <t>LABOR - 2024 - 150852 - 1</t>
  </si>
  <si>
    <t>Saída horizontal para eletroduto de 2"</t>
  </si>
  <si>
    <t>'150860</t>
  </si>
  <si>
    <t>LABOR - 2024 - 150860 - 1</t>
  </si>
  <si>
    <t>Tampa de encaixe para eletrocalha em chapa de aço galvanizada 18, dim. 150mm</t>
  </si>
  <si>
    <t>'150861</t>
  </si>
  <si>
    <t>LABOR - 2024 - 150861 - 1</t>
  </si>
  <si>
    <t>Tampa de encaixe para eletrocalha em chapa de aço galvanizada 18, dim. 200mm</t>
  </si>
  <si>
    <t>'150862</t>
  </si>
  <si>
    <t>LABOR - 2024 - 150862 - 1</t>
  </si>
  <si>
    <t>Tampa de encaixe para eletrocalha em chapa de aço galvanizada 18, dim. 300mm</t>
  </si>
  <si>
    <t>'150863</t>
  </si>
  <si>
    <t>LABOR - 2024 - 150863 - 1</t>
  </si>
  <si>
    <t>Tampa de encaixe para eletrocalha em chapa de aço galvanizada 18, dim. 400mm</t>
  </si>
  <si>
    <t>'150866</t>
  </si>
  <si>
    <t>LABOR - 2024 - 150866 - 1</t>
  </si>
  <si>
    <t>Junção simples para eletrocalha metálica 200x100mm, galvanizada, ref. Mega MG 2760 ou equivalente</t>
  </si>
  <si>
    <t>'150867</t>
  </si>
  <si>
    <t>LABOR - 2024 - 150867 - 1</t>
  </si>
  <si>
    <t>Junção simples para eletrocalha metálica 300x100mm, galvanizada, ref. Mega MG 2760 ou equivalente</t>
  </si>
  <si>
    <t>'150870</t>
  </si>
  <si>
    <t>LABOR - 2024 - 150870 - 1</t>
  </si>
  <si>
    <t>TÊ horizontal 90º para eletrocalha metálica 200x100mm, galvanizada, ref. MEGA MG 2570 ou equivalente</t>
  </si>
  <si>
    <t>'150871</t>
  </si>
  <si>
    <t>LABOR - 2024 - 150871 - 1</t>
  </si>
  <si>
    <t>TÊ horizontal 90º para eletrocalha metálica 300x100mm, galvanizada, ref. MEGA MG 2570 ou equivalente</t>
  </si>
  <si>
    <t>'150875</t>
  </si>
  <si>
    <t>LABOR - 2024 - 150875 - 1</t>
  </si>
  <si>
    <t>Curva horizontal 90º para eletrocalha metálica, 200x100mm, galvanizada, ref. MEGA MG 2510</t>
  </si>
  <si>
    <t>'150876</t>
  </si>
  <si>
    <t>LABOR - 2024 - 150876 - 1</t>
  </si>
  <si>
    <t>Curva horizontal 90º para eletrocalha metálica, 300x100mm, galvanizada, ref. MEGA MG 2510</t>
  </si>
  <si>
    <t>'150880</t>
  </si>
  <si>
    <t>LABOR - 2024 - 150880 - 2</t>
  </si>
  <si>
    <t>Suporte de fixação de eletroduto no teto, através de fita metálica perfurada (Walsiwa) ou equiv (1,30m), cursor (1 und), h=60cm, suporte "Y" (1 und), parafuso e bucha S8 (1 und)</t>
  </si>
  <si>
    <t>'150881</t>
  </si>
  <si>
    <t>LABOR - 2024 - 150881 - 1</t>
  </si>
  <si>
    <t>Suporte de fixação de eletrocalha de 200x100mm, na parede, através de suporte tipo mão francesa simples (1 und), parafuso e bucha S8 (2und)</t>
  </si>
  <si>
    <t>'150882</t>
  </si>
  <si>
    <t>LABOR - 2024 - 150882 - 1</t>
  </si>
  <si>
    <t>Suporte de fixação de eletrocalha de 300x100mm, na parede, através de suporte tipo mão francesa reforçada (1 und), parafuso e bucha S8 (2 und)</t>
  </si>
  <si>
    <t>'150883</t>
  </si>
  <si>
    <t>LABOR - 2024 - 150883 - 1</t>
  </si>
  <si>
    <t>Suporte de fixação de eletrocalha de 400x100mm, na parede, através de suporte tipo mão francesa reforçada (1 und), parafuso e bucha S8 (2 und)</t>
  </si>
  <si>
    <t>'150884</t>
  </si>
  <si>
    <t>LABOR - 2024 - 150884 - 2</t>
  </si>
  <si>
    <t>Suporte de fixação de eletrocalha de 200x100mm, no teto, através de gancho vertical (1 und), porca sextavada e arruela 1/4" (4 und), vergalhão rosca total 1/4" (h=60cm), cantoneira ZZ (1 und) e parafuso e bucha S8 (2 und)</t>
  </si>
  <si>
    <t>'150885</t>
  </si>
  <si>
    <t>LABOR - 2024 - 150885 - 2</t>
  </si>
  <si>
    <t>Suporte de fixação de eletrocalha de 300x100mm, no teto, através de suporte angular (1 und), porca sextavada e arruela 1/4' (4 und) , vergalhão com rosca total 1/4" (h=60cm), cantoneira ZZ (2 und) e parafuso e bucha S8 (2 und)</t>
  </si>
  <si>
    <t>'150886</t>
  </si>
  <si>
    <t>LABOR - 2024 - 150886 - 2</t>
  </si>
  <si>
    <t>Suporte de fixação de eletrocalha de 400x100mm, no teto, através de suporte angular (1 und), porca sextavada e arruela 1/4' (4 und), vergalhão rosca total 1/4" (h=60cm), cantoneira ZZ (2 und) e parafuso e bucha S8 (2 und)</t>
  </si>
  <si>
    <t>'1509</t>
  </si>
  <si>
    <t>COMPOSIÇÕES INTERMEDIÁRIAS P/ ELETRICA</t>
  </si>
  <si>
    <t>'150906</t>
  </si>
  <si>
    <t>LABOR - 2024 - 150906 - 1</t>
  </si>
  <si>
    <t>Arame galvanizado 12 BWG (0.048 kg/m)</t>
  </si>
  <si>
    <t>'150910</t>
  </si>
  <si>
    <t>LABOR - 2024 - 150910 - 1</t>
  </si>
  <si>
    <t>Cabeçote de alumínio de 3/4"</t>
  </si>
  <si>
    <t>'150916</t>
  </si>
  <si>
    <t>LABOR - 2024 - 150916 - 1</t>
  </si>
  <si>
    <t>Canaleta sistema X Pial ou equivalente, inclusive conecções, 20x10x2200 mm, cod. 30801</t>
  </si>
  <si>
    <t>'150918</t>
  </si>
  <si>
    <t>LABOR - 2024 - 150918 - 1</t>
  </si>
  <si>
    <t>Fita isolante em rolo de 19mm x 20 m, número 33 Scoth ou equivalente</t>
  </si>
  <si>
    <t>'150932</t>
  </si>
  <si>
    <t>LABOR - 2024 - 150932 - 1</t>
  </si>
  <si>
    <t>Receptáculo (bocal) de louça para lâmpada incandescente</t>
  </si>
  <si>
    <t>'150934</t>
  </si>
  <si>
    <t>LABOR - 2024 - 150934 - 1</t>
  </si>
  <si>
    <t>Lâmpada fluorescente 40 W</t>
  </si>
  <si>
    <t>'150937</t>
  </si>
  <si>
    <t>LABOR - 2024 - 150937 - 1</t>
  </si>
  <si>
    <t>Arame de aço 14 BWG para guia</t>
  </si>
  <si>
    <t>'150964</t>
  </si>
  <si>
    <t>LABOR - 2024 - 150964 - 1</t>
  </si>
  <si>
    <t>Lâmpada fluorescente de 20W</t>
  </si>
  <si>
    <t>'150967</t>
  </si>
  <si>
    <t>LABOR - 2024 - 150967 - 1</t>
  </si>
  <si>
    <t>Soquete para lâmpada fluorescente</t>
  </si>
  <si>
    <t>'1510</t>
  </si>
  <si>
    <t>CAIXAS DE PASSAGEM EMPREGANDO ARGAMASSA DE CIMENTO, CAL E AREIA</t>
  </si>
  <si>
    <t>'151001</t>
  </si>
  <si>
    <t>LABOR - 2024 - 151001 - 1</t>
  </si>
  <si>
    <t>Caixa de passagem de alvenaria de blocos cerâmicos 10 furos 10x20x20cm dimensões de 25x25x25cm, com revestimento interno em chapisco e reboco, tampa de concreto esp.5cm e lastro de brita 5 cm</t>
  </si>
  <si>
    <t>'151002</t>
  </si>
  <si>
    <t>LABOR - 2024 - 151002 - 1</t>
  </si>
  <si>
    <t>Caixa de passagem de alvenaria de blocos cerâmicos 10 furos 10x20x20cm dimensões de 50x50x50cm, com revestimento interno em chapisco e reboco, tampa de concreto esp.5cm e lastro de brita 5 cm</t>
  </si>
  <si>
    <t>'151003</t>
  </si>
  <si>
    <t>LABOR - 2024 - 151003 - 1</t>
  </si>
  <si>
    <t>Caixa de passagem de alvenaria de blocos cerâmicos 10 furos 10x20x20cm, dimensão de 30x30x30cm, com revestimento interno em chapisco e reboco, tampa de concreto esp. 5cm e lastro de brita 5cm</t>
  </si>
  <si>
    <t>'151015</t>
  </si>
  <si>
    <t>LABOR - 2024 - 151015 - 1</t>
  </si>
  <si>
    <t>Caixa de inspeção de alvenaria de blocos cerâmicos 10 furos 10x20x20cm dimensões de 30x30x60cm, com revestimento interno em chapisco e reboco, tampa de concreto esp.5cm e lastro de brita 5 cm</t>
  </si>
  <si>
    <t>'151016</t>
  </si>
  <si>
    <t>LABOR - 2024 - 151016 - 2</t>
  </si>
  <si>
    <t>Caixa de passagem de alvenaria de blocos de concreto 9x19x39cm, dimensões de 80x80x80m, com revestimento interno em chapisco e reboco tampa de concreto esp. 5cm e lastro de brita 5cm</t>
  </si>
  <si>
    <t>'151017</t>
  </si>
  <si>
    <t>LABOR - 2024 - 151017 - 2</t>
  </si>
  <si>
    <t>Caixa de passagem de alvenaria de blocos de concreto 9x19x39cm, dimensões de 1.00x1.00x1.00m, com revestimento interno em chapisco e reboco tampa de concreto esp. 5cm e lastro de brita 5cm</t>
  </si>
  <si>
    <t>'1511</t>
  </si>
  <si>
    <t>ELETRODUTOS E CONEXÕES</t>
  </si>
  <si>
    <t>'151125</t>
  </si>
  <si>
    <t>LABOR - 2024 - 151125 - 1</t>
  </si>
  <si>
    <t>Eletroduto de PVC rígido roscável, diâmetro 1/2", inclusive conexões</t>
  </si>
  <si>
    <t>'151126</t>
  </si>
  <si>
    <t>LABOR - 2024 - 151126 - 1</t>
  </si>
  <si>
    <t>Eletroduto de PVC rígido roscável, diâmetro 3/4", inclusive conexões</t>
  </si>
  <si>
    <t>'151127</t>
  </si>
  <si>
    <t>LABOR - 2024 - 151127 - 1</t>
  </si>
  <si>
    <t>Eletroduto de PVC rígido roscável, diâmetro 1", inclusive conexões</t>
  </si>
  <si>
    <t>'151128</t>
  </si>
  <si>
    <t>LABOR - 2024 - 151128 - 1</t>
  </si>
  <si>
    <t>Eletroduto de PVC rígido roscável, diâmetro 1.1/4", inclusive conexões</t>
  </si>
  <si>
    <t>'151129</t>
  </si>
  <si>
    <t>LABOR - 2024 - 151129 - 1</t>
  </si>
  <si>
    <t>Eletroduto de PVC rígido roscável, diâmetro 1.1/2", inclusive conexões</t>
  </si>
  <si>
    <t>'151130</t>
  </si>
  <si>
    <t>LABOR - 2024 - 151130 - 1</t>
  </si>
  <si>
    <t>Eletroduto de PVC rígido roscável, diâmetro 2", inclusive conexões</t>
  </si>
  <si>
    <t>'151131</t>
  </si>
  <si>
    <t>LABOR - 2024 - 151131 - 1</t>
  </si>
  <si>
    <t>Eletroduto de PVC rígido roscável, diâmetro 3", inclusive conexões</t>
  </si>
  <si>
    <t>'151132</t>
  </si>
  <si>
    <t>LABOR - 2024 - 151132 - 1</t>
  </si>
  <si>
    <t>Eletroduto flexível corrugado diâmetro 3/4", Amarelo ? Tigreflex ou equivalente</t>
  </si>
  <si>
    <t>'151133</t>
  </si>
  <si>
    <t>LABOR - 2024 - 151133 - 1</t>
  </si>
  <si>
    <t>Eletroduto flexível corrugado diâmetro 1", Amarelo ? Tigreflex ou equivalente</t>
  </si>
  <si>
    <t>'151135</t>
  </si>
  <si>
    <t>LABOR - 2024 - 151135 - 1</t>
  </si>
  <si>
    <t>Eletroduto de PVC rígido roscável, diâmetro 4", inclusive conexões</t>
  </si>
  <si>
    <t>'151136</t>
  </si>
  <si>
    <t>LABOR - 2024 - 151136 - 1</t>
  </si>
  <si>
    <t>Eletroduto de PVC rígido roscável, diâmetro 6", inclusive conexões</t>
  </si>
  <si>
    <t>'151137</t>
  </si>
  <si>
    <t>LABOR - 2024 - 151137 - 1</t>
  </si>
  <si>
    <t>Eletroduto PEAD parede simples, corrugado, cor preta, diâmetro 1.1/2", referencia Kanaflex, Plastibras ou equivalente</t>
  </si>
  <si>
    <t>'151138</t>
  </si>
  <si>
    <t>LABOR - 2024 - 151138 - 1</t>
  </si>
  <si>
    <t>Eletroduto PEAD parede simples, corrugado, cor preta, diâmetro 1.1/4", referencia Kanaflex, Plastibras ou equivalente</t>
  </si>
  <si>
    <t>'151139</t>
  </si>
  <si>
    <t>LABOR - 2024 - 151139 - 1</t>
  </si>
  <si>
    <t>Eletroduto PEAD parede simples, corrugado, cor preta, diâmetro 2", referencia Kanaflex, Plastibras ou equivalente</t>
  </si>
  <si>
    <t>'151140</t>
  </si>
  <si>
    <t>LABOR - 2024 - 151140 - 1</t>
  </si>
  <si>
    <t>Eletroduto PEAD parede simples, corrugado, cor preta, diâmetro 3", referencia Kanaflex, Plastibras ou equivalente</t>
  </si>
  <si>
    <t>'151141</t>
  </si>
  <si>
    <t>LABOR - 2024 - 151141 - 1</t>
  </si>
  <si>
    <t>Eletroduto PEAD parede simples, corrugado, cor preta, diâmetro 4", referencia Kanaflex, Plastibras ou equivalente</t>
  </si>
  <si>
    <t>'151142</t>
  </si>
  <si>
    <t>LABOR - 2024 - 151142 - 1</t>
  </si>
  <si>
    <t>Eletroduto PEAD parede simples, corrugado, cor preta, diâmetro 6", referencia Kanaflex, Plastibras ou equivalente</t>
  </si>
  <si>
    <t>'1513</t>
  </si>
  <si>
    <t>CHAVES, FUSIVEIS E DISJUNTORES</t>
  </si>
  <si>
    <t>'151301</t>
  </si>
  <si>
    <t>LABOR - 2024 - 151301 - 1</t>
  </si>
  <si>
    <t>Mini-Disjuntor monopolar 16A, curva C, 5kA, 127/220Vca, referência Siemens, GE, Schneider ou equivalente</t>
  </si>
  <si>
    <t>'151302</t>
  </si>
  <si>
    <t>LABOR - 2024 - 151302 - 1</t>
  </si>
  <si>
    <t>Mini-Disjuntor monopolar 20A, curva C, 5kA, 127/220Vca, referência Siemens, GE, Schneider ou equivalente</t>
  </si>
  <si>
    <t>'151303</t>
  </si>
  <si>
    <t>LABOR - 2024 - 151303 - 1</t>
  </si>
  <si>
    <t>Mini-Disjuntor monopolar 25A, curva C, 5kA, 127/220Vca, referência Siemens, GE, Schneider ou equivalente</t>
  </si>
  <si>
    <t>'151304</t>
  </si>
  <si>
    <t>LABOR - 2024 - 151304 - 1</t>
  </si>
  <si>
    <t>Mini-Disjuntor monopolar 32A, curva C, 5kA, 127/220Vca, referência Siemens, GE, Schneider ou equivalente</t>
  </si>
  <si>
    <t>'151305</t>
  </si>
  <si>
    <t>LABOR - 2024 - 151305 - 1</t>
  </si>
  <si>
    <t>Mini-Disjuntor monopolar 40A, curva C, 5kA, 127/220Vca, referência Siemens, GE, Schneider ou equivalente</t>
  </si>
  <si>
    <t>'151306</t>
  </si>
  <si>
    <t>LABOR - 2024 - 151306 - 1</t>
  </si>
  <si>
    <t>Mini-Disjuntor bipolar 16A, curva C, 5kA, 127/220Vca, referência Siemens, GE, Schneider ou equivalente</t>
  </si>
  <si>
    <t>'151307</t>
  </si>
  <si>
    <t>LABOR - 2024 - 151307 - 1</t>
  </si>
  <si>
    <t>Mini-Disjuntor bipolar 20A, curva C, 5kA, 127/220Vca, referência Siemens, GE, Schneider ou equivalente</t>
  </si>
  <si>
    <t>'151308</t>
  </si>
  <si>
    <t>LABOR - 2024 - 151308 - 1</t>
  </si>
  <si>
    <t>Mini-Disjuntor bipolar 50A, curva C, 5kA, 127/220Vca, referência Siemens, GE, Schneider ou equivalente</t>
  </si>
  <si>
    <t>'151309</t>
  </si>
  <si>
    <t>LABOR - 2024 - 151309 - 1</t>
  </si>
  <si>
    <t>Mini-Disjuntor tripolar 16A, curva C, 5kA, 127/220Vca, referência Siemens, GE, Schneider ou equivalente</t>
  </si>
  <si>
    <t>'151310</t>
  </si>
  <si>
    <t>LABOR - 2024 - 151310 - 1</t>
  </si>
  <si>
    <t>Mini-Disjuntor tripolar 40A, curva C, 5kA, 127/220Vca, referência Siemens, GE, Schneider ou equivalente</t>
  </si>
  <si>
    <t>'151311</t>
  </si>
  <si>
    <t>LABOR - 2024 - 151311 - 1</t>
  </si>
  <si>
    <t>Mini-Disjuntor tripolar 50A, curva C, 5kA, 127/220Vca, referência Siemens, GE, Schneider ou equivalente</t>
  </si>
  <si>
    <t>'151313</t>
  </si>
  <si>
    <t>LABOR - 2024 - 151313 - 1</t>
  </si>
  <si>
    <t>Mini-Disjuntor tripolar 90 A, curva C, 5kA, 127/220Vca, referência Siemens, GE, Schneider ou equivalente</t>
  </si>
  <si>
    <t>'151314</t>
  </si>
  <si>
    <t>LABOR - 2024 - 151314 - 1</t>
  </si>
  <si>
    <t>Mini-Disjuntor tripolar 100A, curva C, 20kA, 127/220Vca, referência Siemens, GE, Schneider ou equivalente</t>
  </si>
  <si>
    <t>'151316</t>
  </si>
  <si>
    <t>LABOR - 2024 - 151316 - 1</t>
  </si>
  <si>
    <t>Mini-Disjuntor tripolar 70A, curva C, 5kA, 127/220Vca, referência Siemens, GE, Schneider ou equivalente</t>
  </si>
  <si>
    <t>'151317</t>
  </si>
  <si>
    <t>LABOR - 2024 - 151317 - 1</t>
  </si>
  <si>
    <t>Mini-Disjuntor monopolar 50A, curva C, 5kA, 127/220Vca, referência Siemens, GE, Schneider ou equivalente</t>
  </si>
  <si>
    <t>'151318</t>
  </si>
  <si>
    <t>LABOR - 2024 - 151318 - 1</t>
  </si>
  <si>
    <t>Mini-Disjuntor monopolar 63A, curva C, 5kA, 127/220Vca, referência Siemens, GE, Schneider ou equivalente</t>
  </si>
  <si>
    <t>'151319</t>
  </si>
  <si>
    <t>LABOR - 2024 - 151319 - 1</t>
  </si>
  <si>
    <t>Mini-Disjuntor monopolar 70A, curva C, 5kA, 127220Vca, referência Siemens, GE, Schneider ou equivalente</t>
  </si>
  <si>
    <t>'151320</t>
  </si>
  <si>
    <t>LABOR - 2024 - 151320 - 1</t>
  </si>
  <si>
    <t>Mini-Disjuntor monopolar 80A, curva C, 5kA, 127/220Vca, referência Siemens, GE, Schneider ou equivalente</t>
  </si>
  <si>
    <t>'151321</t>
  </si>
  <si>
    <t>LABOR - 2024 - 151321 - 1</t>
  </si>
  <si>
    <t>Mini-Disjuntor bipolar 25A, curva C, 5kA, 127/220Vca, referência Siemens, GE, Schneider ou equivalente</t>
  </si>
  <si>
    <t>'151322</t>
  </si>
  <si>
    <t>LABOR - 2024 - 151322 - 1</t>
  </si>
  <si>
    <t>Mini-Disjuntor bipolar 32A, curva C, 5kA, 127/220Vca, referência Siemens, GE, Schneider ou equivalente</t>
  </si>
  <si>
    <t>'151323</t>
  </si>
  <si>
    <t>LABOR - 2024 - 151323 - 1</t>
  </si>
  <si>
    <t>Mini-Disjuntor bipolar 40A, curva C, 5kA, 127/220Vca, referência Siemens, GE, Schneider ou equivalente</t>
  </si>
  <si>
    <t>'151324</t>
  </si>
  <si>
    <t>LABOR - 2024 - 151324 - 1</t>
  </si>
  <si>
    <t>Mini-Disjuntor bipolar 63A, curva C, 5kA, 127/220Vca, referência Siemens, GE, Schneider ou equivalente</t>
  </si>
  <si>
    <t>'151325</t>
  </si>
  <si>
    <t>LABOR - 2024 - 151325 - 1</t>
  </si>
  <si>
    <t>Mini-Disjuntor bipolar 70A, curva C, 5kA, 220/127Vca, referência Siemens, GE, Schneider ou equivalente</t>
  </si>
  <si>
    <t>'151326</t>
  </si>
  <si>
    <t>LABOR - 2024 - 151326 - 1</t>
  </si>
  <si>
    <t>ni-Disjuntor bipolar 80A, curva C, 5kA, 127/220Vca, referência Siemens, GE, Schneider ou equivalente</t>
  </si>
  <si>
    <t>'151327</t>
  </si>
  <si>
    <t>LABOR - 2024 - 151327 - 1</t>
  </si>
  <si>
    <t>Mini-Disjuntor tripolar 20A, curva C, 5kA, 127/220Vca, referência Siemens, GE, Schneider ou equivalente</t>
  </si>
  <si>
    <t>'151328</t>
  </si>
  <si>
    <t>LABOR - 2024 - 151328 - 1</t>
  </si>
  <si>
    <t>Mini-Disjuntor tripolar 25A, curva C, 5kA, 127/220Vca, referência Siemens, GE, Schneider ou equivalente</t>
  </si>
  <si>
    <t>'151329</t>
  </si>
  <si>
    <t>LABOR - 2024 - 151329 - 1</t>
  </si>
  <si>
    <t>Mini-Disjuntor tripolar 32A, curva C, 5kA, 127/220Vca, referência. Siemens, GE, Schneider ou equivalente</t>
  </si>
  <si>
    <t>'151330</t>
  </si>
  <si>
    <t>LABOR - 2024 - 151330 - 1</t>
  </si>
  <si>
    <t>Mini-Disjuntor tripolar 63A, curva C, 5kA, 127/220Vca, referência Siemens, GE, Schneider ou equivalente</t>
  </si>
  <si>
    <t>'151331</t>
  </si>
  <si>
    <t>LABOR - 2024 - 151331 - 1</t>
  </si>
  <si>
    <t>Mini-Disjuntor tripolar 80A, curva C, 5kA, 127/220Vca, referência Siemens, GE, Schneider ou equivalente</t>
  </si>
  <si>
    <t>'151332</t>
  </si>
  <si>
    <t>LABOR - 2024 - 151332 - 1</t>
  </si>
  <si>
    <t>Mini-Disjuntor tripolar 125A, curva C, 20kA, 127/220Vca, referência Siemens, GE, Schneider ou equivalente</t>
  </si>
  <si>
    <t>'151333</t>
  </si>
  <si>
    <t>LABOR - 2024 - 151333 - 1</t>
  </si>
  <si>
    <t>Disjuntor caixa moldada termomagnetico fixo, tripolar 175A, Icu: 50kA, 400/500Vca, referência Siemens, Soprano, Schneider ou equivalente</t>
  </si>
  <si>
    <t>'151334</t>
  </si>
  <si>
    <t>LABOR - 2024 - 151334 - 1</t>
  </si>
  <si>
    <t>Disjuntor caixa moldada termomagnetico fixo, tripolar 200A, Icu: 50kA, 400/500Vca, referência Siemens, Soprano, Schneider ou equivalente</t>
  </si>
  <si>
    <t>'151335</t>
  </si>
  <si>
    <t>LABOR - 2024 - 151335 - 1</t>
  </si>
  <si>
    <t>Disjuntor caixa moldada termomagnetico fixo, tripolar 400A, Icu: 65kA, 380/415Vca, referência Siemens, Soprano, Schneider ou equivalente</t>
  </si>
  <si>
    <t>'151337</t>
  </si>
  <si>
    <t>LABOR - 2024 - 151337 - 1</t>
  </si>
  <si>
    <t>Dispositivo de proteção contra surto (DPS) bipolar, 40kA, 275Vca, referência Siemens, Steck, Clamper ou equivalente</t>
  </si>
  <si>
    <t>'151338</t>
  </si>
  <si>
    <t>LABOR - 2024 - 151338 - 1</t>
  </si>
  <si>
    <t>Mini-Disjuntor monopolar 10A, curva C, 5kA, 127/220Vca, referência Siemens, GE, Schneider ou equivalente</t>
  </si>
  <si>
    <t>'151339</t>
  </si>
  <si>
    <t>LABOR - 2024 - 151339 - 1</t>
  </si>
  <si>
    <t>Mini-Disjuntor tripolar 125A, curva C, 15kA, 220/380Vca, referência Siemens, GE, Schneider ou equivalente</t>
  </si>
  <si>
    <t>'151344</t>
  </si>
  <si>
    <t>LABOR - 2024 - 151344 - 1</t>
  </si>
  <si>
    <t>Fusivel retardado NH gG(gL), tamanho 01 ? 100A, 120kA em 500Vca, referência Siemens, WEG, Negrini ou equivalente</t>
  </si>
  <si>
    <t>'151345</t>
  </si>
  <si>
    <t>LABOR - 2024 - 151345 - 1</t>
  </si>
  <si>
    <t>Fusivel retardado NH gG(gL), tamanho 01 ? 160A, 120kA em 500Vca, referência Siemens, WEG, Negrini ou equivalente</t>
  </si>
  <si>
    <t>'151346</t>
  </si>
  <si>
    <t>LABOR - 2024 - 151346 - 1</t>
  </si>
  <si>
    <t>Fusivel retardado NH gG(gL), tamanho 02 ? 250A, 120kA em 500Vca, referência Siemens, WEG, Negrini ou equivalente</t>
  </si>
  <si>
    <t>'151347</t>
  </si>
  <si>
    <t>LABOR - 2024 - 151347 - 1</t>
  </si>
  <si>
    <t>Fusivel retardado NH gG(gL), tamanho 02 ? 300A, 120kA em 500Vca, referência Siemens, WEG, Negrini ou equivalente</t>
  </si>
  <si>
    <t>'151348</t>
  </si>
  <si>
    <t>LABOR - 2024 - 151348 - 1</t>
  </si>
  <si>
    <t>Fusivel retardado NH gG(gL), tamanho 02 ? 355A, 120kA em 500Vca, referência Siemens, WEG, Negrini ou equivalente</t>
  </si>
  <si>
    <t>'151349</t>
  </si>
  <si>
    <t>LABOR - 2024 - 151349 - 1</t>
  </si>
  <si>
    <t>Fusivel retardado NH gG(gL), tamanho 01 ? 125A, 120kA em 500Vca, referência Siemens, WEG, Negrini ou equivalente</t>
  </si>
  <si>
    <t>'151350</t>
  </si>
  <si>
    <t>LABOR - 2024 - 151350 - 1</t>
  </si>
  <si>
    <t>Interruptor Diferencial Bipolar DR 25A, 30mA ? 6kA, referência Siemens, Schneider, WEG ou equivalente</t>
  </si>
  <si>
    <t>'151357</t>
  </si>
  <si>
    <t>LABOR - 2024 - 151357 - 1</t>
  </si>
  <si>
    <t>Interruptor Diferencial Bipolar DR 40A, 30mA ? 6kA, referência Siemens, Schneider, WEG ou equivalente</t>
  </si>
  <si>
    <t>'151359</t>
  </si>
  <si>
    <t>LABOR - 2024 - 151359 - 1</t>
  </si>
  <si>
    <t>Interruptor Diferencial Bipolar DR 80A, 30mA - 6kA, referência Siemens, Schneider, WEG ou equivalente</t>
  </si>
  <si>
    <t>'1514</t>
  </si>
  <si>
    <t>FIOS E CABOS</t>
  </si>
  <si>
    <t>'151401</t>
  </si>
  <si>
    <t>LABOR - 2024 - 151401 - 1</t>
  </si>
  <si>
    <t>Cabo de cobre termoplástico (PVC) flexível isolado 450/750V, antichama BWF livre de chumbo, 70ºC - 1,5mm2</t>
  </si>
  <si>
    <t>'151402</t>
  </si>
  <si>
    <t>LABOR - 2024 - 151402 - 1</t>
  </si>
  <si>
    <t>Cabo de cobre termoplástico (PVC) flexível isolado 450/750V, antichama BWF livre de chumbo, 70ºC - 2,5mm2</t>
  </si>
  <si>
    <t>'151403</t>
  </si>
  <si>
    <t>LABOR - 2024 - 151403 - 1</t>
  </si>
  <si>
    <t>Cabo de cobre termoplástico (PVC) flexível isolado 450/750V, antichama BWF livre de chumbo, 70ºC ? 4,0mm2</t>
  </si>
  <si>
    <t>'151404</t>
  </si>
  <si>
    <t>LABOR - 2024 - 151404 - 1</t>
  </si>
  <si>
    <t>Cabo de cobre termoplástico (PVC) flexível isolado 450/750V, antichama BWF livre de chumbo, 70ºC ? 6,0mm2</t>
  </si>
  <si>
    <t>'151405</t>
  </si>
  <si>
    <t>LABOR - 2024 - 151405 - 1</t>
  </si>
  <si>
    <t>Cabo de cobre termoplástico (PVC) flexível isolado 450/750V, antichama BWF livre de chumbo, 70ºC ? 10,0mm2</t>
  </si>
  <si>
    <t>'151406</t>
  </si>
  <si>
    <t>LABOR - 2024 - 151406 - 1</t>
  </si>
  <si>
    <t>Cabo de cobre termoplástico (PVC) flexível isolado 450/750V, antichama BWF livre de chumbo, 70ºC ? 16,0mm2</t>
  </si>
  <si>
    <t>'151407</t>
  </si>
  <si>
    <t>LABOR - 2024 - 151407 - 1</t>
  </si>
  <si>
    <t>Cabo de cobre termoplástico (PVC) flexível isolado 450/750V, antichama BWF livre de chumbo, 70ºC ? 25,0mm2</t>
  </si>
  <si>
    <t>'151413</t>
  </si>
  <si>
    <t>LABOR - 2024 - 151413 - 1</t>
  </si>
  <si>
    <t>Cabo de cobre nu, seção de 25,0 mm2, têmpera meio dura, encordoamento classe 2A</t>
  </si>
  <si>
    <t>'151414</t>
  </si>
  <si>
    <t>LABOR - 2024 - 151414 - 1</t>
  </si>
  <si>
    <t>Cabo de cobre nu, seção de 10,0 mm2, têmpera meio dura, encordoamento classe 2A</t>
  </si>
  <si>
    <t>'151417</t>
  </si>
  <si>
    <t>LABOR - 2024 - 151417 - 1</t>
  </si>
  <si>
    <t>Cabo de cobre termoplástico (PVC) flexível isolado 0,60/1kV, antichama, HEPR 90ºC ? 2,5mm2</t>
  </si>
  <si>
    <t>'151418</t>
  </si>
  <si>
    <t>LABOR - 2024 - 151418 - 1</t>
  </si>
  <si>
    <t>Cabo de cobre termoplástico (PVC) flexível isolado 0,60/1kV, antichama, HEPR 90ºC ? 4,0mm2</t>
  </si>
  <si>
    <t>'151419</t>
  </si>
  <si>
    <t>LABOR - 2024 - 151419 - 1</t>
  </si>
  <si>
    <t>Cabo de cobre termoplástico (PVC) flexível isolado 0,60/1kV, antichama, HEPR 90ºC ? 6,0mm2</t>
  </si>
  <si>
    <t>'151420</t>
  </si>
  <si>
    <t>LABOR - 2024 - 151420 - 1</t>
  </si>
  <si>
    <t>Cabo de cobre termoplástico (PVC) flexível isolado 0,60/1kV, antichama, HEPR 90ºC ? 10,0mm2</t>
  </si>
  <si>
    <t>'151421</t>
  </si>
  <si>
    <t>LABOR - 2024 - 151421 - 1</t>
  </si>
  <si>
    <t>Cabo de cobre termoplástico (PVC) flexível isolado 0,60/1kV, antichama, HEPR 90ºC ? 16,0mm2</t>
  </si>
  <si>
    <t>'151422</t>
  </si>
  <si>
    <t>LABOR - 2024 - 151422 - 1</t>
  </si>
  <si>
    <t>Cabo de cobre termoplástico (PVC) flexível isolado 0,60/1kV, antichama, HEPR 90ºC ? 25,0mm2</t>
  </si>
  <si>
    <t>'151423</t>
  </si>
  <si>
    <t>LABOR - 2024 - 151423 - 1</t>
  </si>
  <si>
    <t>Cabo de cobre termoplástico (PVC) flexível isolado 0,60/1kV, antichama, HEPR 90ºC ? 35,0mm2</t>
  </si>
  <si>
    <t>'151425</t>
  </si>
  <si>
    <t>LABOR - 2024 - 151425 - 1</t>
  </si>
  <si>
    <t>Cabo de cobre termoplástico (PVC) flexível isolado 0,60/1kV, antichama, HEPR 90ºC ? 50,0mm2</t>
  </si>
  <si>
    <t>'151426</t>
  </si>
  <si>
    <t>LABOR - 2024 - 151426 - 1</t>
  </si>
  <si>
    <t>Cabo de cobre termoplástico (PVC) flexível isolado 0,60/1kV, antichama, HEPR 90ºC ? 95,0mm2</t>
  </si>
  <si>
    <t>'151427</t>
  </si>
  <si>
    <t>LABOR - 2024 - 151427 - 1</t>
  </si>
  <si>
    <t>Cabo de cobre termoplástico (PVC) flexível isolado 0,60/1kV, antichama, HEPR 90ºC ? 120,0mm2</t>
  </si>
  <si>
    <t>'151428</t>
  </si>
  <si>
    <t>LABOR - 2024 - 151428 - 1</t>
  </si>
  <si>
    <t>Cabo de cobre termoplástico (PVC) flexível isolado 0,60/1kV, antichama, HEPR 90ºC ? 300,0mm2</t>
  </si>
  <si>
    <t>'151429</t>
  </si>
  <si>
    <t>LABOR - 2024 - 151429 - 2</t>
  </si>
  <si>
    <t>Cabo de cobre termoplástico (PVC) flexível isolado 0,60/1kV, antichama, HEPR 90ºC ? 70,0mm2</t>
  </si>
  <si>
    <t>'151430</t>
  </si>
  <si>
    <t>LABOR - 2024 - 151430 - 1</t>
  </si>
  <si>
    <t>Cabo de cobre termoplástico (PVC) flexível isolado 0,60/1kV, antichama, HEPR 90ºC ? 150,0mm2</t>
  </si>
  <si>
    <t>'151431</t>
  </si>
  <si>
    <t>LABOR - 2024 - 151431 - 1</t>
  </si>
  <si>
    <t>Cabo de cobre termoplástico (PVC) flexível isolado 0,60/1kV, antichama, HEPR 90ºC ? 185,0mm2</t>
  </si>
  <si>
    <t>'151432</t>
  </si>
  <si>
    <t>LABOR - 2024 - 151432 - 1</t>
  </si>
  <si>
    <t>Cabo de cobre termoplástico (PVC) flexível isolado 0,60/1kV, antichama, HEPR 90ºC ? 240,0mm2</t>
  </si>
  <si>
    <t>'151433</t>
  </si>
  <si>
    <t>LABOR - 2024 - 151433 - 1</t>
  </si>
  <si>
    <t>Cabo de cobre termoplástico (PVC/ST2) blindado isolado 8,7/15kV, XLPE 90ºC ? 25,0mm2</t>
  </si>
  <si>
    <t>'151434</t>
  </si>
  <si>
    <t>LABOR - 2024 - 151434 - 1</t>
  </si>
  <si>
    <t>Cabo de cobre termoplástico (PVC/ST2) blindado isolado 8,7/15kV, XLPE 90ºC ? 35,0mm2</t>
  </si>
  <si>
    <t>'151438</t>
  </si>
  <si>
    <t>LABOR - 2024 - 151438 - 1</t>
  </si>
  <si>
    <t>Cabo de cobre termoplástico (PVC) flexível isolado 0,60/1kV, antichama, HEPR 90ºC ? 2x2,5mm2</t>
  </si>
  <si>
    <t>'151439</t>
  </si>
  <si>
    <t>LABOR - 2024 - 151439 - 1</t>
  </si>
  <si>
    <t>Cabo de cobre termoplástico (PVC) flexível isolado 0,60/1kV, antichama, HEPR 90ºC ? 3x2,5mm2</t>
  </si>
  <si>
    <t>'151440</t>
  </si>
  <si>
    <t>LABOR - 2024 - 151440 - 1</t>
  </si>
  <si>
    <t>Cabo de cobre termoplástico (PVC) flexível isolado 0,60/1kV, antichama, HEPR 90ºC ? 3x4,0mm2</t>
  </si>
  <si>
    <t>'151441</t>
  </si>
  <si>
    <t>LABOR - 2024 - 151441 - 1</t>
  </si>
  <si>
    <t>Cabo de cobre, têmpera mole, classe 5, isolamento não halogenado, 450/750V, com baixa emissao de fumaca, 70ºC em regime permanente - 1,50 mm2</t>
  </si>
  <si>
    <t>'151442</t>
  </si>
  <si>
    <t>LABOR - 2024 - 151442 - 1</t>
  </si>
  <si>
    <t>Cabo de cobre, tempera mole, classe 5, isolamento não halogenado, 450/750V, com baixa emissao de fumaca, 70ºC em regime permanente - 2,50 mm2</t>
  </si>
  <si>
    <t>'151443</t>
  </si>
  <si>
    <t>LABOR - 2024 - 151443 - 1</t>
  </si>
  <si>
    <t>Cabo de cobre, tempera mole, classe 5, isolamento não halogenado, 450/750V, com baixa emissao de fumaca, 70ºC em regime permanente - 4,0 mm2</t>
  </si>
  <si>
    <t>'151444</t>
  </si>
  <si>
    <t>LABOR - 2024 - 151444 - 1</t>
  </si>
  <si>
    <t>Cabo de cobre, tempera mole, classe 5, isolamento não halogenado, 450/750V, com baixa emissao de fumaca, 70ºC em regime permanente - 6,0 mm2</t>
  </si>
  <si>
    <t>'151445</t>
  </si>
  <si>
    <t>LABOR - 2024 - 151445 - 1</t>
  </si>
  <si>
    <t>Cabo de cobre, tempera mole, classe 5, isolamento não halogenado, 450/750V, com baixa emissao de fumaca, 70ºC em regime permanente - 10,0 mm2</t>
  </si>
  <si>
    <t>'151446</t>
  </si>
  <si>
    <t>LABOR - 2024 - 151446 - 1</t>
  </si>
  <si>
    <t>Cabo de cobre, tempera mole, classe 5, isolamento não halogenado, 450/750V, com baixa emissao de fumaca, 70ºC em regime permanente - 16,0 mm2</t>
  </si>
  <si>
    <t>'151447</t>
  </si>
  <si>
    <t>LABOR - 2024 - 151447 - 1</t>
  </si>
  <si>
    <t>Cabo de cobre, tempera mole, classe 5, isolamento não halogenado, 450/750V, com baixa emissao de fumaca, 70ºC em regime permanente - 25,0 mm2</t>
  </si>
  <si>
    <t>'1515</t>
  </si>
  <si>
    <t>SERVIÇOS DIVERSOS</t>
  </si>
  <si>
    <t>'151503</t>
  </si>
  <si>
    <t>LABOR - 2024 - 151503 - 1</t>
  </si>
  <si>
    <t>Cabeçote de alumínio de 1 1/4"</t>
  </si>
  <si>
    <t>'151504</t>
  </si>
  <si>
    <t>LABOR - 2024 - 151504 - 1</t>
  </si>
  <si>
    <t>Cabeçote de alumínio de 1 1/2"</t>
  </si>
  <si>
    <t>'151506</t>
  </si>
  <si>
    <t>LABOR - 2024 - 151506 - 1</t>
  </si>
  <si>
    <t>Haste de terra tipo COPPERWELD - 5/8" x 2.40m</t>
  </si>
  <si>
    <t>'151507</t>
  </si>
  <si>
    <t>LABOR - 2024 - 151507 - 1</t>
  </si>
  <si>
    <t>Sapatilha</t>
  </si>
  <si>
    <t>'151508</t>
  </si>
  <si>
    <t>LABOR - 2024 - 151508 - 1</t>
  </si>
  <si>
    <t>Bucha e arruela de alumínio fundido diâmetro 20mm (3/4")</t>
  </si>
  <si>
    <t>'151509</t>
  </si>
  <si>
    <t>LABOR - 2024 - 151509 - 1</t>
  </si>
  <si>
    <t>Bucha e arruela de alumínio fundido diâmetro 25mm (1")</t>
  </si>
  <si>
    <t>'151510</t>
  </si>
  <si>
    <t>LABOR - 2024 - 151510 - 1</t>
  </si>
  <si>
    <t>Bucha e arruela de alumínio fundido diâmetro 40mm (1 1/2")</t>
  </si>
  <si>
    <t>'151511</t>
  </si>
  <si>
    <t>LABOR - 2024 - 151511 - 1</t>
  </si>
  <si>
    <t>Bucha e arruela de alumínio fundido diâmetro 80mm (3")</t>
  </si>
  <si>
    <t>'151512</t>
  </si>
  <si>
    <t>LABOR - 2024 - 151512 - 1</t>
  </si>
  <si>
    <t>Automático de bóia, 2 funções 25A</t>
  </si>
  <si>
    <t>'151513</t>
  </si>
  <si>
    <t>LABOR - 2024 - 151513 - 1</t>
  </si>
  <si>
    <t>Parafuso de máquina de ferro galvanizado diâmetro 16mm</t>
  </si>
  <si>
    <t>'1516</t>
  </si>
  <si>
    <t>'151601</t>
  </si>
  <si>
    <t>LABOR - 2024 - 151601 - 1</t>
  </si>
  <si>
    <t>Abertura e fechamento de rasgos em alvenaria, para passagem de eletrodutos diâm. 1/2" a 1"</t>
  </si>
  <si>
    <t>'151602</t>
  </si>
  <si>
    <t>LABOR - 2024 - 151602 - 1</t>
  </si>
  <si>
    <t>Abertura e fechamento de rasgos em alvenaria, para passagem de eletroduto diâm. 1 1/4"a 2"</t>
  </si>
  <si>
    <t>'151603</t>
  </si>
  <si>
    <t>LABOR - 2024 - 151603 - 1</t>
  </si>
  <si>
    <t>Abertura e fechamento de rasgos em alvenaria, para passagem de eletroduto diâm. 2 1/2" a 4"</t>
  </si>
  <si>
    <t>'151604</t>
  </si>
  <si>
    <t>LABOR - 2024 - 151604 - 1</t>
  </si>
  <si>
    <t>Abertura e fechamento de rasgos em concreto, para passagem de eletroduto diâm. 1/2" a 1"</t>
  </si>
  <si>
    <t>'151605</t>
  </si>
  <si>
    <t>LABOR - 2024 - 151605 - 1</t>
  </si>
  <si>
    <t>Abertura e fechamento de rasgos em concreto, para passagem de eletroduto diâm. 1 1/4" a 2"</t>
  </si>
  <si>
    <t>'151606</t>
  </si>
  <si>
    <t>LABOR - 2024 - 151606 - 1</t>
  </si>
  <si>
    <t>Abertura e fechamento de rasgos em concreto, para passagem de eletroduto diâm. 2 1/2" a 4"</t>
  </si>
  <si>
    <t>'1517</t>
  </si>
  <si>
    <t>PADRAO DE ENTRADA DE ENERGIA - NORTEC-01 - ESCELSA</t>
  </si>
  <si>
    <t>'151701</t>
  </si>
  <si>
    <t>LABOR - 2024 - 151701 - 1</t>
  </si>
  <si>
    <t>Padrão de entrada de energia elétrica, monofásico, entrada aérea, a 2 fios, carga instalada em muro de 3500 até 9000W - 220/127V</t>
  </si>
  <si>
    <t>'151702</t>
  </si>
  <si>
    <t>LABOR - 2024 - 151702 - 1</t>
  </si>
  <si>
    <t>Padrão de entrada de energia elétrica, bifásico, entrada aérea, a 3 fios, carga instalada em muro de 9001 até 15000W - 220/127V</t>
  </si>
  <si>
    <t>'151703</t>
  </si>
  <si>
    <t>LABOR - 2024 - 151703 - 1</t>
  </si>
  <si>
    <t>Padrão de entrada de energia elétrica, trifásico, entrada aérea, a 4 fios, carga instalada em muro de 15001 até 26000W - 220/127V</t>
  </si>
  <si>
    <t>'151704</t>
  </si>
  <si>
    <t>LABOR - 2024 - 151704 - 1</t>
  </si>
  <si>
    <t>Padrão de entrada de energia elétrica, trifásico, entrada aérea, a 4 fios, carga instalada em muro de 26001 até 34000W - 220/127V</t>
  </si>
  <si>
    <t>'151705</t>
  </si>
  <si>
    <t>LABOR - 2024 - 151705 - 1</t>
  </si>
  <si>
    <t>Padrão de entrada de energia elétrica, trifásico, entrada aérea, a 4 fios, carga instalada em muro de 34001 até 41000W - 220/127V</t>
  </si>
  <si>
    <t>'151706</t>
  </si>
  <si>
    <t>LABOR - 2024 - 151706 - 1</t>
  </si>
  <si>
    <t>Padrão de entrada de energia elétrica, trifásico, entrada aérea, a 4 fios, carga instalada em muro de 41001 até 57000W - 220/127V</t>
  </si>
  <si>
    <t>'151707</t>
  </si>
  <si>
    <t>LABOR - 2024 - 151707 - 1</t>
  </si>
  <si>
    <t>Padrão de entrada de energia elétrica, trifásico, entrada subterrânea, a 4 fios, carga instalada em muro de 41001 até 57000W - 220/127V, exclusive derivação de ramal de entrada subterrânea</t>
  </si>
  <si>
    <t>'151710</t>
  </si>
  <si>
    <t>LABOR - 2024 - 151710 - 2</t>
  </si>
  <si>
    <t>Padrão de entrada de energia elétrica, trifásico, entrada aérea, a 4 fios, carga instalada em muro de 57001 até 75000W - 220/127V</t>
  </si>
  <si>
    <t>'151711</t>
  </si>
  <si>
    <t>LABOR - 2024 - 151711 - 2</t>
  </si>
  <si>
    <t>Padrão de entrada de energia elétrica, trifásico, entrada subterrânea, a 4 fios, carga instalada em muro de 57001 até 75000W - 220/127V, exclusive derivação de ramal de entrada subterrânea</t>
  </si>
  <si>
    <t>'151712</t>
  </si>
  <si>
    <t>LABOR - 2024 - 151712 - 1</t>
  </si>
  <si>
    <t>Subestação ext. aérea trifás. 75KVA, completa, c/ quadros de medição, transf. a óleo, chave geral tripolar, poste e acessórios, conf. NOR-TEC-01 da Escelsa, incl. mureta rev. c/ arg. cimento, cal hidrat. CH1 e areia traço 1:0.5:6</t>
  </si>
  <si>
    <t>'151713</t>
  </si>
  <si>
    <t>LABOR - 2024 - 151713 - 2</t>
  </si>
  <si>
    <t>Subestação ext. aérea trifás. 112.5KVA, completa, c/ quadros de medição, transf. a óleo, chave geral trip., poste e acessórios, conf. NOR-TEC-01 da Escelsa, incl. mureta rev. c/ arg. cimento, cal hidrat. CH1 e areia traço 1:0.5:6</t>
  </si>
  <si>
    <t>'151714</t>
  </si>
  <si>
    <t>LABOR - 2024 - 151714 - 2</t>
  </si>
  <si>
    <t>Subestação ext. aérea trifás. 150KVA, completa, c/ quadros de medição, transf. a óleo, chave geral trip., poste e acessórios, conf. NOR-TEC-01 da Escelsa, incl. mureta rev. c/ arg. cimento, cal hidrat. CH1 e areia traço 1:0.5:6</t>
  </si>
  <si>
    <t>'151715</t>
  </si>
  <si>
    <t>LABOR - 2024 - 151715 - 2</t>
  </si>
  <si>
    <t>Subestação ext. aérea trifás. 225KVA, completa, c/ quadros de medição, transf. a óleo, chave geral trip., poste e acessórios, conf. NOR-TEC-01 da Escelsa, incl. mureta rev. c/ arg. cimento, cal hidrat. CH1 e areia traço 1:0.5:6</t>
  </si>
  <si>
    <t>'1518</t>
  </si>
  <si>
    <t>PONTOS ELETRICOS REVISAO NR-10</t>
  </si>
  <si>
    <t>'151801</t>
  </si>
  <si>
    <t>LABOR - 2024 - 151801 - 1</t>
  </si>
  <si>
    <t>Ponto padrão de luz no teto - considerando eletroduto PVC rígido de 3/4" inclusive conexões (4.5m), fio isolado PVC de 2.5mm2 (16.2m) e caixa PVC 4x4" (1 und)</t>
  </si>
  <si>
    <t>'151802</t>
  </si>
  <si>
    <t>LABOR - 2024 - 151802 - 1</t>
  </si>
  <si>
    <t>Ponto padrão de luz na parede - considerando eletroduto PVC rígido de 3/4" inclusive conexões (4.5m), fio isolado PVC de 2.5mm2 (16.2m) e caixa pvc 4x2" (1 und)</t>
  </si>
  <si>
    <t>'151803</t>
  </si>
  <si>
    <t>LABOR - 2024 - 151803 - 1</t>
  </si>
  <si>
    <t>Ponto padrão de tomada 2 pólos mais terra - considerando eletroduto PVC rígido de 3/4" inclusive conexões (5.0m), fio isolado PVC de 2.5mm2 (16.5m) e caixa pvc 4x2" (1 und)</t>
  </si>
  <si>
    <t>'151805</t>
  </si>
  <si>
    <t>LABOR - 2024 - 151805 - 1</t>
  </si>
  <si>
    <t>Ponto padrão de tomada para chuveiro elétrico - considerando eletroduto PVC rígido de 3/4" inclusive conexões (9.0m), fio isolado PVC de 6.0mm2 (32.5m) e caixa PVC 4x2" (1 und)</t>
  </si>
  <si>
    <t>'151806</t>
  </si>
  <si>
    <t>LABOR - 2024 - 151806 - 1</t>
  </si>
  <si>
    <t>Ponto padrão de tomada para ar refrigerado - considerando eletroduto PVC rígido de 3/4" inclusive conexões (6.0m), fio isolado PVC de 4.0mm2 (21.6m) e caixa PVC 4x2" (1 und)</t>
  </si>
  <si>
    <t>'151807</t>
  </si>
  <si>
    <t>LABOR - 2024 - 151807 - 1</t>
  </si>
  <si>
    <t>Ponto padrão de ventilador no teto - considerando eletroduto PVC rígido de 3/4" inclusive conexões (4.5m), fio isolado PVC de 2.5mm2 (21.6m) e caixa PVC 4x4" (1 und)</t>
  </si>
  <si>
    <t>'151809</t>
  </si>
  <si>
    <t>LABOR - 2024 - 151809 - 1</t>
  </si>
  <si>
    <t>Ponto padrão de interruptor de 2 teclas simples - considerando eletroduto PVC rígido de 3/4" inclusive conexões (3.3m), fio isolado PVC de 2.5mm2 (17.2m) e caixa PVC 4x2" (1 und)</t>
  </si>
  <si>
    <t>'151810</t>
  </si>
  <si>
    <t>LABOR - 2024 - 151810 - 1</t>
  </si>
  <si>
    <t>Ponto padrão de interruptor de 1 tecla paralelo - considerando eletroduto PVC rígido de 3/4" inclusive conexões (8.5m), fio isolado PVC de 2.5mm2 (28.8m) e caixa PVC 4x2" (1 und)</t>
  </si>
  <si>
    <t>'151811</t>
  </si>
  <si>
    <t>LABOR - 2024 - 151811 - 1</t>
  </si>
  <si>
    <t>Ponto padrão de interruptor de 1 tecla simples e 1 tomada dois pólos mais terra 10A/250V - considerando eletroduto PVC rígido de 3/4" inclusive conexões (4.5m), fio isolado PVC de 2.5mm2 (19.4m) e caixa PVC 4x2" (1 und)</t>
  </si>
  <si>
    <t>'151812</t>
  </si>
  <si>
    <t>LABOR - 2024 - 151812 - 1</t>
  </si>
  <si>
    <t>Ponto padrão de interruptor de 2 teclas simples e 1 tomada dois pólos mais terra 10A/250V - considerando eletroduto PVC rígido de 3/4" inclusive conexões (4.5m), fio isolado PVC de 2.5mm2 (22.9m) e caixa PVC 4x2" (1 und)</t>
  </si>
  <si>
    <t>'151813</t>
  </si>
  <si>
    <t>LABOR - 2024 - 151813 - 1</t>
  </si>
  <si>
    <t>Ponto padrão de campainha - considerando eletroduto PVC rígido de 3/4" inclusive conexões (5.0m), fio isolado PVC de 2.5mm2 (12.0m) e caixa PVC 4x2" (1 und)</t>
  </si>
  <si>
    <t>'151814</t>
  </si>
  <si>
    <t>LABOR - 2024 - 151814 - 1</t>
  </si>
  <si>
    <t>Ponto padrão de poste para iluminação externa - considerando eletroduto PVC rígido de 3/4" inclusive conexões (7.7m) e fio isolado PVC de 2.5mm2 (25.2.0m)</t>
  </si>
  <si>
    <t>'151815</t>
  </si>
  <si>
    <t>LABOR - 2024 - 151815 - 1</t>
  </si>
  <si>
    <t>Ponto padrão de interruptor para ventilador - considerando eletroduto PVC rígido de 3/4" inclusive conexões (3.3m), fio isolado PVC de 2.5mm2 (12.0m) e caixa PVC 4x2" (1 und)</t>
  </si>
  <si>
    <t>'151816</t>
  </si>
  <si>
    <t>LABOR - 2024 - 151816 - 1</t>
  </si>
  <si>
    <t>Ponto padrão de interruptor de 3 teclas simples - considerando eletroduto PVC rígido de 3/4" inclusive conexões (4.5m), fio isolado PVC de 2.5mm2 (25.8m) e caixa PVC 4x2" (1 und)</t>
  </si>
  <si>
    <t>'151817</t>
  </si>
  <si>
    <t>LABOR - 2024 - 151817 - 1</t>
  </si>
  <si>
    <t>Ponto padrão de tomada de piso - considerando eletroduto PVC rígido de 3/4" inclusive conexões (5.0m), fio isolado PVC de 2.5mm2 (18.0m) e caixa alumínio silício 4x4" (1 und)</t>
  </si>
  <si>
    <t>'151819</t>
  </si>
  <si>
    <t>LABOR - 2024 - 151819 - 1</t>
  </si>
  <si>
    <t>Ponto de antena de TV - considerando eletroduto PVC rígido de 3/4" inclusive conexões (3.0m), cabo coaxial 67 Ohms (4.5m) e caixa PVC 4x2" (1 und)</t>
  </si>
  <si>
    <t>'151820</t>
  </si>
  <si>
    <t>LABOR - 2024 - 151820 - 1</t>
  </si>
  <si>
    <t>Ponto padrão de interruptor de 1 tecla intermediário - considerando eletroduto PVC rígido de 3/4" inclusive conexões (3.3m), fio isolado PVC de 2.5mm2 (15.8m) e caixa PVC 4x2" (1 und)</t>
  </si>
  <si>
    <t>'1519</t>
  </si>
  <si>
    <t>QUADROS DE DISTRIBUIÇÃO COM BARRAMENTO, TRINCO E FECHADURA</t>
  </si>
  <si>
    <t>'151901</t>
  </si>
  <si>
    <t>LABOR - 2024 - 151901 - 1</t>
  </si>
  <si>
    <t>Quadro distrib. energia, embutido ou semi embutido, capac. p/ 16 disj. DIN, c/barram trif. 100A barra. neutro e terra, fab. em chapa de aço 12 USG com porta, espelho, trinco com fechad ch yale, Ref. QDTN II-16DIN-CEMAR ou equiv.</t>
  </si>
  <si>
    <t>'151902</t>
  </si>
  <si>
    <t>LABOR - 2024 - 151902 - 1</t>
  </si>
  <si>
    <t>Quadro distrib. energia, embutido ou semi embutido, capac. p/ 28 disj. DIN, c/barram trif. 100A barra. neutro e terra, fab. em chapa de aço 12 USG com porta, espelho, trinco com fechad ch yale, Ref. QDTN II-28DIN-CEMAR ou equiv.</t>
  </si>
  <si>
    <t>'151903</t>
  </si>
  <si>
    <t>LABOR - 2024 - 151903 - 1</t>
  </si>
  <si>
    <t>Quadro distrib. energia, embutido ou semi embutido, capac. p/ 34 disj. DIN, c/barram trif. 100A barra. neutro e terra, fab. em chapa de aço 12 USG com porta, espelho, trinco com fechad ch yale, Ref. QDTN II-34DIN-CEMAR ou equiv</t>
  </si>
  <si>
    <t>'151904</t>
  </si>
  <si>
    <t>LABOR - 2024 - 151904 - 1</t>
  </si>
  <si>
    <t>Quadro distrib. energia, embutido ou semi embutido, capac. p/ 44 disj. DIN, c/barram trif. 100A barra. neutro e terra, fab. em chapa de aço 12 USG com porta, espelho, trinco com fechad ch yale, Ref. QDTN II-44DIN-CEMAR ou equiv</t>
  </si>
  <si>
    <t>'151905</t>
  </si>
  <si>
    <t>LABOR - 2024 - 151905 - 1</t>
  </si>
  <si>
    <t>Quadro distrib. energia, embutido ou semi embutido, capac. p/ 54 disj. DIN, c/barram trif. 100A barra. neutro e terra, fab. em chapa de aço 12 USG com porta, espelho, trinco com fechad ch yale, Ref. QDTN II-54DIN-CEMAR</t>
  </si>
  <si>
    <t>'1520</t>
  </si>
  <si>
    <t>TERMINAIS, CONECTORES E ABRAÇADEIRAS</t>
  </si>
  <si>
    <t>'152001</t>
  </si>
  <si>
    <t>LABOR - 2024 - 152001 - 1</t>
  </si>
  <si>
    <t>Terminal em bronze a pressão para ligação de cabo a barra até 4.0mm2</t>
  </si>
  <si>
    <t>'152002</t>
  </si>
  <si>
    <t>LABOR - 2024 - 152002 - 1</t>
  </si>
  <si>
    <t>Terminal em bronze a pressão para ligação de cabo a barra de 6.0 mm2</t>
  </si>
  <si>
    <t>'152003</t>
  </si>
  <si>
    <t>LABOR - 2024 - 152003 - 1</t>
  </si>
  <si>
    <t>Terminal em bronze a pressão para ligação de cabo a barra de 10.0 mm2</t>
  </si>
  <si>
    <t>'152004</t>
  </si>
  <si>
    <t>LABOR - 2024 - 152004 - 1</t>
  </si>
  <si>
    <t>erminal em bronze a pressão para ligação de cabo a barra de 16.0 mm2</t>
  </si>
  <si>
    <t>'152005</t>
  </si>
  <si>
    <t>LABOR - 2024 - 152005 - 1</t>
  </si>
  <si>
    <t>Terminal em bronze a pressão para ligação de cabo a barra de 25.0 mm2</t>
  </si>
  <si>
    <t>'152006</t>
  </si>
  <si>
    <t>LABOR - 2024 - 152006 - 1</t>
  </si>
  <si>
    <t>Terminal em bronze a pressão para ligação de cabo a barra de 35.0 mm2</t>
  </si>
  <si>
    <t>'152007</t>
  </si>
  <si>
    <t>LABOR - 2024 - 152007 - 2</t>
  </si>
  <si>
    <t>Terminal em bronze a pressão para ligação de cabo a barra de 50.0 mm2</t>
  </si>
  <si>
    <t>'152010</t>
  </si>
  <si>
    <t>LABOR - 2024 - 152010 - 2</t>
  </si>
  <si>
    <t>Terminal em bronze a pressão para ligação de cabo a barra de 70 mm2</t>
  </si>
  <si>
    <t>'152011</t>
  </si>
  <si>
    <t>LABOR - 2024 - 152011 - 2</t>
  </si>
  <si>
    <t>Terminal em bronze a pressão para ligação de cabo a barra de 95 mm2</t>
  </si>
  <si>
    <t>'152012</t>
  </si>
  <si>
    <t>LABOR - 2024 - 152012 - 1</t>
  </si>
  <si>
    <t>Terminal em bronze a pressão para ligação de cabo a barra de 120 mm2</t>
  </si>
  <si>
    <t>'152013</t>
  </si>
  <si>
    <t>LABOR - 2024 - 152013 - 1</t>
  </si>
  <si>
    <t>Terminal em bronze a pressão para ligação de cabo a barra de 150 mm2</t>
  </si>
  <si>
    <t>'152014</t>
  </si>
  <si>
    <t>LABOR - 2024 - 152014 - 1</t>
  </si>
  <si>
    <t>Terminal em bronze a pressão para ligação de cabo a barra de 185 mm2</t>
  </si>
  <si>
    <t>'152015</t>
  </si>
  <si>
    <t>LABOR - 2024 - 152015 - 1</t>
  </si>
  <si>
    <t>Terminal em bronze a pressão para ligação de cabo a barra de 240 mm2</t>
  </si>
  <si>
    <t>'152016</t>
  </si>
  <si>
    <t>LABOR - 2024 - 152016 - 1</t>
  </si>
  <si>
    <t>Terminal em bronze a pressão para ligação de cabo a barra de 300 mm2</t>
  </si>
  <si>
    <t>'152025</t>
  </si>
  <si>
    <t>LABOR - 2024 - 152025 - 1</t>
  </si>
  <si>
    <t>Terminal em bronze a pressão para ligação de cabo a barra duplo de 185 mm2</t>
  </si>
  <si>
    <t>'152026</t>
  </si>
  <si>
    <t>LABOR - 2024 - 152026 - 1</t>
  </si>
  <si>
    <t>Terminal em bronze a pressão para ligação de cabo a barra duplo de 240 mm2</t>
  </si>
  <si>
    <t>'152027</t>
  </si>
  <si>
    <t>LABOR - 2024 - 152027 - 1</t>
  </si>
  <si>
    <t>Terminal em bronze a pressão para ligação de cabo a barra duplo de 300 mm2</t>
  </si>
  <si>
    <t>'152030</t>
  </si>
  <si>
    <t>LABOR - 2024 - 152030 - 1</t>
  </si>
  <si>
    <t>Conector parafuso fendido split bolt para cabo até 10.0 mm2</t>
  </si>
  <si>
    <t>'152031</t>
  </si>
  <si>
    <t>LABOR - 2024 - 152031 - 1</t>
  </si>
  <si>
    <t>Conector parafuso fendido split bolt para cabo de 35.0 mm2</t>
  </si>
  <si>
    <t>'152034</t>
  </si>
  <si>
    <t>LABOR - 2024 - 152034 - 1</t>
  </si>
  <si>
    <t>Conector de porcelana 3 polos para cabos de 6 mm² (30A)</t>
  </si>
  <si>
    <t>'152035</t>
  </si>
  <si>
    <t>LABOR - 2024 - 152035 - 1</t>
  </si>
  <si>
    <t>Conector de porcelana 3 polos para cabos de 10 mm² (50A)</t>
  </si>
  <si>
    <t>'152040</t>
  </si>
  <si>
    <t>LABOR - 2024 - 152040 - 1</t>
  </si>
  <si>
    <t>Conector de aluminio tipo prensa cabos IP66 curto para Ø 1/2" com rosca, para cabos de 12,5 a 15mm</t>
  </si>
  <si>
    <t>'152041</t>
  </si>
  <si>
    <t>LABOR - 2024 - 152041 - 1</t>
  </si>
  <si>
    <t>Conector de aluminio tipo prensa cabos IP66 curto para Ø 3/4" com rosca, para cabos de 17,5 a 20mm</t>
  </si>
  <si>
    <t>'152042</t>
  </si>
  <si>
    <t>LABOR - 2024 - 152042 - 1</t>
  </si>
  <si>
    <t>Conector de aluminio tipo prensa cabos IP66 curto para Ø 1" com rosca, para cabos de 22,5 a 25mm</t>
  </si>
  <si>
    <t>'1522</t>
  </si>
  <si>
    <t>(COMPOSIÇÃO REPRESENTATIVA) - MONTAGEM MECANICA E ELETRICA, TESTE DE ACEITAÇÃO DE QUADROS DE FABRICAÇÃO ESPECIAL COM ATESTADOS TTA/PTTA</t>
  </si>
  <si>
    <t>'152201</t>
  </si>
  <si>
    <t>LABOR - 2024 - 152201 - 1</t>
  </si>
  <si>
    <t>(composição representativa) Montagem mecânica de quadro de distribuição até 16 circuitos (600x500mm)</t>
  </si>
  <si>
    <t>'152202</t>
  </si>
  <si>
    <t>LABOR - 2024 - 152202 - 1</t>
  </si>
  <si>
    <t>(composição representativa) Montagem mecânica de Quadro de distribuição até 32 circuitos (1000x600mm)</t>
  </si>
  <si>
    <t>'152203</t>
  </si>
  <si>
    <t>LABOR - 2024 - 152203 - 1</t>
  </si>
  <si>
    <t>(composição representativa) Montagem mecânica de Quadro de distribuição até 64 circuitos (2000x800mm)</t>
  </si>
  <si>
    <t>'152204</t>
  </si>
  <si>
    <t>LABOR - 2024 - 152204 - 1</t>
  </si>
  <si>
    <t>(composição representativa) Montagem mecânica de Barramento de cobre de 1/2" x 1/16" (85A) até 2.1/2" x 5/16" (905A)</t>
  </si>
  <si>
    <t>'152205</t>
  </si>
  <si>
    <t>LABOR - 2024 - 152205 - 1</t>
  </si>
  <si>
    <t>(composição representativa) Montagem mecânica de Barramento de cobre de 2.1/4" x 1/2" (1086A) até 8" x 1/2" (3195A)</t>
  </si>
  <si>
    <t>'152206</t>
  </si>
  <si>
    <t>LABOR - 2024 - 152206 - 1</t>
  </si>
  <si>
    <t>(composição representativa) Montagem mecânica de Isolador p/ barra de 1000V</t>
  </si>
  <si>
    <t>'152207</t>
  </si>
  <si>
    <t>LABOR - 2024 - 152207 - 1</t>
  </si>
  <si>
    <t>(composição representativa) Montagem mecânica de trilho metálico DIN 35mm</t>
  </si>
  <si>
    <t>'152208</t>
  </si>
  <si>
    <t>LABOR - 2024 - 152208 - 1</t>
  </si>
  <si>
    <t>(composição representativa) Montagem elétrica de Programador logico</t>
  </si>
  <si>
    <t>'152209</t>
  </si>
  <si>
    <t>LABOR - 2024 - 152209 - 1</t>
  </si>
  <si>
    <t>(composição representativa) Montagem elétrica de Disjuntor Tripolar até 400A</t>
  </si>
  <si>
    <t>'152210</t>
  </si>
  <si>
    <t>LABOR - 2024 - 152210 - 1</t>
  </si>
  <si>
    <t>(composição representativa) Montagem elétrica de Disjuntor Tripolar Geral até 1000A</t>
  </si>
  <si>
    <t>'152211</t>
  </si>
  <si>
    <t>LABOR - 2024 - 152211 - 1</t>
  </si>
  <si>
    <t>(composição representativa) Montagem elétrica de Disjuntor Tripolar Geral até 1600A</t>
  </si>
  <si>
    <t>'152212</t>
  </si>
  <si>
    <t>LABOR - 2024 - 152212 - 1</t>
  </si>
  <si>
    <t>(composição representativa) Montagem elétrica de Disjuntor Tripolar Geral até 3150A</t>
  </si>
  <si>
    <t>'152213</t>
  </si>
  <si>
    <t>LABOR - 2024 - 152213 - 1</t>
  </si>
  <si>
    <t>(composição representativa) Montagem elétrica de Dispositivo Diferencial Residual (DR) Monopolar</t>
  </si>
  <si>
    <t>'152214</t>
  </si>
  <si>
    <t>LABOR - 2024 - 152214 - 1</t>
  </si>
  <si>
    <t>(composição representativa) Montagem elétrica de Dispositivo Diferencial Residual (DR) Bipolar e Tetrapolar</t>
  </si>
  <si>
    <t>'152215</t>
  </si>
  <si>
    <t>LABOR - 2024 - 152215 - 1</t>
  </si>
  <si>
    <t>(composição representativa) Montagem elétrica de Dispositivo de Proteção Contra Surto (DPS)</t>
  </si>
  <si>
    <t>'152216</t>
  </si>
  <si>
    <t>LABOR - 2024 - 152216 - 1</t>
  </si>
  <si>
    <t>(composição representativa) Montagem elétrica de Base e Fusível Tipo Diazed até 63A</t>
  </si>
  <si>
    <t>'152217</t>
  </si>
  <si>
    <t>LABOR - 2024 - 152217 - 1</t>
  </si>
  <si>
    <t>(composição representativa) Montagem elétrica de Base e Fusível Tipo NH 00 até 125A</t>
  </si>
  <si>
    <t>'152218</t>
  </si>
  <si>
    <t>LABOR - 2024 - 152218 - 1</t>
  </si>
  <si>
    <t>(composição representativa) Montagem elétrica de Base e Fusível Tipo NH 01 até 250A</t>
  </si>
  <si>
    <t>'152219</t>
  </si>
  <si>
    <t>LABOR - 2024 - 152219 - 1</t>
  </si>
  <si>
    <t>(composição representativa) Montagem elétrica de Base e Fusível Tipo NH 02 até 400A</t>
  </si>
  <si>
    <t>'152220</t>
  </si>
  <si>
    <t>LABOR - 2024 - 152220 - 1</t>
  </si>
  <si>
    <t>(composição representativa) Montagem elétrica de Base e Fusível Tipo NH 03 até 630A</t>
  </si>
  <si>
    <t>'152221</t>
  </si>
  <si>
    <t>LABOR - 2024 - 152221 - 1</t>
  </si>
  <si>
    <t>(composição representativa) Montagem elétrica de Base e Fusível Tipo NH 04 até 1250A</t>
  </si>
  <si>
    <t>'152222</t>
  </si>
  <si>
    <t>LABOR - 2024 - 152222 - 1</t>
  </si>
  <si>
    <t>(composição representativa) Montagem elétrica de Comutador 2 ou 3 posições</t>
  </si>
  <si>
    <t>'152223</t>
  </si>
  <si>
    <t>LABOR - 2024 - 152223 - 1</t>
  </si>
  <si>
    <t>(composição representativa) Montagem elétrica de Botões de comando</t>
  </si>
  <si>
    <t>'152224</t>
  </si>
  <si>
    <t>LABOR - 2024 - 152224 - 1</t>
  </si>
  <si>
    <t>(composição representativa) Montagem elétrica de Contator auxiliares</t>
  </si>
  <si>
    <t>'152225</t>
  </si>
  <si>
    <t>LABOR - 2024 - 152225 - 1</t>
  </si>
  <si>
    <t>(composição representativa) Montagem elétrica de Relê de sobre corrente</t>
  </si>
  <si>
    <t>'152226</t>
  </si>
  <si>
    <t>LABOR - 2024 - 152226 - 1</t>
  </si>
  <si>
    <t>(composição representativa) Montagem elétrica de Voltímetro Seletor</t>
  </si>
  <si>
    <t>'152227</t>
  </si>
  <si>
    <t>LABOR - 2024 - 152227 - 1</t>
  </si>
  <si>
    <t>(composição representativa) Montagem elétrica de Amperímetro Seletor</t>
  </si>
  <si>
    <t>'152228</t>
  </si>
  <si>
    <t>LABOR - 2024 - 152228 - 1</t>
  </si>
  <si>
    <t>(composição representativa) Montagem elétrica de Conectores de borne</t>
  </si>
  <si>
    <t>'152229</t>
  </si>
  <si>
    <t>LABOR - 2024 - 152229 - 1</t>
  </si>
  <si>
    <t>(composição representativa) Montagem elétrica de Terminais de compressão</t>
  </si>
  <si>
    <t>'152230</t>
  </si>
  <si>
    <t>LABOR - 2024 - 152230 - 1</t>
  </si>
  <si>
    <t>(composição representativa) Teste ponto a ponto por circuitos</t>
  </si>
  <si>
    <t>'152231</t>
  </si>
  <si>
    <t>LABOR - 2024 - 152231 - 1</t>
  </si>
  <si>
    <t>(composição representativa) Teste funcional por circuitos</t>
  </si>
  <si>
    <t>'152232</t>
  </si>
  <si>
    <t>LABOR - 2024 - 152232 - 1</t>
  </si>
  <si>
    <t>(composição representativa) Teste Dielétrico por circuitos</t>
  </si>
  <si>
    <t>'152233</t>
  </si>
  <si>
    <t>LABOR - 2024 - 152233 - 1</t>
  </si>
  <si>
    <t>(composição representativa) Teste de aceitação para Quadro de distribuição até 16 circuitos, com emissão de ART e laudo PTTA/TTA</t>
  </si>
  <si>
    <t>'152234</t>
  </si>
  <si>
    <t>LABOR - 2024 - 152234 - 1</t>
  </si>
  <si>
    <t>(composição representativa) Teste de aceitação para Quadro de distribuição até 32 circuitos, com emissão de ART e laudo PTTA/TTA</t>
  </si>
  <si>
    <t>'152235</t>
  </si>
  <si>
    <t>LABOR - 2024 - 152235 - 1</t>
  </si>
  <si>
    <t>(composição representativa) Teste de aceitação para Quadro de distribuição até 64 circuitos, com emissão de ART e laudo PTTA/TTA</t>
  </si>
  <si>
    <t>'152236</t>
  </si>
  <si>
    <t>LABOR - 2024 - 152236 - 1</t>
  </si>
  <si>
    <t>(composição representativa) Montagem mecânica de canaleta PVC aberta 50x80mm</t>
  </si>
  <si>
    <t>'152238</t>
  </si>
  <si>
    <t>LABOR - 2024 - 152238 - 1</t>
  </si>
  <si>
    <t>(composição representativa) Montagem mecânica de Botão sinalizador luminoso LED 22mm</t>
  </si>
  <si>
    <t>'16</t>
  </si>
  <si>
    <t>OUTRAS INSTALAÇÕES</t>
  </si>
  <si>
    <t>'1601</t>
  </si>
  <si>
    <t>INSTALAÇÃO DE TELEFONE</t>
  </si>
  <si>
    <t>'160105</t>
  </si>
  <si>
    <t>LABOR - 2024 - 160105 - 1</t>
  </si>
  <si>
    <t>Caixa de telefone em chapa de aço padrão TELEBRAS N. 6, 1200x1200x150 mm, com fundo de madeira</t>
  </si>
  <si>
    <t>'160106</t>
  </si>
  <si>
    <t>LABOR - 2024 - 160106 - 1</t>
  </si>
  <si>
    <t>Aterramento com haste de terra 5/8"x2.40m, cabo de cobre nú 6mm2 em caixa de concreto de dimensões internas de 30x30x30cm</t>
  </si>
  <si>
    <t>'160108</t>
  </si>
  <si>
    <t>LABOR - 2024 - 160108 - 1</t>
  </si>
  <si>
    <t>Caixa de telefone em chapa de aço padrão TELEBRAS do tipo CIE-2 200x200x120mm</t>
  </si>
  <si>
    <t>'160110</t>
  </si>
  <si>
    <t>LABOR - 2024 - 160110 - 1</t>
  </si>
  <si>
    <t>Caixa de telefone em chapa de aço padrão TELEBRAS do tipo CIE-4 600x600x120 mm</t>
  </si>
  <si>
    <t>'160111</t>
  </si>
  <si>
    <t>LABOR - 2024 - 160111 - 1</t>
  </si>
  <si>
    <t>Caixa para telefone padrão TELEMAR, dim. 1070 x 520 x 500 mm, com tampa de ferro tipo R2, assentada com argamassa de cimento, cal e areia</t>
  </si>
  <si>
    <t>'160115</t>
  </si>
  <si>
    <t>LABOR - 2024 - 160115 - 1</t>
  </si>
  <si>
    <t>Cabo telefônico CI, diâmetro do condutor 50mm, 30 pares</t>
  </si>
  <si>
    <t>'160120</t>
  </si>
  <si>
    <t>LABOR - 2024 - 160120 - 1</t>
  </si>
  <si>
    <t>Tomada para telefone com conector RJ 11</t>
  </si>
  <si>
    <t>'160121</t>
  </si>
  <si>
    <t>LABOR - 2024 - 160121 - 1</t>
  </si>
  <si>
    <t>Caixa de telefone em chapa de aço padrão TELEBRAS do tipo CIE-5 800x800x120 mm</t>
  </si>
  <si>
    <t>'160122</t>
  </si>
  <si>
    <t>LABOR - 2024 - 160122 - 1</t>
  </si>
  <si>
    <t>Caixa de telefone em chapa de aço padrão TELEBRAS do tipo CIE-6 1200x1200x150 mm</t>
  </si>
  <si>
    <t>'160123</t>
  </si>
  <si>
    <t>LABOR - 2024 - 160123 - 1</t>
  </si>
  <si>
    <t>Caixa de telefone em chapa de aço padrão TELEBRAS do tipo CIE-7 1500x1500x150 mm</t>
  </si>
  <si>
    <t>'160124</t>
  </si>
  <si>
    <t>LABOR - 2024 - 160124 - 1</t>
  </si>
  <si>
    <t>Cabo telefônico CI, diâmetro do condutor 50mm, 20 pares</t>
  </si>
  <si>
    <t>'160125</t>
  </si>
  <si>
    <t>LABOR - 2024 - 160125 - 1</t>
  </si>
  <si>
    <t>Cabo telefônico CI, diâmetro do condutor 50mm, 100 pares</t>
  </si>
  <si>
    <t>'160126</t>
  </si>
  <si>
    <t>LABOR - 2024 - 160126 - 1</t>
  </si>
  <si>
    <t>Cabo telefônico CI, diâmetro do condutor 50mm, 50 pares</t>
  </si>
  <si>
    <t>'1602</t>
  </si>
  <si>
    <t>INSTALAÇÃO DE GÁS</t>
  </si>
  <si>
    <t>'160207</t>
  </si>
  <si>
    <t>LABOR - 2024 - 160207 - 4</t>
  </si>
  <si>
    <t>Abrigo de gás para 2 cilindros 45 Kg, exec. em alv. bloco conc cheio, dim: 2.10x1.00x1.80m, inclusive cilindros e rede interna do abrigo compreendendo tubos e válvulas de esfera que interligam os cilindros, conforme Norma Técnica 18/2015 do CBMES, exclusive extintor de incêndio</t>
  </si>
  <si>
    <t>'160208</t>
  </si>
  <si>
    <t>LABOR - 2024 - 160208 - 4</t>
  </si>
  <si>
    <t>Abrigo de gás para 4 cilindros 45 Kg, exec. em alv. bloco conc cheio, dim: 4.05x1.00x1.80m, inclusive cilindros e rede interna do abrigo compreendendo tubos e válvulas de esfera que interligam os cilindros, conforme Norma Técnica 18/2015 do CBMES, exclusive extintor de incêndio</t>
  </si>
  <si>
    <t>'1603</t>
  </si>
  <si>
    <t>INSTALAÇÃO DE PÁRA-RAIO</t>
  </si>
  <si>
    <t>'160303</t>
  </si>
  <si>
    <t>LABOR - 2024 - 160303 - 1</t>
  </si>
  <si>
    <t>Aterramento com haste terra 5/8" x 2.40, cabo de cobre nu 6mm2, inclusive caixa de concreto 30 x 30 cm</t>
  </si>
  <si>
    <t>'160304</t>
  </si>
  <si>
    <t>LABOR - 2024 - 160304 - 1</t>
  </si>
  <si>
    <t>Pára-raios tipo franklim incluindo base de fixação, conjunto de contraventagem c/abraçadeira p/3 estais em tubo e demais acessórios c/exceção do cabo de cobre de descida e suportes isoladores</t>
  </si>
  <si>
    <t>'160305</t>
  </si>
  <si>
    <t>LABOR - 2024 - 160305 - 1</t>
  </si>
  <si>
    <t>Condutor de cobre nú, seção de 35mm2, inclusive suportes isoladores e acessórios de fixação, conforme projeto</t>
  </si>
  <si>
    <t>'160308</t>
  </si>
  <si>
    <t>LABOR - 2024 - 160308 - 1</t>
  </si>
  <si>
    <t>Cabo condutor de cobre eletrolítico nu, tempera meio dura, encordoamento classe 2, para aterramento, diam. 50mm2</t>
  </si>
  <si>
    <t>'160309</t>
  </si>
  <si>
    <t>LABOR - 2024 - 160309 - 1</t>
  </si>
  <si>
    <t>Terminal aéreo em latão (minicaptor), com conector e fixação horizontal 250mm x 10mm, ref. TEL-2024, inclusive vedação dos furos com poliuretano ref. TEL 5905, marca de ref. Termotécnica ou equivalente</t>
  </si>
  <si>
    <t>'160310</t>
  </si>
  <si>
    <t>LABOR - 2024 - 160310 - 1</t>
  </si>
  <si>
    <t>Conector de medição em latão com 2 parafusos para cabos de 16 a 50 mm2, ref. TEL-562, Termotécnica ou equivalente</t>
  </si>
  <si>
    <t>'160311</t>
  </si>
  <si>
    <t>LABOR - 2024 - 160311 - 1</t>
  </si>
  <si>
    <t>'160312</t>
  </si>
  <si>
    <t>LABOR - 2024 - 160312 - 1</t>
  </si>
  <si>
    <t>Kit completo para solda Exotérmica (Molde HCL 5/8" Ref: TEL905611 / Cartucho n° 115 Ref: TEL 909115 / Alicate Z 201 Ref: TEL 998201), marca de referência Termotécnica ou equivalente</t>
  </si>
  <si>
    <t>'160313</t>
  </si>
  <si>
    <t>LABOR - 2024 - 160313 - 1</t>
  </si>
  <si>
    <t>Fixador universal latão estanhado p/ cabos 16 a 70 mm2 ref. 5024, incl. parafuso sextavado M6x45mm, arruela lisa 1/4", bucha nº8, vedação dos furos c/ poliuretano ref. 5905, marca de ref. Termotécnica ou equivalente</t>
  </si>
  <si>
    <t>'160314</t>
  </si>
  <si>
    <t>LABOR - 2024 - 160314 - 1</t>
  </si>
  <si>
    <t>Mastro simples 3mx1.1/2", uma descida, incl. base de fixação, captor, conj.de contraventagem c/abraçadeira p/3 estais em tubo e demais acessórios, excl. cabo de cobre de descida e suportes isoladores, ref.Termotécnica ou equiv.</t>
  </si>
  <si>
    <t>'160315</t>
  </si>
  <si>
    <t>LABOR - 2024 - 160315 - 1</t>
  </si>
  <si>
    <t>Mastro telescópico 5mx2", uma descida, incl. base de fixação, captor, conj.de contraventagem c/abraçadeira p/3 estais em tubo e demais acessórios excl. cabo de cobre de descida e suportes isoladores, ref. Termotécnica ou equiv.</t>
  </si>
  <si>
    <t>'160316</t>
  </si>
  <si>
    <t>LABOR - 2024 - 160316 - 1</t>
  </si>
  <si>
    <t>Caixa de inspeção em PVC, diâmetro 300 mm, ref TEL-552, marca de referência Termotécnica ou equivalente, inclusive escavação e reaterro</t>
  </si>
  <si>
    <t>'160317</t>
  </si>
  <si>
    <t>LABOR - 2024 - 160317 - 1</t>
  </si>
  <si>
    <t>Cabo de cobre nú 50mm2, ref. TEL 5750, marca de referência Termotécnica ou equivalente</t>
  </si>
  <si>
    <t>'160318</t>
  </si>
  <si>
    <t>LABOR - 2024 - 160318 - 1</t>
  </si>
  <si>
    <t>Cabo de cobre nú 35mm2, ref. TEL 5735, marca de referência Termotécnica ou equivalente</t>
  </si>
  <si>
    <t>'160319</t>
  </si>
  <si>
    <t>LABOR - 2024 - 160319 - 1</t>
  </si>
  <si>
    <t>Presilha de latão ref. 744, inclusive parafuso fenda DN 4,2x32mm e bucha nylon DN 6mm e vedação dos furos com poliuretano ref. 5905, marca de ref. Termotécnica ou equivalente</t>
  </si>
  <si>
    <t>'160321</t>
  </si>
  <si>
    <t>LABOR - 2024 - 160321 - 1</t>
  </si>
  <si>
    <t>Tampa reforçada em ferro fundido com escotilha TEL 536, inclusive assentamento, marca de referência Termotécnica ou equivalente</t>
  </si>
  <si>
    <t>'160322</t>
  </si>
  <si>
    <t>LABOR - 2024 - 160322 - 1</t>
  </si>
  <si>
    <t>Abraçadeira tipo "D" com cunha, diâmetro 1", ref. TEL-095, marca de referência Termotécnica ou equivalente</t>
  </si>
  <si>
    <t>'160323</t>
  </si>
  <si>
    <t>LABOR - 2024 - 160323 - 1</t>
  </si>
  <si>
    <t>Tampão para eletroduto 1", ref. TEL-5533, marca de referência Termotécnica ou equivalente</t>
  </si>
  <si>
    <t>'160324</t>
  </si>
  <si>
    <t>LABOR - 2024 - 160324 - 1</t>
  </si>
  <si>
    <t>Caixa de equalização de potenciais para uso interno e externo com cinco (5) terminais para aterramento (BEP), em polipropileno, ref. TEL-902, marca de referência Termotécnica ou equivalente</t>
  </si>
  <si>
    <t>'160325</t>
  </si>
  <si>
    <t>LABOR - 2024 - 160325 - 1</t>
  </si>
  <si>
    <t>Caixa de equalização de potenciais para uso interno e externo com nove (9) terminais para aterramento (BEP), em aço, com flange inferior e vedação na porta, ref. TEL-903, marca de referência Termotécnica ou equivalente</t>
  </si>
  <si>
    <t>'160326</t>
  </si>
  <si>
    <t>LABOR - 2024 - 160326 - 1</t>
  </si>
  <si>
    <t>Barra chata em alumínio 7/8"x1/8" (70mm²), com furos diâmetro 7 mm ref. TEL-771, marca de referência Termotécnica ou equivalente</t>
  </si>
  <si>
    <t>'160327</t>
  </si>
  <si>
    <t>LABOR - 2024 - 160327 - 1</t>
  </si>
  <si>
    <t>Barra chata em aço galvanizado a fogo 7/8"x1/8" (70mm²), com furos diâm. 7mm ref. TEL-761, marca de referência Termotécnica ou equivalente</t>
  </si>
  <si>
    <t>'160328</t>
  </si>
  <si>
    <t>LABOR - 2024 - 160328 - 1</t>
  </si>
  <si>
    <t>Terminal estanhado de 1 compressão 1 furo, 35mm², ref. TEL-5135, marca de referência Termotécnica ou equivalente</t>
  </si>
  <si>
    <t>'160329</t>
  </si>
  <si>
    <t>LABOR - 2024 - 160329 - 1</t>
  </si>
  <si>
    <t>Curva 90º de barra chata em alumínio 7/8"x1/8"x300mm, 70mm², ref. TEL-778, marca de referência Termotécnica ou equivalente</t>
  </si>
  <si>
    <t>'160330</t>
  </si>
  <si>
    <t>LABOR - 2024 - 160330 - 1</t>
  </si>
  <si>
    <t>Fixador ômega em latão ref. 733, inclusive parafuso fenda DN 4,2x32mm, bucha nylon DN 6mm e vedação dos furos com poliuretano ref. 5905, marca de ref. Termotécnica ou equivalente</t>
  </si>
  <si>
    <t>'160331</t>
  </si>
  <si>
    <t>LABOR - 2024 - 160331 - 1</t>
  </si>
  <si>
    <t>Cordoalha flexível 25x100 mm, com dois furos, diâmetro 11 mm, ref. TEL-5701, marca de referência Termotécnica ou equivalente</t>
  </si>
  <si>
    <t>'160332</t>
  </si>
  <si>
    <t>LABOR - 2024 - 160332 - 1</t>
  </si>
  <si>
    <t>Fita perfurada em latão niquelado 20mm x 0,8mm, para equalização de potenciais, ref. TEL-750, marca de referência Termotécnica ou equivalente</t>
  </si>
  <si>
    <t>'160333</t>
  </si>
  <si>
    <t>LABOR - 2024 - 160333 - 1</t>
  </si>
  <si>
    <t>Cabo de cobre nú 50 mm2, ref. TEL-5750, marca de referência Termotécnica ou equivalente, inclusive abertura e fechamento de vala para cabo dimensões 50x20cm</t>
  </si>
  <si>
    <t>'160334</t>
  </si>
  <si>
    <t>LABOR - 2024 - 160334 - 1</t>
  </si>
  <si>
    <t>Terminal estanhado de 1 compressão 1 furo, 50mm², ref. TEL-5150, marca de referência Termotécnica ou equivalente</t>
  </si>
  <si>
    <t>'160335</t>
  </si>
  <si>
    <t>LABOR - 2024 - 160335 - 1</t>
  </si>
  <si>
    <t>Chapa perfurada(tela casa da moeda) BELINOX, largura 245 mm, espessura 1.5mm, ref. TEL-754, marca de referência Termotécnica ou equivalente</t>
  </si>
  <si>
    <t>'1606</t>
  </si>
  <si>
    <t>INSTALAÇÃO DE INCÊNDIO</t>
  </si>
  <si>
    <t>'160602</t>
  </si>
  <si>
    <t>LABOR - 2024 - 160602 - 2</t>
  </si>
  <si>
    <t>Abrigo de parede para hidrante 60x90x17cm sobrepor, em chapa de aço com pintura eletrostática vermelha, visor transparente e inscrição "HIDRANTE", registro globo angular 45º 2.1/2? (63mm), adaptador em latão storz engate rápido 2.1/2?, mangueira de incêndio 20m ? 2.1/2? ? Tipo 2, com acoplamento em latão e esguicho regulável em latão 2.1/2? em latão, fornecimento e instalação</t>
  </si>
  <si>
    <t>'160603</t>
  </si>
  <si>
    <t>LABOR - 2024 - 160603 - 2</t>
  </si>
  <si>
    <t>Hidrante de recalque no passeio, composto por caixa metálica 40x60x40 cm, com registro globo angular 90º DN 65 mm (2.1/2?), adaptador Storz para engate rápido e tampão Storz com corrente de segurança, para conexão de viatura do Corpo de Bombeiros ao sistema de combate a incêndio</t>
  </si>
  <si>
    <t>'160604</t>
  </si>
  <si>
    <t>LABOR - 2024 - 160604 - 2</t>
  </si>
  <si>
    <t>Extintor de incêndio de água pressurizada capacidade 2A (10L), inclusive suporte de parede universal, parafuso e bucha S8, exclusive placa sinalizadora em PVC fotoluminescente e pintura de sinalização</t>
  </si>
  <si>
    <t>'160605</t>
  </si>
  <si>
    <t>LABOR - 2024 - 160605 - 2</t>
  </si>
  <si>
    <t>Extintor de incêndio portátil de pó químico ABC com capacidade 2A-20B:C (6 kg), inclusive suporte de parede universal, parafuso e bucha S8, exclusive placa sinalizadora em PVC fotoluminescente e pintura de sinalização</t>
  </si>
  <si>
    <t>'160606</t>
  </si>
  <si>
    <t>LABOR - 2024 - 160606 - 2</t>
  </si>
  <si>
    <t>Extintor de incêndio de gás carbônico CO2 5 B:C (6 Kg), inclusive suporte de parede universal, parafuso e bucha S8, exclusive placa sinalizadora em PVC fotoluminescente e pintura de sinalização</t>
  </si>
  <si>
    <t>'160607</t>
  </si>
  <si>
    <t>LABOR - 2024 - 160607 - 2</t>
  </si>
  <si>
    <t>Extintor de incêndio portátil de pó químico ABC com capacidade 2A-20B:C (4 kg), inclusive suporte de parede universal, parafuso e bucha S8, exclusive placa sinalizadora em PVC fotoluminescente e pintura de sinalização</t>
  </si>
  <si>
    <t>'160608</t>
  </si>
  <si>
    <t>LABOR - 2024 - 160608 - 1</t>
  </si>
  <si>
    <t>Ponto para seta indicativa de saída, incl. seta em acrílico, com fonte alimentadora própria que assegure um funcionamento mínimo de 1h, para quando ocorrer falta de energia elétrica na rede pública, conforme projeto</t>
  </si>
  <si>
    <t>'160612</t>
  </si>
  <si>
    <t>LABOR - 2024 - 160612 - 2</t>
  </si>
  <si>
    <t>Placa de sinalização de segurança do tipo ?SAÍDA DE EMERGÊNCIA? com seta vertical, conforme Código 14 - 315/158 da ABNT NBR 13434 e Código S3 da NT 14/2010 do Corpo de Bombeiros do Espírito Santo (CBMES)</t>
  </si>
  <si>
    <t>'160613</t>
  </si>
  <si>
    <t>LABOR - 2024 - 160613 - 1</t>
  </si>
  <si>
    <t>Ponto para iluminação de emergência completo, inclusive bloco autônomo de iluminação 2x9W com tomada universal</t>
  </si>
  <si>
    <t>'160625</t>
  </si>
  <si>
    <t>LABOR - 2024 - 160625 - 2</t>
  </si>
  <si>
    <t>Execução de abrigo para hidrante de recalque no passeio, em caixa de alvenaria 60x40x40 cm com blocos de concreto, incluindo registro angular Ø 65 mm (2 ½"), interligado à rede de incêndio, e tampa de ferro fundido 40x40 cm com moldura metálica e inscrição ?INCÊNDIO? pintada com tinta esmalte sintético vermelha a duas demãoes e uma demão de fundo anticorrosivo e lastro de brita 5cm</t>
  </si>
  <si>
    <t>'160626</t>
  </si>
  <si>
    <t>LABOR - 2024 - 160626 - 2</t>
  </si>
  <si>
    <t>Conjunto completo de Porta corta-fogo simples para saída de emergência Dim.: 80x210x5cm, conforme ABNT NBR 11742, classe P-90, chapa de aço galvanizada 24 com revestimento interno de fibra de manta cerâmica de baixa densidade, fechamento automático, inclusive contra-marco, três (3) dobradiças tipo mola com parafusos sextavados e fechadura tipo trinco sobrepor sem chave, exclusive sinalização e pintura de acabamento</t>
  </si>
  <si>
    <t>'160627</t>
  </si>
  <si>
    <t>LABOR - 2024 - 160627 - 2</t>
  </si>
  <si>
    <t>Conjunto completo de Porta corta-fogo simples para saída de emergência Dim.: 90x210x5cm, conforme ABNT NBR 11742, classe P-90, chapa de aço galvanizada 24 com revestimento interno de fibra de manta cerâmica de baixa densidade, fechamento automático, inclusive contra-marco, três (3) dobradiças tipo mola com parafusos sextavados e fechadura tipo trinco sobrepor sem chave, exclusive sinalização e pintura de acabamento</t>
  </si>
  <si>
    <t>'160628</t>
  </si>
  <si>
    <t>LABOR - 2024 - 160628 - 2</t>
  </si>
  <si>
    <t>Conjunto completo de Porta corta-fogo simples para saída de emergência Dim.: 90x210x5cm, conforme ABNT NBR 11742, classe P-120, chapa de aço galvanizada 24 com revestimento interno de fibra de manta cerâmica de baixa densidade, fechamento automático, inclusive contra-marco, três (3) dobradiças tipo mola com parafusos sextavados e fechadura tipo trinco sobrepor sem chave, exclusive sinalização e pintura de acabamento</t>
  </si>
  <si>
    <t>'160629</t>
  </si>
  <si>
    <t>LABOR - 2024 - 160629 - 2</t>
  </si>
  <si>
    <t>Tubo de aço carbono galvanizado, com costura, classe leve, diâmetro 50mm (2"), inclusive pintura com uma demão de primer Epoxi e duas demãos de tinta à base de Epoxi na cor vermelha</t>
  </si>
  <si>
    <t>'160630</t>
  </si>
  <si>
    <t>LABOR - 2024 - 160630 - 2</t>
  </si>
  <si>
    <t>Tubo de aço carbono galvanizado, com costura, classe leve, diâmetro 65mm (2.1/2"), inclusive pintura com uma demão de primer Epoxi e duas demãos de tinta à base de Epoxi na cor vermelha</t>
  </si>
  <si>
    <t>'160631</t>
  </si>
  <si>
    <t>LABOR - 2024 - 160631 - 2</t>
  </si>
  <si>
    <t>Tubo de aço carbono galvanizado, com costura, classe leve, diâmetro 80mm (3"), inclusive pintura com uma demão de primer Epoxi e duas demãos de tinta à base de Epoxi na cor vermelha</t>
  </si>
  <si>
    <t>'160632</t>
  </si>
  <si>
    <t>LABOR - 2024 - 160632 - 2</t>
  </si>
  <si>
    <t>Tubo de aço carbono galvanizado, com costura, classe leve, diâmetro 100mm (4"), inclusive pintura com uma demão de primer Epoxi e duas demãos de tinta à base de Epoxi na cor vermelha</t>
  </si>
  <si>
    <t>'160633</t>
  </si>
  <si>
    <t>LABOR - 2024 - 160633 - 2</t>
  </si>
  <si>
    <t>Registro de gaveta bruto diâmetro 2" (50mm), volante em aço com acabamento pintura epóxi vermelha ? Docol, Deca ou equivalente</t>
  </si>
  <si>
    <t>'160634</t>
  </si>
  <si>
    <t>LABOR - 2024 - 160634 - 2</t>
  </si>
  <si>
    <t>Registro de gaveta bruto diâmetro 2.1/2" (65mm), volante em aço com acabamento pintura epóxi vermelha ? Docol, Deca ou equivalente</t>
  </si>
  <si>
    <t>'160635</t>
  </si>
  <si>
    <t>LABOR - 2024 - 160635 - 2</t>
  </si>
  <si>
    <t>Registro de gaveta bruto diâmetro 3" (75mm) , volante em aço com acabamento pintura epóxi vermelha ? Docol, Deca ou equivalente</t>
  </si>
  <si>
    <t>'160636</t>
  </si>
  <si>
    <t>LABOR - 2024 - 160636 - 2</t>
  </si>
  <si>
    <t>Registro de gaveta bruto diâmetro 4" (100mm), volante em aço com acabamento pintura epóxi vermelha ? Docol, Deca ou equivalente</t>
  </si>
  <si>
    <t>'160637</t>
  </si>
  <si>
    <t>LABOR - 2024 - 160637 - 2</t>
  </si>
  <si>
    <t>Tê de ferro fundido maleável 90º classe leve, diâmetro 50mm (2"), inclusive pintura com uma demão de primer Epoxi e duas demãos de tinta à base de Epoxi na cor vermelha</t>
  </si>
  <si>
    <t>'160638</t>
  </si>
  <si>
    <t>LABOR - 2024 - 160638 - 2</t>
  </si>
  <si>
    <t>Tê de ferro fundido maleável 90º classe leve, diâmetro 65mm (2.1/2"), inclusive pintura com uma demão de primer Epoxi e duas demãos de tinta à base de Epoxi na cor vermelha</t>
  </si>
  <si>
    <t>'160639</t>
  </si>
  <si>
    <t>LABOR - 2024 - 160639 - 2</t>
  </si>
  <si>
    <t>Tê de ferro fundido maleável 90º classe leve, diâmetro 80mm (3"), inclusive pintura com uma demão de primer Epoxi e duas demãos de tinta à base de Epoxi na cor vermelha</t>
  </si>
  <si>
    <t>'160640</t>
  </si>
  <si>
    <t>LABOR - 2024 - 160640 - 2</t>
  </si>
  <si>
    <t>Tê de ferro fundido maleável 90º classe leve, diâmetro 100mm (4"), inclusive pintura com uma demão de primer Epoxi e duas demãos de tinta à base de Epoxi na cor vermelha</t>
  </si>
  <si>
    <t>'160641</t>
  </si>
  <si>
    <t>LABOR - 2024 - 160641 - 2</t>
  </si>
  <si>
    <t>Cotovelo de ferro fundido maleável 90º classe leve, diâmetro 50mm (2"), inclusive pintura com uma demão de primer Epoxi e duas demãos de tinta à base de Epoxi na cor vermelha</t>
  </si>
  <si>
    <t>'160642</t>
  </si>
  <si>
    <t>LABOR - 2024 - 160642 - 2</t>
  </si>
  <si>
    <t>Cotovelo de ferro fundido maleável 90º classe leve, diâmetro 65mm (2.1/2"), inclusive pintura com uma demão de primer Epoxi e duas demãos de tinta à base de Epoxi na cor vermelha</t>
  </si>
  <si>
    <t>'160643</t>
  </si>
  <si>
    <t>LABOR - 2024 - 160643 - 2</t>
  </si>
  <si>
    <t>Cotovelo de ferro fundido maleável 90º classe leve, diâmetro 80mm (3"), inclusive pintura com uma demão de primer Epoxi e duas demãos de tinta à base de Epoxi na cor vermelha</t>
  </si>
  <si>
    <t>'160644</t>
  </si>
  <si>
    <t>LABOR - 2024 - 160644 - 2</t>
  </si>
  <si>
    <t>Cotovelo de ferro fundido maleável 90º classe leve, diâmetro 100mm (4"), inclusive pintura com uma demão de primer Epoxi e duas demãos de tinta à base de Epoxi na cor vermelha</t>
  </si>
  <si>
    <t>'160645</t>
  </si>
  <si>
    <t>LABOR - 2024 - 160645 - 2</t>
  </si>
  <si>
    <t>Cotovelo de ferro fundido maleável 45º classe leve, diâmetro 50mm (2"), inclusive pintura com uma demão de primer Epoxi e duas demãos de tinta à base de Epoxi na cor vermelha</t>
  </si>
  <si>
    <t>'160646</t>
  </si>
  <si>
    <t>LABOR - 2024 - 160646 - 2</t>
  </si>
  <si>
    <t>Cotovelo de ferro fundido maleável 45º classe leve, diâmetro 65mm (2.1/2"), inclusive pintura com uma demão de primer Epoxi e duas demãos de tinta à base de Epoxi na cor vermelha</t>
  </si>
  <si>
    <t>'160647</t>
  </si>
  <si>
    <t>LABOR - 2024 - 160647 - 2</t>
  </si>
  <si>
    <t>Cotovelo de ferro fundido maleável 45º classe leve, diâmetro 80mm (3"), inclusive pintura com uma demão de primer Epoxi e duas demãos de tinta à base de Epoxi na cor vermelha</t>
  </si>
  <si>
    <t>'160648</t>
  </si>
  <si>
    <t>LABOR - 2024 - 160648 - 2</t>
  </si>
  <si>
    <t>Cotovelo de ferro fundido maleável 45º classe leve, diâmetro 100mm (4"), inclusive pintura com uma demão de primer Epoxi e duas demãos de tinta à base de Epoxi na cor vermelha</t>
  </si>
  <si>
    <t>'160649</t>
  </si>
  <si>
    <t>LABOR - 2024 - 160649 - 2</t>
  </si>
  <si>
    <t>Válvula de retenção horizontal em bronze, tipo portinhola diâmetro 2" (50mm), inclusive pintura com uma demão de primer Epoxi e duas demãos de tinta à base de Epoxi na cor vermelha</t>
  </si>
  <si>
    <t>'160650</t>
  </si>
  <si>
    <t>LABOR - 2024 - 160650 - 2</t>
  </si>
  <si>
    <t>Válvula de retenção horizontal em bronze, tipo portinhola diâmetro 2.1/2" (65mm), inclusive pintura com uma demão de primer Epoxi e duas demãos de tinta à base de Epoxi na cor vermelha</t>
  </si>
  <si>
    <t>'160651</t>
  </si>
  <si>
    <t>LABOR - 2024 - 160651 - 2</t>
  </si>
  <si>
    <t>Válvula de retenção horizontal em bronze, tipo portinhola diâmetro 3" (75mm), inclusive pintura com uma demão de primer Epoxi e duas demãos de tinta à base de Epoxi na cor vermelha</t>
  </si>
  <si>
    <t>'160652</t>
  </si>
  <si>
    <t>LABOR - 2024 - 160652 - 2</t>
  </si>
  <si>
    <t>Válvula de retenção horizontal em bronze, tipo portinhola diâmetro 4" (100mm), inclusive pintura com uma demão de primer Epoxi e duas demãos de tinta à base de Epoxi na cor vermelha</t>
  </si>
  <si>
    <t>'160653</t>
  </si>
  <si>
    <t>LABOR - 2024 - 160653 - 2</t>
  </si>
  <si>
    <t>Válvula de retenção vertical em bronze, classe 125 diâmetro 2" (50mm), inclusive pintura com uma demão de primer Epoxi e duas demãos de tinta à base de Epoxi na cor vermelha</t>
  </si>
  <si>
    <t>'160654</t>
  </si>
  <si>
    <t>LABOR - 2024 - 160654 - 2</t>
  </si>
  <si>
    <t>Válvula de retenção vertical em bronze, classe 125 diâmetro 2.1/2" (65mm), inclusive pintura com uma demão de primer Epoxi e duas demãos de tinta à base de Epoxi na cor vermelha</t>
  </si>
  <si>
    <t>'160655</t>
  </si>
  <si>
    <t>LABOR - 2024 - 160655 - 2</t>
  </si>
  <si>
    <t>Válvula de retenção vertical em bronze, classe 125 diâmetro 3" (75mm), inclusive pintura com uma demão de primer Epoxi e duas demãos de tinta à base de Epoxi na cor vermelha</t>
  </si>
  <si>
    <t>'160656</t>
  </si>
  <si>
    <t>LABOR - 2024 - 160656 - 2</t>
  </si>
  <si>
    <t>Válvula de retenção vertical em bronze, classe 125 diâmetro 4" (100mm), inclusive pintura com uma demão de primer Epoxi e duas demãos de tinta à base de Epoxi na cor vermelha</t>
  </si>
  <si>
    <t>'160657</t>
  </si>
  <si>
    <t>LABOR - 2024 - 160657 - 1</t>
  </si>
  <si>
    <t>Manômetro com caixa e anel tipo cravado em aço inox, mostrador duplo 63 mm escalas de 0 à 4 kgf/cm2 e 0 à 60 PSI, saída traseira de 1/4" BSP</t>
  </si>
  <si>
    <t>'160658</t>
  </si>
  <si>
    <t>LABOR - 2024 - 160658 - 1</t>
  </si>
  <si>
    <t>Manômetro com caixa e anel tipo cravado em aço inox, mostrador duplo 100 mm escalas de 0 à 7 kgf/cm2 e 0 à 100 PSI, saída traseira de 1/4" BSP</t>
  </si>
  <si>
    <t>'160659</t>
  </si>
  <si>
    <t>LABOR - 2024 - 160659 - 1</t>
  </si>
  <si>
    <t>Manômetro com caixa e anel tipo cravado em aço inox, mostrador duplo 100 mm escalas de 0 à 10 kgf/cm2 e 0 à 150 PSI, saída traseira de 1/4" BSP</t>
  </si>
  <si>
    <t>'160660</t>
  </si>
  <si>
    <t>LABOR - 2024 - 160660 - 1</t>
  </si>
  <si>
    <t>Pressostato 80 / 120 PSI com válvula, capacidade elétrica até 5CV em 250VCA, Margirius ou equivalente</t>
  </si>
  <si>
    <t>'160661</t>
  </si>
  <si>
    <t>LABOR - 2024 - 160661 - 1</t>
  </si>
  <si>
    <t>Pressostato 100 / 150 PSI sem válvula, capacidade elétrica até 5CV em 250VCA, Margirius ou equivalente</t>
  </si>
  <si>
    <t>'160662</t>
  </si>
  <si>
    <t>LABOR - 2024 - 160662 - 2</t>
  </si>
  <si>
    <t>Tanque de pressurização/cilindro de pressão, capacidade de 10 litros, fornecimento (vazio) e instalação, exclusive conexões</t>
  </si>
  <si>
    <t>'160663</t>
  </si>
  <si>
    <t>LABOR - 2024 - 160663 - 2</t>
  </si>
  <si>
    <t>Fornecimento e instalação de Bateria estacionária 12V - 60 AH, para centrais de alarme / iluminação de emergência, Moura ou equivalente</t>
  </si>
  <si>
    <t>'160665</t>
  </si>
  <si>
    <t>LABOR - 2024 - 160665 - 2</t>
  </si>
  <si>
    <t>Conjunto completo de Porta corta-fogo simples para saída de emergência Dim.: 100x210x5cm, conforme ABNT NBR 11742, classe P-90, chapa de aço galvanizada 24 com revestimento interno de fibra de manta cerâmica de baixa densidade, fechamento automático, inclusive contra-marco, três (3) dobradiças tipo mola com parafusos sextavados, barra antipânico e fechadura tipo trinco sobrepor sem chave, sinalização e pintura de acabamento</t>
  </si>
  <si>
    <t>'160671</t>
  </si>
  <si>
    <t>LABOR - 2024 - 160671 - 2</t>
  </si>
  <si>
    <t>Abrigo de parede para hidrante 80x90x17cm sobrepor, em chapa de aço com pintura eletrostática vermelha, visor transparente e inscrição "HIDRANTE", registro globo angular 45º 2.1/2? (63mm), adaptador em latão storz engate rápido 2.1/2?, 2 (duas) mangueiras de incêndio 15m ?2.1/2? - Tipo 2 e esguicho regulável em latão 2.1/2?, fornecimento e instalação</t>
  </si>
  <si>
    <t>'160673</t>
  </si>
  <si>
    <t>LABOR - 2024 - 160673 - 2</t>
  </si>
  <si>
    <t>Central de Alarme de Incêndio Endereçável, com capacidade para até 256 endereços, distribuídos em 4 laços, incluindo fornecimento, instalação e configuração completa</t>
  </si>
  <si>
    <t>'160674</t>
  </si>
  <si>
    <t>LABOR - 2024 - 160674 - 2</t>
  </si>
  <si>
    <t>Acionador manual de alarme de incêndio endereçável, tipo quebra-vidro, na cor vermelha, incluso martelo ? Fornecimento, instalação e configuração</t>
  </si>
  <si>
    <t>'160675</t>
  </si>
  <si>
    <t>LABOR - 2024 - 160675 - 2</t>
  </si>
  <si>
    <t>Detector de fumaça óptico (fotoelétrico) endereçável, alimentação bivolt 12/24V ? Fornecimento, instalação e configuração</t>
  </si>
  <si>
    <t>'160676</t>
  </si>
  <si>
    <t>LABOR - 2024 - 160676 - 2</t>
  </si>
  <si>
    <t>Sirene eletrônica média tipo corneta em ABS, IP52 ? 12 e 24V ? Fornecimento e instalação</t>
  </si>
  <si>
    <t>'1607</t>
  </si>
  <si>
    <t>DEPÓSITO DE GÁS</t>
  </si>
  <si>
    <t>'160702</t>
  </si>
  <si>
    <t>LABOR - 2024 - 160702 - 1</t>
  </si>
  <si>
    <t>Chapisco com argamassa de cimento e areia média ou grossa sem peneirar no traço 1:3, espessura 5 mm</t>
  </si>
  <si>
    <t>'160704</t>
  </si>
  <si>
    <t>LABOR - 2024 - 160704 - 1</t>
  </si>
  <si>
    <t>Fornecimento, preparo e aplicação de concreto armado Fck=15 MPa, inclusive forma, armação e desforma para lajes maciças</t>
  </si>
  <si>
    <t>'160707</t>
  </si>
  <si>
    <t>LABOR - 2024 - 160707 - 1</t>
  </si>
  <si>
    <t>Pintura com tinta látex PVA Suvinil, Coral ou Metalatex, inclusive selador em paredes internas e forros a três demãos</t>
  </si>
  <si>
    <t>'160708</t>
  </si>
  <si>
    <t>LABOR - 2024 - 160708 - 1</t>
  </si>
  <si>
    <t>Pintura com tinta acrílica Suvinil, Coral ou Metalatex, inclusive selador acrílico, em paredes externas a três demãos</t>
  </si>
  <si>
    <t>'160709</t>
  </si>
  <si>
    <t>LABOR - 2024 - 160709 - 1</t>
  </si>
  <si>
    <t>Estrado de madeira de lei tipo Paraju ou equivalente conforme detalhe em projeto</t>
  </si>
  <si>
    <t>'160710</t>
  </si>
  <si>
    <t>LABOR - 2024 - 160710 - 1</t>
  </si>
  <si>
    <t>Alvenaria de blocos de concreto 9x19x39 c/ resist. min comp. 2.5MPa, assentado c/ argamassa de cimento, cal hidratada CH1 e areia traço 1:0,5:8, esp.juntas 10mm e esp. paredes, sem revestimento, 9cm</t>
  </si>
  <si>
    <t>'160711</t>
  </si>
  <si>
    <t>LABOR - 2024 - 160711 - 1</t>
  </si>
  <si>
    <t>Reboco tipo paulista com argamassa de cimento, cal hidratada CH1 e areia no traço 1:0,5:6, espessura 25mm</t>
  </si>
  <si>
    <t>'160712</t>
  </si>
  <si>
    <t>LABOR - 2024 - 160712 - 1</t>
  </si>
  <si>
    <t>Tela em arame galvanizado de 1"e fio 10 para ventilação de casa de gás, chumbada com argamassa de cimento, cal e areia</t>
  </si>
  <si>
    <t>'160713</t>
  </si>
  <si>
    <t>LABOR - 2024 - 160713 - 1</t>
  </si>
  <si>
    <t>Porta de correr de chapa galvanizada nº 14 - pintura com esmalte sintetico acetinado sobre zarcão, com tela quebra chama em malha 2 a 5mm</t>
  </si>
  <si>
    <t>'160714</t>
  </si>
  <si>
    <t>LABOR - 2024 - 160714 - 1</t>
  </si>
  <si>
    <t>Lastro regularizado e impermeabilizado de concreto não estrutural, esp. de 8cm</t>
  </si>
  <si>
    <t>'160715</t>
  </si>
  <si>
    <t>LABOR - 2024 - 160715 - 1</t>
  </si>
  <si>
    <t>Indice de imperm.c/ manta asfáltica atendendo à norma 9952, asfalto polimerizado esp.3mm, reforçada com fio int. polietileno, reg. base com arg. 1:4 esp min 15mm, proteção mecânica arg. 1:4 esp. 20mm, imprimação e juntas de dilat</t>
  </si>
  <si>
    <t>'160716</t>
  </si>
  <si>
    <t>LABOR - 2024 - 160716 - 1</t>
  </si>
  <si>
    <t>Fornecimento, preparo e aplicação de concreto Fck = 15MPa (brita 1 e 2) - (5% de perdas)</t>
  </si>
  <si>
    <t>'160718</t>
  </si>
  <si>
    <t>LABOR - 2024 - 160718 - 1</t>
  </si>
  <si>
    <t>Pintura com tinta esmalte sintético Suvinil, Coral ou Metalatex a duas demãos, inclusive fundo anti corrosivo a uma demão, em metal</t>
  </si>
  <si>
    <t>'1608</t>
  </si>
  <si>
    <t>INSTALAÇÕES DE REDE LOGICA</t>
  </si>
  <si>
    <t>'160806</t>
  </si>
  <si>
    <t>LABOR - 2024 - 160806 - 1</t>
  </si>
  <si>
    <t>Espelho 4" x 2" com conector RJ 45 fêmea CAT. 5e</t>
  </si>
  <si>
    <t>'160807</t>
  </si>
  <si>
    <t>LABOR - 2024 - 160807 - 1</t>
  </si>
  <si>
    <t>Conector RJ 45 macho</t>
  </si>
  <si>
    <t>'160808</t>
  </si>
  <si>
    <t>LABOR - 2024 - 160808 - 1</t>
  </si>
  <si>
    <t>Fornecimento e instalação de Cabo de rede par trançado 4 pares Categoria 5e</t>
  </si>
  <si>
    <t>'160809</t>
  </si>
  <si>
    <t>LABOR - 2024 - 160809 - 1</t>
  </si>
  <si>
    <t>Fornecimento e instalação de Mini Rack de Parede Padrão 19" - 06 U´s x 470mm</t>
  </si>
  <si>
    <t>'160810</t>
  </si>
  <si>
    <t>LABOR - 2024 - 160810 - 1</t>
  </si>
  <si>
    <t>Fornecimento e instalação de Mini Rack de Parede Padrão 19" - 08 U´s x 470mm</t>
  </si>
  <si>
    <t>'160811</t>
  </si>
  <si>
    <t>LABOR - 2024 - 160811 - 1</t>
  </si>
  <si>
    <t>Fornecimento e instalação de Mini Rack de Parede Padrão 19" - 12 U´s x 570mm</t>
  </si>
  <si>
    <t>'160812</t>
  </si>
  <si>
    <t>LABOR - 2024 - 160812 - 1</t>
  </si>
  <si>
    <t>Fornecimento e instalação de Mini Rack de Parede Padrão 19" - 16 U´s x 570mm</t>
  </si>
  <si>
    <t>'160813</t>
  </si>
  <si>
    <t>LABOR - 2024 - 160813 - 1</t>
  </si>
  <si>
    <t>Fornecimento e instalação de Rack de Piso Fechado Padrão 19" - 32 U´s x 670mm</t>
  </si>
  <si>
    <t>'160814</t>
  </si>
  <si>
    <t>LABOR - 2024 - 160814 - 1</t>
  </si>
  <si>
    <t>Fornecimento e instalação de Rack de Piso Fechado Padrão 19" - 36 U´s x 670mm</t>
  </si>
  <si>
    <t>'160815</t>
  </si>
  <si>
    <t>LABOR - 2024 - 160815 - 1</t>
  </si>
  <si>
    <t>Fornecimento e instalação de Rack de Piso Fechado Padrão 19" - 40 U´s x 670mm</t>
  </si>
  <si>
    <t>'160816</t>
  </si>
  <si>
    <t>LABOR - 2024 - 160816 - 1</t>
  </si>
  <si>
    <t>Fornecimento e instalação de Rack de Piso Fechado Padrão 19" - 44 U´s x 670mm</t>
  </si>
  <si>
    <t>'160822</t>
  </si>
  <si>
    <t>LABOR - 2024 - 160822 - 1</t>
  </si>
  <si>
    <t>Calha com 6 Tomadas 20A, inclusive fixação em rack padrão 19", com chicote de 2 metros de comprimento</t>
  </si>
  <si>
    <t>'160823</t>
  </si>
  <si>
    <t>LABOR - 2024 - 160823 - 1</t>
  </si>
  <si>
    <t>Calha com 8 Tomadas 20A, inclusive fixação em rack padrão 19", com chicote de 2 metros de comprimento</t>
  </si>
  <si>
    <t>'160825</t>
  </si>
  <si>
    <t>LABOR - 2024 - 160825 - 1</t>
  </si>
  <si>
    <t>Guia de Cabos Fechado Horizontal Padrão 19" - 1 U´s, inclusive fixação em Rack 19"</t>
  </si>
  <si>
    <t>'160826</t>
  </si>
  <si>
    <t>LABOR - 2024 - 160826 - 1</t>
  </si>
  <si>
    <t>Guia de Cabos Fechado Horizontal Padrão 19" - 2 U´s, inclusive fixação em Rack 19"</t>
  </si>
  <si>
    <t>'160827</t>
  </si>
  <si>
    <t>LABOR - 2024 - 160827 - 1</t>
  </si>
  <si>
    <t>Guia de Cabos Vertical para Rack Aberto Padrão 19" - 40 U´s x 1763 x 50mm</t>
  </si>
  <si>
    <t>'160828</t>
  </si>
  <si>
    <t>LABOR - 2024 - 160828 - 1</t>
  </si>
  <si>
    <t>Guia de Cabos Vertical para Rack Aberto Padrão 19" - 44 U´s x 1940 x 50mm</t>
  </si>
  <si>
    <t>'160829</t>
  </si>
  <si>
    <t>LABOR - 2024 - 160829 - 1</t>
  </si>
  <si>
    <t>Painel de Fechamento Frontal 1 U, inclusive fixação em Rack 19"</t>
  </si>
  <si>
    <t>'160830</t>
  </si>
  <si>
    <t>LABOR - 2024 - 160830 - 1</t>
  </si>
  <si>
    <t>Painel de Fechamento Frontal 2 U's, inclusive fixação em Rack 19"</t>
  </si>
  <si>
    <t>'160831</t>
  </si>
  <si>
    <t>LABOR - 2024 - 160831 - 1</t>
  </si>
  <si>
    <t>Bandeja Simples Fixa 1 U x 290mm carga máxima 20kg, inclusive fixação em Rack 19"</t>
  </si>
  <si>
    <t>'160832</t>
  </si>
  <si>
    <t>LABOR - 2024 - 160832 - 1</t>
  </si>
  <si>
    <t>Bandeja Simples Fixa 2 U's x 390mm carga máxima 20kg, inclusive fixação em Rack 19"</t>
  </si>
  <si>
    <t>'160833</t>
  </si>
  <si>
    <t>LABOR - 2024 - 160833 - 1</t>
  </si>
  <si>
    <t>Bandeja Fixação Dupla 1 U x 500mm carga máxima 20kg, inclusive fixação em Rack 19"</t>
  </si>
  <si>
    <t>'160834</t>
  </si>
  <si>
    <t>LABOR - 2024 - 160834 - 1</t>
  </si>
  <si>
    <t>Bandeja Deslizante 1 U x 500mm carga máxima 20kg, inclusive fixação em Rack 19"</t>
  </si>
  <si>
    <t>'160835</t>
  </si>
  <si>
    <t>LABOR - 2024 - 160835 - 1</t>
  </si>
  <si>
    <t>Kit Ventilação composto por 2 Ventiladores Bi-Volts, inclusive fixação em Rack 19"</t>
  </si>
  <si>
    <t>'160836</t>
  </si>
  <si>
    <t>LABOR - 2024 - 160836 - 1</t>
  </si>
  <si>
    <t>Kit Ventilação composto por 4 Ventiladores Bi-Volts, inclusive fixação em Rack 19"</t>
  </si>
  <si>
    <t>'160837</t>
  </si>
  <si>
    <t>LABOR - 2024 - 160837 - 1</t>
  </si>
  <si>
    <t>Kit Rodizio Composto por 4 rodas (2 c/ travas), inclusive fixação em Rack 19"</t>
  </si>
  <si>
    <t>'160838</t>
  </si>
  <si>
    <t>LABOR - 2024 - 160838 - 1</t>
  </si>
  <si>
    <t>Kit M5 Porca-Gaiola com 100 und com Parafuso Philips e Arruela</t>
  </si>
  <si>
    <t>'160839</t>
  </si>
  <si>
    <t>LABOR - 2024 - 160839 - 1</t>
  </si>
  <si>
    <t>Velcro Rolo 20mm - Preto</t>
  </si>
  <si>
    <t>'160840</t>
  </si>
  <si>
    <t>LABOR - 2024 - 160840 - 1</t>
  </si>
  <si>
    <t>Patch Panel 24 Portas RJ45/IDC Cat.5e, inclusive fixação em Rack 19"</t>
  </si>
  <si>
    <t>'160841</t>
  </si>
  <si>
    <t>LABOR - 2024 - 160841 - 1</t>
  </si>
  <si>
    <t>Patch Panel de Emenda 24 Portas RJ45/RJ45 Cat.5e, inclusive fixação em Rack 19"</t>
  </si>
  <si>
    <t>'160842</t>
  </si>
  <si>
    <t>LABOR - 2024 - 160842 - 1</t>
  </si>
  <si>
    <t>Patch Panel 48 Portas RJ45/IDC Cat.5e, inclusive fixação em Rack 19"</t>
  </si>
  <si>
    <t>'160844</t>
  </si>
  <si>
    <t>LABOR - 2024 - 160844 - 1</t>
  </si>
  <si>
    <t>Patch Panel 48 Portas RJ45/IDC Cat.6, inclusive fixação em Rack 19"</t>
  </si>
  <si>
    <t>'160845</t>
  </si>
  <si>
    <t>LABOR - 2024 - 160845 - 1</t>
  </si>
  <si>
    <t>Patch Cord Multilan Extra Flexível CAT 5e U/UTP RJ-45 - 1,50 m</t>
  </si>
  <si>
    <t>'160846</t>
  </si>
  <si>
    <t>LABOR - 2024 - 160846 - 1</t>
  </si>
  <si>
    <t>Patch Cord Multilan Extra Flexível CAT 5e U/UTP RJ-45 - 3,00 m</t>
  </si>
  <si>
    <t>'160847</t>
  </si>
  <si>
    <t>LABOR - 2024 - 160847 - 1</t>
  </si>
  <si>
    <t>Patch Cord Gigalan Extra Flexível CAT 6 U/UTP RJ-45 - 1,50 m</t>
  </si>
  <si>
    <t>'160848</t>
  </si>
  <si>
    <t>LABOR - 2024 - 160848 - 1</t>
  </si>
  <si>
    <t>Patch Cord Gigalan Extra Flexível CAT 6 U/UTP RJ-45 - 3,00 m</t>
  </si>
  <si>
    <t>'160851</t>
  </si>
  <si>
    <t>LABOR - 2024 - 160851 - 1</t>
  </si>
  <si>
    <t>Fornecimento e instalação de Cabo de rede par trançado 4 pares Categoria 6</t>
  </si>
  <si>
    <t>'160864</t>
  </si>
  <si>
    <t>LABOR - 2024 - 160864 - 1</t>
  </si>
  <si>
    <t>Switch 24 portas RJ-45 10/100 + 2 10/100/1000, inclusive fixação em Rack 19"</t>
  </si>
  <si>
    <t>'160865</t>
  </si>
  <si>
    <t>LABOR - 2024 - 160865 - 1</t>
  </si>
  <si>
    <t>Switch 48 portas RJ-45 10/100 + 2 10/100/1000, inclusive fixação em Rack 19"</t>
  </si>
  <si>
    <t>'160866</t>
  </si>
  <si>
    <t>LABOR - 2024 - 160866 - 1</t>
  </si>
  <si>
    <t>No Break 1400VA (980W) Senoidal, tensão de entrada: 120V e tensão de saida: 120V, Interface Port DB-9 RS-232, SmartSlot, USB, inclusive fixação em rack 19"</t>
  </si>
  <si>
    <t>'160867</t>
  </si>
  <si>
    <t>LABOR - 2024 - 160867 - 1</t>
  </si>
  <si>
    <t>No Break 2200VA (1980W) Senoidal, tensão de entrada: 220V e tensão de saida: 220V, Interface Port DB-9 RS-232, SmartSlot, USB, inclusive fixação em rack 19"</t>
  </si>
  <si>
    <t>'160869</t>
  </si>
  <si>
    <t>LABOR - 2024 - 160869 - 1</t>
  </si>
  <si>
    <t>Certificação avulsa dos pontos com emissão de relatório do equipamento de teste até 100 pontos</t>
  </si>
  <si>
    <t>'160870</t>
  </si>
  <si>
    <t>LABOR - 2024 - 160870 - 1</t>
  </si>
  <si>
    <t>Certificação avulsa dos pontos com emissão de relatório do equipamento de teste mais de 101 pontos</t>
  </si>
  <si>
    <t>'160871</t>
  </si>
  <si>
    <t>LABOR - 2024 - 160871 - 1</t>
  </si>
  <si>
    <t>Espelho 4" x 4" com 2 conector RJ 45 fêmea CAT. 5e</t>
  </si>
  <si>
    <t>'160872</t>
  </si>
  <si>
    <t>LABOR - 2024 - 160872 - 1</t>
  </si>
  <si>
    <t>Espelho 4" x 2" com conector RJ 45 fêmea CAT. 6</t>
  </si>
  <si>
    <t>'160873</t>
  </si>
  <si>
    <t>LABOR - 2024 - 160873 - 1</t>
  </si>
  <si>
    <t>Espelho 4" x 4" com 2 conectores RJ 45 fêmea CAT. 6</t>
  </si>
  <si>
    <t>'160874</t>
  </si>
  <si>
    <t>LABOR - 2024 - 160843 - 1</t>
  </si>
  <si>
    <t>Patch Panel 24 Portas RJ45/IDC Cat.6, inclusive fixação em Rack 19"</t>
  </si>
  <si>
    <t>'1610</t>
  </si>
  <si>
    <t>INSTALAÇÃO DO SISTEMA DE CLIMATIZAÇÃO</t>
  </si>
  <si>
    <t>'161001</t>
  </si>
  <si>
    <t>LABOR - 2024 - 161001 - 1</t>
  </si>
  <si>
    <t>Tubo de cobre com isolamento térmico - ø 1/4" esp. 9mm</t>
  </si>
  <si>
    <t>'161002</t>
  </si>
  <si>
    <t>LABOR - 2024 - 161002 - 1</t>
  </si>
  <si>
    <t>Tubo de cobre com isolamento térmico - ø 3/8" esp. 9mm</t>
  </si>
  <si>
    <t>'161003</t>
  </si>
  <si>
    <t>LABOR - 2024 - 161003 - 1</t>
  </si>
  <si>
    <t>Tubo de cobre com isolamento térmico - ø 1/2" esp. 9mm</t>
  </si>
  <si>
    <t>'161004</t>
  </si>
  <si>
    <t>LABOR - 2024 - 161004 - 1</t>
  </si>
  <si>
    <t>Tubo de cobre com isolamento térmico - ø 5/8" esp. 9mm</t>
  </si>
  <si>
    <t>'161005</t>
  </si>
  <si>
    <t>LABOR - 2024 - 161005 - 1</t>
  </si>
  <si>
    <t>Tubo de cobre com isolamento térmico - ø 3/4" esp. 9mm</t>
  </si>
  <si>
    <t>'161006</t>
  </si>
  <si>
    <t>LABOR - 2024 - 161006 - 1</t>
  </si>
  <si>
    <t>Tubo de cobre com isolamento térmico - ø 7/8" esp. 9mm</t>
  </si>
  <si>
    <t>'161007</t>
  </si>
  <si>
    <t>LABOR - 2024 - 161007 - 1</t>
  </si>
  <si>
    <t>Tubo de cobre com isolamento térmico - ø 1.1/8" esp. 9mm</t>
  </si>
  <si>
    <t>'161008</t>
  </si>
  <si>
    <t>LABOR - 2024 - 161008 - 1</t>
  </si>
  <si>
    <t>Tubo de cobre com isolamento térmico - ø 1.3/8" esp. 9mm</t>
  </si>
  <si>
    <t>'161009</t>
  </si>
  <si>
    <t>LABOR - 2024 - 161009 - 1</t>
  </si>
  <si>
    <t>Tubo de cobre com isolamento térmico - ø 1.5/8" esp. 9 mm</t>
  </si>
  <si>
    <t>'161010</t>
  </si>
  <si>
    <t>LABOR - 2024 - 161010 - 1</t>
  </si>
  <si>
    <t>Emenda de tubos e conexões de cobre por processo de solda - ø 1/4" até 1/2"</t>
  </si>
  <si>
    <t>'161011</t>
  </si>
  <si>
    <t>LABOR - 2024 - 161011 - 1</t>
  </si>
  <si>
    <t>Emenda de tubos e conexões de cobre por processo de solda - ø 5/8" até 7/8"</t>
  </si>
  <si>
    <t>'161012</t>
  </si>
  <si>
    <t>LABOR - 2024 - 161012 - 1</t>
  </si>
  <si>
    <t>Emenda de tubos e conexões de cobre por processo de solda - ø 1.1/8" até 1.5/8"</t>
  </si>
  <si>
    <t>'161013</t>
  </si>
  <si>
    <t>LABOR - 2024 - 161013 - 1</t>
  </si>
  <si>
    <t>Gás refrigerante R22</t>
  </si>
  <si>
    <t>'161014</t>
  </si>
  <si>
    <t>LABOR - 2024 - 161014 - 1</t>
  </si>
  <si>
    <t>Gás refrigerante R407</t>
  </si>
  <si>
    <t>'161015</t>
  </si>
  <si>
    <t>LABOR - 2024 - 161015 - 1</t>
  </si>
  <si>
    <t>Gás refrigerante R410A</t>
  </si>
  <si>
    <t>'161016</t>
  </si>
  <si>
    <t>LABOR - 2024 - 161016 - 3</t>
  </si>
  <si>
    <t>Instalação de Linha frigorígena para interligação do sistema de climatização incl. acessórios de fixação, fita PVC auto-aderente e cabo PP, exclusive tubos de cobre da linha liquida e sucção, espuma elastomérica flexivel, exclusive gás refrigerante</t>
  </si>
  <si>
    <t>'161017</t>
  </si>
  <si>
    <t>LABOR - 2024 - 161017 - 1</t>
  </si>
  <si>
    <t>Duto em chapa de aço galvanizada #22, exclusive acessórios de fixação</t>
  </si>
  <si>
    <t>'161018</t>
  </si>
  <si>
    <t>LABOR - 2024 - 161018 - 1</t>
  </si>
  <si>
    <t>Duto em chapa de aço galvanizada #24, exclusive acessórios de fixação</t>
  </si>
  <si>
    <t>'161019</t>
  </si>
  <si>
    <t>LABOR - 2024 - 161019 - 1</t>
  </si>
  <si>
    <t>Duto em chapa de aço galvanizada #26, exclusive acessórios de fixação</t>
  </si>
  <si>
    <t>'17</t>
  </si>
  <si>
    <t>APARELHOS HIDRO-SANITÁRIOS</t>
  </si>
  <si>
    <t>'1701</t>
  </si>
  <si>
    <t>LOUÇAS</t>
  </si>
  <si>
    <t>'170101</t>
  </si>
  <si>
    <t>LABOR - 2024 - 170101 - 1</t>
  </si>
  <si>
    <t>Lavatório de louça branca com coluna ? Aspen Vogue Plus - Deca ou equivalente, inclusive válvula de saída cromada 1?, sifão em metal cromado 1? x 1/2", engate flexível trançado inox 1/2? x 30cm e parafusos para fixação, exclusive torneira</t>
  </si>
  <si>
    <t>'170107</t>
  </si>
  <si>
    <t>LABOR - 2024 - 170107 - 1</t>
  </si>
  <si>
    <t>Mictório de louça branca com sifão integrado antivandalismo - M715 - Deca ou equivalente, inclusive engate flexível trançado inox 1/2? x 30cm</t>
  </si>
  <si>
    <t>'170110</t>
  </si>
  <si>
    <t>LABOR - 2024 - 170110 - 1</t>
  </si>
  <si>
    <t>Cabide de louça branca com 2 ganchos ? Icasa, Celite ou equivalente</t>
  </si>
  <si>
    <t>'170114</t>
  </si>
  <si>
    <t>LABOR - 2024 - 170114 - 1</t>
  </si>
  <si>
    <t>Bacia convencional infantil de louça branca - Studio Kids - Deca ou equivalente, inclusive assento plástico, tubo de ligação metal cromado com canopla, anel de vedação e parafusos para fixação</t>
  </si>
  <si>
    <t>'170115</t>
  </si>
  <si>
    <t>LABOR - 2024 - 170115 - 1</t>
  </si>
  <si>
    <t>Cuba de louça branca de embutir redonda, 36cm - L-41 ? Deca ou equivalente, inclusive válvula de saída cromada 1?, sifão em metálico tipo copo cromado 1? x 1/2" e engate flexível trançado inox 1/2? x 30cm, exclusive torneira</t>
  </si>
  <si>
    <t>'170116</t>
  </si>
  <si>
    <t>LABOR - 2024 - 170116 - 1</t>
  </si>
  <si>
    <t>Bacia convencional de louça branca, padrão popular - Logasa, Celite ou equivalente, inclusive assento plástico, tubo de ligação metal cromado com canopla, anel de vedação e parafusos para fixação</t>
  </si>
  <si>
    <t>'170117</t>
  </si>
  <si>
    <t>LABOR - 2024 - 170117 - 1</t>
  </si>
  <si>
    <t>Lavatório de louça branca sem coluna, padrão popular - Colibri - Logasa ou equivalente, inclusive sifão em PVC rígido 1? x1/2?, válvula em PVC 1?, engate flexível em PVC 1/2" x 30cm e parafusos para fixação, exclusive torneira</t>
  </si>
  <si>
    <t>'170119</t>
  </si>
  <si>
    <t>LABOR - 2024 - 170119 - 1</t>
  </si>
  <si>
    <t>Cabide de louça branca com um gancho - A680 - Deca ou equivalente</t>
  </si>
  <si>
    <t>'170120</t>
  </si>
  <si>
    <t>LABOR - 2024 - 170120 - 1</t>
  </si>
  <si>
    <t>Lavatório de louça branca com coluna, padrão popular Izy ? Deca, Celite ou equivalente, inclusive sifão em PVC rígido 1? x1/2?, válvula em PVC 1?, engate flexível em PVC 1/2" x 30cm e parafusos para fixação, exclusive torneira</t>
  </si>
  <si>
    <t>'170121</t>
  </si>
  <si>
    <t>LABOR - 2024 - 170121 - 1</t>
  </si>
  <si>
    <t>Recolocação de bacia sanitária, inclusive fornecimento de tubo de ligação metal cromado com canopla, engate flexível trançado inox 1/2? x 30cm, anel de vedação e parafusos para fixação), exclusive bacia sanitária</t>
  </si>
  <si>
    <t>'170122</t>
  </si>
  <si>
    <t>LABOR - 2024 - 170122 - 1</t>
  </si>
  <si>
    <t>Recolocação de lavatório sanitário, inclusive fornecimento de , inclusive válvula de saída cromada 1?, sifão em metal cromado 1? x 1/2" e engate flexível trançado inox 1/2? x 30cm, exclusive lavatório</t>
  </si>
  <si>
    <t>'170123</t>
  </si>
  <si>
    <t>LABOR - 2024 - 170123 - 1</t>
  </si>
  <si>
    <t>Recolocação de lavatório sanitário, inclusive fornecimento de acessórios (Sifão, válvula e engate em PVC), exclusive lavatório</t>
  </si>
  <si>
    <t>'170124</t>
  </si>
  <si>
    <t>LABOR - 2024 - 170124 - 1</t>
  </si>
  <si>
    <t>Lavatório suspenso de Canto - Izy - L101 - Deca ou equivalente, inclusive válvula de saída cromada 1?, sifão em metal cromado 1? x 1/2", engate flexível trançado inox 1/2? x 30cm e parafusos para fixação, exclusive torneira</t>
  </si>
  <si>
    <t>'170126</t>
  </si>
  <si>
    <t>LABOR - 2024 - 170126 - 1</t>
  </si>
  <si>
    <t>Bacia convencional de louça branca sem abertura frontal para portadores de necessidades especiais, Vogue Plus Conforto - P510, inclusive assento em poliéster, ref. AP51 - Deca ou equivalente, tubo de ligação metal cromado com canopla, anel de vedação e parafusos para fixação</t>
  </si>
  <si>
    <t>'170128</t>
  </si>
  <si>
    <t>LABOR - 2024 - 170128 - 1</t>
  </si>
  <si>
    <t>Lavatório de louça branca com coluna suspensa, Vogue Plus Confort - L51+CS1V para portadores de necessidades especiais - DECA, inclusive válvula de saída cromada 1?, sifão em metal cromado 1? x 1/2", engate flexível trançado inox 1/2? x 30cm e parafusos para fixação, exclusive torneira</t>
  </si>
  <si>
    <t>'170129</t>
  </si>
  <si>
    <t>LABOR - 2024 - 170129 - 1</t>
  </si>
  <si>
    <t>Bacia sanitária de louça branca com caixa acoplada e válvula de acionamento simples - Izy - Deca, Celite ou equivalente, inclusive assento plástico, tubo de ligação metal cromado com canopla, engate flexível trançado inox 1/2? x 30cm, anel de vedação e parafusos para fixação</t>
  </si>
  <si>
    <t>'170130</t>
  </si>
  <si>
    <t>LABOR - 2024 - 170130 - 1</t>
  </si>
  <si>
    <t>Lavatório de louça branca com coluna, Ravena L91 + C9 - Deca ou equivalente, inclusive válvula de saída cromada 1?, sifão em metal cromado 1? x 1/2", engate flexível trançado inox 1/2? x 30cm e parafusos para fixação, exclusive torneira</t>
  </si>
  <si>
    <t>'170132</t>
  </si>
  <si>
    <t>LABOR - 2024 - 170132 - 1</t>
  </si>
  <si>
    <t>Lavatório suspenso de canto - L76 - Deca ou equivalente, para portadores de necessidades especiais, inclusive válvula de saída cromada 1?, sifão em metal cromado 1? x 1/2", engate flexível trançado inox 1/2? x 30cm e parafusos para fixação, exclusive torneira</t>
  </si>
  <si>
    <t>'170133</t>
  </si>
  <si>
    <t>LABOR - 2024 - 170133 - 1</t>
  </si>
  <si>
    <t>Cuba de louça branca de embutir oval - L37 - Deca ou equivalente, inclusive válvula de saída cromada 1?, sifão em metálico tipo copo cromado 1? x 1/2" e engate flexível trançado inox 1/2? x 30cm, exclusive torneira</t>
  </si>
  <si>
    <t>'170134</t>
  </si>
  <si>
    <t>LABOR - 2024 - 170134 - 1</t>
  </si>
  <si>
    <t>Bacia convencional de louça branca- Ravena - P9 - Deca ou equivalente, inclusive assento plástico, tubo de ligação metal cromado com canopla, anel de vedação e parafusos para fixação</t>
  </si>
  <si>
    <t>'170135</t>
  </si>
  <si>
    <t>LABOR - 2024 - 170135 - 1</t>
  </si>
  <si>
    <t>Bacia convencional de louça branca com abertura frontal para portadores de necessidades especiais, Vogue Plus Conforto - P51, inclusive assento em poliéster com abertura, ref. AP51 - Deca ou equivalente, tubo de ligação metal cromado com canopla, anel de vedação e parafusos para fixação</t>
  </si>
  <si>
    <t>'170136</t>
  </si>
  <si>
    <t>LABOR - 2024 - 170136 - 1</t>
  </si>
  <si>
    <t>Bacia sanitária de louça branca com caixa acoplada e válvula de duplo acionamento, Ravena - P9 - Deca ou equivalente, inclusive assento plástico, tubo de ligação metal cromado com canopla, engate flexível trançado inox 1/2? x 30cm, anel de vedação e parafusos para fixação</t>
  </si>
  <si>
    <t>'1702</t>
  </si>
  <si>
    <t>BANCADAS</t>
  </si>
  <si>
    <t>'170205</t>
  </si>
  <si>
    <t>LABOR - 2024 - 170205 - 1</t>
  </si>
  <si>
    <t>Bancada de mármore esp. 3cm</t>
  </si>
  <si>
    <t>'170220</t>
  </si>
  <si>
    <t>LABOR - 2024 - 170220 - 1</t>
  </si>
  <si>
    <t>Bancada de granito com espessura de 2 cm</t>
  </si>
  <si>
    <t>'170221</t>
  </si>
  <si>
    <t>LABOR - 2024 - 170221 - 1</t>
  </si>
  <si>
    <t>Laje armada espessura de 3cm p/ enchimento de fundo de bancada inox</t>
  </si>
  <si>
    <t>'170222</t>
  </si>
  <si>
    <t>LABOR - 2024 - 170222 - 1</t>
  </si>
  <si>
    <t>Bancada e tanque para panelões em granito cinza andorinha, esp. 2cm, dim. 0.80x1.10m, base de concreto e apoio em alvenaria, frontão h=10cm, incl. válvula e sifão, exclusive torneira, conf. det. projeto</t>
  </si>
  <si>
    <t>'1703</t>
  </si>
  <si>
    <t>TORNEIRAS, REGISTROS, VÁLVULAS E METAIS</t>
  </si>
  <si>
    <t>'170304</t>
  </si>
  <si>
    <t>LABOR - 2024 - 170304 - 1</t>
  </si>
  <si>
    <t>Torneira bica baixa de mesa para lavatório PressMatic Alfa - Docol, Decamatic Smart - Deca ou equivalente</t>
  </si>
  <si>
    <t>'170306</t>
  </si>
  <si>
    <t>LABOR - 2024 - 170306 - 1</t>
  </si>
  <si>
    <t>Torneira de parede para tanque longa 3/4" 1158 Primor - Docol ou equivalente</t>
  </si>
  <si>
    <t>'170309</t>
  </si>
  <si>
    <t>LABOR - 2024 - 170309 - 1</t>
  </si>
  <si>
    <t>Torneira angular de acionamento restrito para jardim, 3/4" ? Docol ou equivalente</t>
  </si>
  <si>
    <t>'170310</t>
  </si>
  <si>
    <t>LABOR - 2024 - 170310 - 1</t>
  </si>
  <si>
    <t>Torneira para uso geral 1130 Trio - Docol ou equivalente</t>
  </si>
  <si>
    <t>'170311</t>
  </si>
  <si>
    <t>LABOR - 2024 - 170311 - 1</t>
  </si>
  <si>
    <t>Torneira em polipropileno de parede para pia Slim - Krona ou equivalente</t>
  </si>
  <si>
    <t>'170313</t>
  </si>
  <si>
    <t>LABOR - 2024 - 170313 - 1</t>
  </si>
  <si>
    <t>Torneira de parede para tanque longa 1/2" 1158 Primor ? Docol ou equivalente</t>
  </si>
  <si>
    <t>'170315</t>
  </si>
  <si>
    <t>LABOR - 2024 - 170315 - 1</t>
  </si>
  <si>
    <t>Torneira de parede de cozinha bica alta 360º Gali - Docol ou equivalente</t>
  </si>
  <si>
    <t>'170316</t>
  </si>
  <si>
    <t>LABOR - 2024 - 170316 - 1</t>
  </si>
  <si>
    <t>Registro de pressão com canopla cromada diam. 15mm (1/2"), marcas de referência Fabrimar, Deca ou Docol</t>
  </si>
  <si>
    <t>'170317</t>
  </si>
  <si>
    <t>LABOR - 2024 - 170317 - 1</t>
  </si>
  <si>
    <t>Registro de pressão com canopla cromada diam. 20mm (3/4"), marcas de referência Fabrimar, Deca ou Docol</t>
  </si>
  <si>
    <t>'170318</t>
  </si>
  <si>
    <t>LABOR - 2024 - 170318 - 1</t>
  </si>
  <si>
    <t>Registro de pressão bruto com volante, diâmetro 1/2" (15mm) ? Docol, Deca ou equivalente</t>
  </si>
  <si>
    <t>'170319</t>
  </si>
  <si>
    <t>LABOR - 2024 - 170319 - 1</t>
  </si>
  <si>
    <t>Registro de gaveta bruto ABNT diâmetro 1/2" (15mm) - Docol, Deca ou equivalente</t>
  </si>
  <si>
    <t>'170320</t>
  </si>
  <si>
    <t>LABOR - 2024 - 170320 - 1</t>
  </si>
  <si>
    <t>Registro de gaveta bruto ABNT diâmetro 3/4" (20mm) ? Docol, Deca ou equivalente</t>
  </si>
  <si>
    <t>'170321</t>
  </si>
  <si>
    <t>LABOR - 2024 - 170321 - 1</t>
  </si>
  <si>
    <t>Registro de gaveta bruto ABNT diâmetro 1" (25mm) ? Docol, Deca ou equivalente</t>
  </si>
  <si>
    <t>'170322</t>
  </si>
  <si>
    <t>LABOR - 2024 - 170322 - 1</t>
  </si>
  <si>
    <t>Registro de gaveta bruto ABNT diâmetro 1.1/4" (32mm) - Docol, Deca ou equivalente</t>
  </si>
  <si>
    <t>'170323</t>
  </si>
  <si>
    <t>LABOR - 2024 - 170323 - 1</t>
  </si>
  <si>
    <t>Registro de gaveta bruto ABNT diâmetro 1.1/2" (40mm) ? Docol, Deca ou equivalente</t>
  </si>
  <si>
    <t>'170324</t>
  </si>
  <si>
    <t>LABOR - 2024 - 170324 - 1</t>
  </si>
  <si>
    <t>Registro de gaveta bruto ABNT diâmetro 2" (50mm) ? Docol, Deca ou equivalente</t>
  </si>
  <si>
    <t>'170325</t>
  </si>
  <si>
    <t>LABOR - 2024 - 170325 - 1</t>
  </si>
  <si>
    <t>Registro de gaveta bruto industrial diâmetro 2.1/2? (65mm) ? Docol, Deca ou equivalente</t>
  </si>
  <si>
    <t>'170326</t>
  </si>
  <si>
    <t>LABOR - 2024 - 170326 - 1</t>
  </si>
  <si>
    <t>Registro de gaveta bruto industrial diâmetro 3? (75mm) ? Docol, Deca ou equivalente</t>
  </si>
  <si>
    <t>'170327</t>
  </si>
  <si>
    <t>LABOR - 2024 - 170327 - 1</t>
  </si>
  <si>
    <t>Registro de gaveta com canopla cromada diam. 15mm (1/2"), marcas de referência Fabrimar, Deca ou Docol</t>
  </si>
  <si>
    <t>'170328</t>
  </si>
  <si>
    <t>LABOR - 2024 - 170328 - 1</t>
  </si>
  <si>
    <t>Registro de gaveta com canopla cromada, diam. 20mm (3/4"), marcas de referência Fabrimar, Deca ou Docol</t>
  </si>
  <si>
    <t>'170329</t>
  </si>
  <si>
    <t>LABOR - 2024 - 170329 - 1</t>
  </si>
  <si>
    <t>Registro de gaveta com canopla cromada diam. 25mm (1"), marcas de referência Fabrimar, Deca ou Docol</t>
  </si>
  <si>
    <t>'170330</t>
  </si>
  <si>
    <t>LABOR - 2024 - 170330 - 1</t>
  </si>
  <si>
    <t>Registro de gaveta com canopla cromada diam 32mm (11/4"), marcas de referência Fabrimar, Deca ou Docol</t>
  </si>
  <si>
    <t>'170331</t>
  </si>
  <si>
    <t>LABOR - 2024 - 170331 - 1</t>
  </si>
  <si>
    <t>Registro de gaveta ABNT com acabamento canopla metal cromado C40, diâmetro 1.1/2" (40mm) - Docol, Deca ou equivalente</t>
  </si>
  <si>
    <t>'170345</t>
  </si>
  <si>
    <t>LABOR - 2024 - 170345 - 1</t>
  </si>
  <si>
    <t>Válvula de descarga com acabamento canopla metal cromado, diâmetro 1.1/4" (32mm), referência Docol, Deca ou equivalente</t>
  </si>
  <si>
    <t>'170346</t>
  </si>
  <si>
    <t>LABOR - 2024 - 170346 - 1</t>
  </si>
  <si>
    <t>Válvula de descarga com acabamento canopla metal cromado, diâmetro 40mm (1.1/2"), referência Fabrimar, Deca, Docol ou equivalente</t>
  </si>
  <si>
    <t>'170347</t>
  </si>
  <si>
    <t>LABOR - 2024 - 170347 - 2</t>
  </si>
  <si>
    <t>Válvula de PVC 1? para lavatório com unho - Astra, Cipla, Akros ou equivalente</t>
  </si>
  <si>
    <t>'170348</t>
  </si>
  <si>
    <t>LABOR - 2024 - 170348 - 2</t>
  </si>
  <si>
    <t>Válvula de PVC 2.1/4? para tanque com unho - Astra, Cipla, Akros ou equivalente</t>
  </si>
  <si>
    <t>'170349</t>
  </si>
  <si>
    <t>LABOR - 2024 - 170349 - 1</t>
  </si>
  <si>
    <t>Acabamento para válvula de descarga clássica ? Docol, Deca ou Equivalente</t>
  </si>
  <si>
    <t>'170350</t>
  </si>
  <si>
    <t>LABOR - 2024 - 170350 - 1</t>
  </si>
  <si>
    <t>Conjunto Parafuso de fixação para instalação em bacia ou mictório, inclusive colocação</t>
  </si>
  <si>
    <t>'170351</t>
  </si>
  <si>
    <t>LABOR - 2024 - 170351 - 1</t>
  </si>
  <si>
    <t>Torneira de parede para cozinha 1157-P-CR linha: Pratika ? Fabrimar ou equivalente</t>
  </si>
  <si>
    <t>'170352</t>
  </si>
  <si>
    <t>LABOR - 2024 - 170352 - 1</t>
  </si>
  <si>
    <t>Válvula de descarga com acabamento canopla metal cromado sistema antivandalismo, diâmetro 1.1/2" (40mm), referência Docol, Deca ou equivalente</t>
  </si>
  <si>
    <t>'170353</t>
  </si>
  <si>
    <t>LABOR - 2024 - 170353 - 1</t>
  </si>
  <si>
    <t>Torneira para lavatório de parede sistema antivandalismo Biopress 1182-AV-BIO-140 ? Fabrimar ou equivalente</t>
  </si>
  <si>
    <t>'170354</t>
  </si>
  <si>
    <t>LABOR - 2024 - 170354 - 1</t>
  </si>
  <si>
    <t>Chuveiro de vazão constante com vávula anti-vandalismo Pressmatic ? Docol ou equivalente</t>
  </si>
  <si>
    <t>'170357</t>
  </si>
  <si>
    <t>LABOR - 2024 - 170357 - 1</t>
  </si>
  <si>
    <t>Chuveiro em metal cromado com desviador flexível e ducha manual Linha Max 1975C ? Deca ou equivalente</t>
  </si>
  <si>
    <t>'170361</t>
  </si>
  <si>
    <t>LABOR - 2024 - 170361 - 1</t>
  </si>
  <si>
    <t>Válvula de retenção horizontal em bronze, tipo portinhola diâmetro 1/2" (15mm)</t>
  </si>
  <si>
    <t>'170362</t>
  </si>
  <si>
    <t>LABOR - 2024 - 170362 - 1</t>
  </si>
  <si>
    <t>Válvula de retenção horizontal em bronze, tipo portinhola diâmetro 3/4" (20mm)</t>
  </si>
  <si>
    <t>'170363</t>
  </si>
  <si>
    <t>LABOR - 2024 - 170363 - 1</t>
  </si>
  <si>
    <t>Válvula de retenção horizontal em bronze, tipo portinhola diâmetro 1" (25mm)</t>
  </si>
  <si>
    <t>'170364</t>
  </si>
  <si>
    <t>LABOR - 2024 - 170364 - 1</t>
  </si>
  <si>
    <t>Válvula de retenção horizontal em bronze, tipo portinhola diâmetro 1.1/4" (32mm)</t>
  </si>
  <si>
    <t>'170365</t>
  </si>
  <si>
    <t>LABOR - 2024 - 170365 - 1</t>
  </si>
  <si>
    <t>Válvula de retenção horizontal em bronze, tipo portinhola diâmetro 1.1/2" (40mm)</t>
  </si>
  <si>
    <t>'170366</t>
  </si>
  <si>
    <t>LABOR - 2024 - 170366 - 1</t>
  </si>
  <si>
    <t>Válvula de retenção horizontal em bronze, tipo portinhola diâmetro 2" (50mm)</t>
  </si>
  <si>
    <t>'170367</t>
  </si>
  <si>
    <t>LABOR - 2024 - 170367 - 1</t>
  </si>
  <si>
    <t>Válvula de retenção horizontal em bronze, tipo portinhola diâmetro 2.1/2" (65mm)</t>
  </si>
  <si>
    <t>'170368</t>
  </si>
  <si>
    <t>LABOR - 2024 - 170368 - 1</t>
  </si>
  <si>
    <t>Válvula de retenção horizontal em bronze, tipo portinhola diâmetro 3" (80mm)</t>
  </si>
  <si>
    <t>'170369</t>
  </si>
  <si>
    <t>LABOR - 2024 - 170369 - 1</t>
  </si>
  <si>
    <t>Válvula de Retenção Vertical em bronze, classe 125 diâmetro 1/2" (15mm)</t>
  </si>
  <si>
    <t>'170370</t>
  </si>
  <si>
    <t>LABOR - 2024 - 170370 - 1</t>
  </si>
  <si>
    <t>Válvula de Retenção Vertical em bronze, classe 125 diâmetro 3/4" (20mm)</t>
  </si>
  <si>
    <t>'170371</t>
  </si>
  <si>
    <t>LABOR - 2024 - 170371 - 1</t>
  </si>
  <si>
    <t>Válvula de Retenção Vertical em bronze, classe 125 diâmetro 1" (25mm)</t>
  </si>
  <si>
    <t>'170372</t>
  </si>
  <si>
    <t>LABOR - 2024 - 170372 - 1</t>
  </si>
  <si>
    <t>Válvula de Retenção Vertical em bronze, classe 125 diâmetro 1.1/4" (32mm)</t>
  </si>
  <si>
    <t>'170373</t>
  </si>
  <si>
    <t>LABOR - 2024 - 170373 - 1</t>
  </si>
  <si>
    <t>Válvula de Retenção Vertical em bronze, classe 125 diâmetro 1.1/2" (40mm)</t>
  </si>
  <si>
    <t>'170374</t>
  </si>
  <si>
    <t>LABOR - 2024 - 170374 - 1</t>
  </si>
  <si>
    <t>Válvula de Retenção Vertical em bronze, classe 125 diâmetro 2" (50mm)</t>
  </si>
  <si>
    <t>'170375</t>
  </si>
  <si>
    <t>LABOR - 2024 - 170375 - 1</t>
  </si>
  <si>
    <t>Válvula de Retenção Vertical em bronze, classe 125 diâmetro 2.1/2" (65mm)</t>
  </si>
  <si>
    <t>'170376</t>
  </si>
  <si>
    <t>LABOR - 2024 - 170376 - 1</t>
  </si>
  <si>
    <t>Válvula de Retenção Vertical em bronze, classe 125 diâmetro 3" (80mm)</t>
  </si>
  <si>
    <t>'1705</t>
  </si>
  <si>
    <t>OUTROS APARELHOS</t>
  </si>
  <si>
    <t>'170502</t>
  </si>
  <si>
    <t>LABOR - 2024 - 170502 - 1</t>
  </si>
  <si>
    <t>Caixa de descarga plástica de sobrepor 6/9 litros, ref. ASTRA, AKROS ou equivalente</t>
  </si>
  <si>
    <t>'170506</t>
  </si>
  <si>
    <t>LABOR - 2024 - 170506 - 1</t>
  </si>
  <si>
    <t>Reservatório de polietileno de 500 L, inclusive adaptadores com flanges de PVC e torneira de bóia de 3/4"</t>
  </si>
  <si>
    <t>'170507</t>
  </si>
  <si>
    <t>LABOR - 2024 - 170507 - 1</t>
  </si>
  <si>
    <t>Lavatório de aço inox, liga AISI 304, N° 18, marcas de referência Fisher, Metalpress ou Mekal, inclusive apoio de concreto, argamassa de apoio e assentamento, válvula e sifão cromados, exclusive torneira, conf. projeto</t>
  </si>
  <si>
    <t>'170508</t>
  </si>
  <si>
    <t>LABOR - 2024 - 170508 - 1</t>
  </si>
  <si>
    <t>Escovário de aço inox, liga AISI 304, N° 18, marcas de referência Fischer, Metalpress ou Mekal, inclusive apoio de concreto, argamassa de apoio e assentamento, válvula e sifão cromados, exclusive torneira, conf. projeto</t>
  </si>
  <si>
    <t>'170509</t>
  </si>
  <si>
    <t>LABOR - 2024 - 170509 - 1</t>
  </si>
  <si>
    <t>Tanque de aço inox nº 2, marcas de referência Fisher, Metalpress ou Mekal, inclusive válvula de metal e sifão</t>
  </si>
  <si>
    <t>'170510</t>
  </si>
  <si>
    <t>LABOR - 2024 - 170510 - 1</t>
  </si>
  <si>
    <t>Bebedouro de aço inox, marcas de referência Fisher, Metalpress ou Mekal, inclusive válvula, sifão cromado e torneiras, exclusive alvenaria, dim. 0.45x2.75 m, conforme detalhe em projeto</t>
  </si>
  <si>
    <t>'170511</t>
  </si>
  <si>
    <t>LABOR - 2024 - 170511 - 1</t>
  </si>
  <si>
    <t>Mictório coletivo de aço inox, liga AISI-304 n.18, marcas de referência Fisher, Metalpress ou Mekal, dimensões 1.80x0.30m, com tubo espargidor</t>
  </si>
  <si>
    <t>'170512</t>
  </si>
  <si>
    <t>LABOR - 2024 - 170512 - 1</t>
  </si>
  <si>
    <t>Cuba de aço inox n° 1(dim.460x300x150)mm, marcas de referência Franke, Strake, tramontina, inclusive válvula de metal 31/2" e sifão cromado 1 x 1/2", excl. torneira</t>
  </si>
  <si>
    <t>'170514</t>
  </si>
  <si>
    <t>LABOR - 2024 - 170514 - 1</t>
  </si>
  <si>
    <t>Tanque simples de aço inox Fischer, mod. TQ1-S AISI 304, ou equivalente nas marcas Metalpress ou Mekal, inclusive válvula de metal 1 1/4" e sifão cromado 2", excl. torneira</t>
  </si>
  <si>
    <t>'170515</t>
  </si>
  <si>
    <t>LABOR - 2024 - 170515 - 1</t>
  </si>
  <si>
    <t>Cuba p/ panelões de aço inox 80x60x40 cm, marcas de referência Fisher, Metalpress ou Mekal, inclusive válvula metal 1 1/4" e sifão cromado 1 x 1 1/2", excl. torneira</t>
  </si>
  <si>
    <t>'170516</t>
  </si>
  <si>
    <t>LABOR - 2024 - 170516 - 1</t>
  </si>
  <si>
    <t>Tanque duplo de aço inox AISI 304, marcas de referência Fisher (mod TQI-D) Metalpress ou Mekal, inclusive válvulas de metal 1 1/4" e sifão cromado 2", excl. torneiras</t>
  </si>
  <si>
    <t>'170519</t>
  </si>
  <si>
    <t>LABOR - 2024 - 170519 - 1</t>
  </si>
  <si>
    <t>Ducha manual Acqua jet , linha Aquarius, com registro ref.C 2195, marcas de referência Fabrimar, Deca ou Docol</t>
  </si>
  <si>
    <t>'170524</t>
  </si>
  <si>
    <t>LABOR - 2024 - 170524 - 1</t>
  </si>
  <si>
    <t>Cabide simples de um gancho, linha Versailles, ref. 08, acabamento cromado, da Moldenox, Docol ou Deca</t>
  </si>
  <si>
    <t>'170528</t>
  </si>
  <si>
    <t>LABOR - 2024 - 170528 - 1</t>
  </si>
  <si>
    <t>Reservatório de polietileno de 5.000 L, inclusive peça de madeira 6 x 16 cm para apoio, exclusive flanges e torneira de bóia</t>
  </si>
  <si>
    <t>'170530</t>
  </si>
  <si>
    <t>LABOR - 2024 - 170530 - 1</t>
  </si>
  <si>
    <t>Cuba em aço inox nº 02(dim.560x340x150)mm, marcas de referência Franke, Strake, tramontina, inclusive válvula de metal 31/2" e sifão cromado 1 x 1/2", excl. torneira</t>
  </si>
  <si>
    <t>'170533</t>
  </si>
  <si>
    <t>LABOR - 2024 - 170533 - 1</t>
  </si>
  <si>
    <t>Pia em aço inox com 01 cuba nº 1, dimensões de 0.60 x 1.50m, inclusive válvula tipo americana, exclusive sifão</t>
  </si>
  <si>
    <t>'170534</t>
  </si>
  <si>
    <t>LABOR - 2024 - 170534 - 1</t>
  </si>
  <si>
    <t>Pia em aço inox com 02 cubas nº 1, dimensões 0.60 x 2.50, inclusive válvula tipo americana, exclusive sifão</t>
  </si>
  <si>
    <t>'170535</t>
  </si>
  <si>
    <t>LABOR - 2024 - 170535 - 1</t>
  </si>
  <si>
    <t>Pia em aço inox com 01 cuba nº 1, dimensões de 0.60 x 1.80m, inclusive válvula americana, exclusive sifão</t>
  </si>
  <si>
    <t>'170536</t>
  </si>
  <si>
    <t>LABOR - 2024 - 170536 - 1</t>
  </si>
  <si>
    <t>Pia em aço inox com 02 cubas nº 2, dimensões de 0.60 x 2.10m, inclusive válvula americana, exclusive sifão</t>
  </si>
  <si>
    <t>'170537</t>
  </si>
  <si>
    <t>LABOR - 2024 - 170537 - 1</t>
  </si>
  <si>
    <t>Assento plástico para vaso sanitário, marcas de referência Deca, Celite ou Ideal Standard</t>
  </si>
  <si>
    <t>'170538</t>
  </si>
  <si>
    <t>LABOR - 2024 - 170538 - 1</t>
  </si>
  <si>
    <t>Chuveiro frio de PVC, marcas de referência Atlas, Cipla ou Akros</t>
  </si>
  <si>
    <t>'170539</t>
  </si>
  <si>
    <t>LABOR - 2024 - 170539 - 2</t>
  </si>
  <si>
    <t>Reservatório de polietileno de 500 L, exclusive adaptadores com flanges de PVC e torneira de bóia</t>
  </si>
  <si>
    <t>'170540</t>
  </si>
  <si>
    <t>LABOR - 2024 - 170540 - 1</t>
  </si>
  <si>
    <t>Reservatório de polietileno de 1000l, inclusive peça de madeira 6x16cm para apoio, exclusive flanges e torneira de bóia</t>
  </si>
  <si>
    <t>'170541</t>
  </si>
  <si>
    <t>LABOR - 2024 - 170541 - 2</t>
  </si>
  <si>
    <t>Filtro de água curto Aqualar AP200, inclusive refil ? 3M ou equivalente</t>
  </si>
  <si>
    <t>'170545</t>
  </si>
  <si>
    <t>LABOR - 2024 - 170545 - 1</t>
  </si>
  <si>
    <t>Mictório de aço inox, marcas de referência Fisher, Metalpress ou Mekal, com 30 cm de largura e comp. variável, inclusive válvula tipo americana, engate flexível cromado, válvula de descarga, sifão cromado e conjunto de fixação</t>
  </si>
  <si>
    <t>'170546</t>
  </si>
  <si>
    <t>LABOR - 2024 - 170546 - 2</t>
  </si>
  <si>
    <t>Tanque em Mármore Sintético Duplo 102x50cm com dois bojo 37 Litros, inclusive vávula em PVC 2.1/4? com unho, sifão sanfonado em PVC ajustável flexível multiuso 66 cm e fixação em cantoneira de ferro 1" x 1/8"</t>
  </si>
  <si>
    <t>'170547</t>
  </si>
  <si>
    <t>LABOR - 2024 - 170547 - 2</t>
  </si>
  <si>
    <t>Reservatório de polietileno de 310 L, exclusive adaptadores com flanges de PVC e torneira de bóia</t>
  </si>
  <si>
    <t>'170548</t>
  </si>
  <si>
    <t>LABOR - 2024 - 170548 - 2</t>
  </si>
  <si>
    <t>Reservatório de polietileno de 1.500 L, exclusive adaptadores com flanges de PVC e torneira de bóia</t>
  </si>
  <si>
    <t>'170549</t>
  </si>
  <si>
    <t>LABOR - 2024 - 170549 - 2</t>
  </si>
  <si>
    <t>Reservatório de polietileno de 3.000 L, exclusive adaptadores com flanges de PVC e torneira de bóia</t>
  </si>
  <si>
    <t>'170550</t>
  </si>
  <si>
    <t>LABOR - 2024 - 170550 - 2</t>
  </si>
  <si>
    <t>Reservatório de polietileno de 2.000 L, exclusive adaptadores com flanges de PVC e torneira de bóia</t>
  </si>
  <si>
    <t>'170555</t>
  </si>
  <si>
    <t>LABOR - 2024 - 170555 - 2</t>
  </si>
  <si>
    <t>Tanque Simples em Mármore Sintético 60x50cm com um bojo 34 Litros, inclusive vávula em PVC 2.1/4? com unho, sifão sanfonado em PVC ajustável flexível multiuso 66 cm e parafusos de fixação</t>
  </si>
  <si>
    <t>'170557</t>
  </si>
  <si>
    <t>LABOR - 2024 - 170557 - 1</t>
  </si>
  <si>
    <t>Bebedouro em aço inox coletivo, marcas de referência Fisher, Metalpress ou Mekal, inclusive base de apoio em concreto e fechamento em alvenaria revestida com azulejo, inclusive válvula e sifão, exclusive torneiras</t>
  </si>
  <si>
    <t>'170561</t>
  </si>
  <si>
    <t>LABOR - 2024 - 170561 - 1</t>
  </si>
  <si>
    <t>Reservatório de polietileno de 15.000l, inclusive peça de madeira 5 x 16cm para apoio, exclusive flanges e torneiras de boia</t>
  </si>
  <si>
    <t>'170562</t>
  </si>
  <si>
    <t>LABOR - 2024 - 170562 - 2</t>
  </si>
  <si>
    <t>Bebedouro elétrico de pressão para acessibilidade BDF300 PNE ? IBBL ou equivalente</t>
  </si>
  <si>
    <t>'170563</t>
  </si>
  <si>
    <t>LABOR - 2024 - 170563 - 2</t>
  </si>
  <si>
    <t>Tanque cilíndrico vertical em polietileno, capacidade de 20.000 litros, com boca de inspeção 60cm, tampa de 1/4 de volta e vedação total, inclusive transporte horizontal manual até base de torre, transporte vertical com guindaste hidráulico</t>
  </si>
  <si>
    <t>'1706</t>
  </si>
  <si>
    <t>ACESSIBILIDADE - NBR 9050</t>
  </si>
  <si>
    <t>'170601</t>
  </si>
  <si>
    <t>LABOR - 2024 - 170601 - 2</t>
  </si>
  <si>
    <t>Barra de apoio reta, em aço inox polido AISI 304, comprimento 40 cm, conforme requisitos de acessibilidade da NBR 9050 - fornecimento e instalação</t>
  </si>
  <si>
    <t>'170602</t>
  </si>
  <si>
    <t>LABOR - 2024 - 170602 - 2</t>
  </si>
  <si>
    <t>Barra de apoio reta, em aço inox polido AISI 304, comprimento 60 cm, conforme requisitos de acessibilidade da NBR 9050 - fornecimento e instalação</t>
  </si>
  <si>
    <t>'170603</t>
  </si>
  <si>
    <t>LABOR - 2024 - 170603 - 2</t>
  </si>
  <si>
    <t>Barra de apoio reta, em aço inox polido AISI 304, comprimento 80 cm, conforme requisitos de acessibilidade da NBR 9050 - fornecimento e instalação</t>
  </si>
  <si>
    <t>'170604</t>
  </si>
  <si>
    <t>LABOR - 2024 - 170604 - 2</t>
  </si>
  <si>
    <t>Barra de apoio reta, em aço inox polido AISI 304, comprimento 90 cm, conforme requisitos de acessibilidade da NBR 9050 - fornecimento e instalação</t>
  </si>
  <si>
    <t>'170607</t>
  </si>
  <si>
    <t>LABOR - 2024 - 170607 - 2</t>
  </si>
  <si>
    <t>Barra de apoio articulada, em aço inox polido AISI 304, comprimento 80 cm, conforme requisitos de acessibilidade da NBR 9050 - fornecimento e instalação</t>
  </si>
  <si>
    <t>'170608</t>
  </si>
  <si>
    <t>LABOR - 2024 - 170608 - 1</t>
  </si>
  <si>
    <t>Bacia sifonada de louça branca sem abertura frontal p/ banheiro PNE, consumo 6 litros por fluxo, Vogue Plus Conforto - P.510.17, Ref. Deca ou equiv., incl. tubo de ligação inox c/ canopla, anel de vedação, paraf. e rejunte epoxi p/ vedação</t>
  </si>
  <si>
    <t>'170610</t>
  </si>
  <si>
    <t>LABOR - 2024 - 170610 - 2</t>
  </si>
  <si>
    <t>Assento poliéster convencional branco com fixação cromada com proteção antibactéria, Vogue Plus - AP.51.17 - Deca ou equivalente</t>
  </si>
  <si>
    <t>'170612</t>
  </si>
  <si>
    <t>LABOR - 2024 - 170612 - 1</t>
  </si>
  <si>
    <t>Lavatório de louça branca com coluna suspensa p/ banheiro PNE, Vougle Plus Conforto L.51.17 + CS.1.17, Ref., Deca ou equivalente, incl. sifão, válvula e engates metálicos cromados, exclusive torneira</t>
  </si>
  <si>
    <t>'170613</t>
  </si>
  <si>
    <t>LABOR - 2024 - 170613 - 1</t>
  </si>
  <si>
    <t>Lavátorio de louça branca de canto p/ banheiro PNE, Coleção Master L.76.17, Ref. Deca ou equivalente, incl. válvula, sifão e engates metálicos cromados, exclusive torneira</t>
  </si>
  <si>
    <t>'170614</t>
  </si>
  <si>
    <t>LABOR - 2024 - 170614 - 2</t>
  </si>
  <si>
    <t>Kit composto por (02) duas Barra de apoio lateral fixa em formato "U", em aço inox polido AISI 304, 30 cm, para instalação em lavatórios, conforme requisitos de acessibilidade da NBR 9050 - fornecimento e instalação</t>
  </si>
  <si>
    <t>'170615</t>
  </si>
  <si>
    <t>LABOR - 2024 - 170615 - 2</t>
  </si>
  <si>
    <t>Barra de apoio reta, em aço inox polido AISI 304, comprimento 70 cm, conforme requisitos de acessibilidade da NBR 9050 - fornecimento e instalação</t>
  </si>
  <si>
    <t>'18</t>
  </si>
  <si>
    <t>APARELHOS ELÉTRICOS</t>
  </si>
  <si>
    <t>'1801</t>
  </si>
  <si>
    <t>LUMINÁRIAS</t>
  </si>
  <si>
    <t>'180107</t>
  </si>
  <si>
    <t>LABOR - 2024 - 180107 - 2</t>
  </si>
  <si>
    <t>Luminária industrial a prova de tempo, 45 graus, Wetzel, Naville, Total Light, ou equivalente, exclusive lampada</t>
  </si>
  <si>
    <t>'180110</t>
  </si>
  <si>
    <t>LABOR - 2024 - 180110 - 2</t>
  </si>
  <si>
    <t>Arandela para lâmpada led bivolt E27, luz branca - formato tradicional</t>
  </si>
  <si>
    <t>'180115</t>
  </si>
  <si>
    <t>LABOR - 2024 - 180115 - 2</t>
  </si>
  <si>
    <t>Luminária com plafonier e globo de plástico dimensões 20x10cm, inclusive lampada LED 9W</t>
  </si>
  <si>
    <t>'1802</t>
  </si>
  <si>
    <t>INTERRUPTORES E TOMADAS</t>
  </si>
  <si>
    <t>'180201</t>
  </si>
  <si>
    <t>LABOR - 2024 - 180201 - 2</t>
  </si>
  <si>
    <t>Tomada padrão brasileiro linha branca, NBR 14136 (1 módulos) - 2 polos + terra 10A/250V, inclusive suporte e placa 4x2"</t>
  </si>
  <si>
    <t>'180202</t>
  </si>
  <si>
    <t>LABOR - 2024 - 180202 - 2</t>
  </si>
  <si>
    <t>Tomada padrão brasileiro linha branca, NBR 14136 (1 módulos) - 2 polos + terra 20A/250V, inclusive suporte e placa 4x2"</t>
  </si>
  <si>
    <t>'180204</t>
  </si>
  <si>
    <t>LABOR - 2024 - 180204 - 1</t>
  </si>
  <si>
    <t>Interruptor de uma tecla simples 10A/250V, com placa 4x2"</t>
  </si>
  <si>
    <t>'180205</t>
  </si>
  <si>
    <t>LABOR - 2024 - 180205 - 1</t>
  </si>
  <si>
    <t>Interruptor de duas teclas simples 10A/250V, com placa 4x2"</t>
  </si>
  <si>
    <t>'180206</t>
  </si>
  <si>
    <t>LABOR - 2024 - 180206 - 1</t>
  </si>
  <si>
    <t>Interruptor de uma tecla paralelo 10A/250V, com placa 4x2"</t>
  </si>
  <si>
    <t>'180207</t>
  </si>
  <si>
    <t>LABOR - 2024 - 180207 - 1</t>
  </si>
  <si>
    <t>Interruptor de uma tecla simples 10A/250V e uma tomada 3 polos 10A/250V, padrão brasileiro, NBR 14136, linha branca, com placa 4x2"</t>
  </si>
  <si>
    <t>'180208</t>
  </si>
  <si>
    <t>LABOR - 2024 - 180208 - 1</t>
  </si>
  <si>
    <t>Interruptor de duas teclas simples 10A/250V e uma tomada 3 polos universal 10A/250V, com placa 4x2"</t>
  </si>
  <si>
    <t>'180209</t>
  </si>
  <si>
    <t>LABOR - 2024 - 180209 - 1</t>
  </si>
  <si>
    <t>Interruptor pulsador de campainha 10A/250V, com placa 4x2"</t>
  </si>
  <si>
    <t>'180210</t>
  </si>
  <si>
    <t>LABOR - 2024 - 180210 - 1</t>
  </si>
  <si>
    <t>Tomada de 3 polos 20A/250V, com placa 4x2"</t>
  </si>
  <si>
    <t>'180211</t>
  </si>
  <si>
    <t>LABOR - 2024 - 180211 - 1</t>
  </si>
  <si>
    <t>Interruptor de três teclas simples 10 A/250 V e duas teclas simples 10A/250V, com placa 4x4"</t>
  </si>
  <si>
    <t>'180212</t>
  </si>
  <si>
    <t>LABOR - 2024 - 180212 - 1</t>
  </si>
  <si>
    <t>Interruptor de três teclas simples 10A/250V, c/ placa 4x2"</t>
  </si>
  <si>
    <t>'180217</t>
  </si>
  <si>
    <t>LABOR - 2024 - 180217 - 1</t>
  </si>
  <si>
    <t>Espelho para caixa estampada 4 x 2"</t>
  </si>
  <si>
    <t>'180218</t>
  </si>
  <si>
    <t>LABOR - 2024 - 180218 - 1</t>
  </si>
  <si>
    <t>Espelho para caixa estampada 4 x 4"</t>
  </si>
  <si>
    <t>'180220</t>
  </si>
  <si>
    <t>LABOR - 2024 - 180220 - 1</t>
  </si>
  <si>
    <t>Tomada coaxial 75 ohms para TV</t>
  </si>
  <si>
    <t>'1803</t>
  </si>
  <si>
    <t>BOMBAS</t>
  </si>
  <si>
    <t>'180301</t>
  </si>
  <si>
    <t>LABOR - 2024 - 180301 - 1</t>
  </si>
  <si>
    <t>Bomba centrífuga trifásica 5CV, modelo 620 Dancor, ou equivalente</t>
  </si>
  <si>
    <t>'180302</t>
  </si>
  <si>
    <t>LABOR - 2024 - 180302 - 1</t>
  </si>
  <si>
    <t>Bomba centrífuga monofásica 1/2 CV</t>
  </si>
  <si>
    <t>'180303</t>
  </si>
  <si>
    <t>LABOR - 2024 - 180303 - 1</t>
  </si>
  <si>
    <t>Bomba centrífuga monofásica 3/4 CV</t>
  </si>
  <si>
    <t>'180304</t>
  </si>
  <si>
    <t>LABOR - 2024 - 180304 - 1</t>
  </si>
  <si>
    <t>Bomba centrifuga trifásica 2CV</t>
  </si>
  <si>
    <t>'180305</t>
  </si>
  <si>
    <t>LABOR - 2024 - 180305 - 1</t>
  </si>
  <si>
    <t>Bomba elétrica centrífuga monofásica 1 CV</t>
  </si>
  <si>
    <t>'1804</t>
  </si>
  <si>
    <t>POSTES</t>
  </si>
  <si>
    <t>'180405</t>
  </si>
  <si>
    <t>LABOR - 2024 - 180405 - 1</t>
  </si>
  <si>
    <t>Poste circular de concreto de 11m padrão ESCELSA, incl. luminária tipo LED 1 pétala pot 100W, IP66, temp cor sup 5000K, vida util superior a 60.000 H, mod EDN100, HBP-100 ou 001100G3-1006 - AMES Iluminação, ECP, HDA Iluminação ou equiv</t>
  </si>
  <si>
    <t>'1806</t>
  </si>
  <si>
    <t>AR REFRIGERADO</t>
  </si>
  <si>
    <t>'180602</t>
  </si>
  <si>
    <t>LABOR - 2024 - 180602 - 1</t>
  </si>
  <si>
    <t>Fornecimento e Instalação de Unidade Evaporadora e Condensadora de Ar Condicionado tipo Split Inverter Hi-Wall (Parede) de 9.000 BTU´s 220V - Ciclo Frio - Classificação A (Selo PROCEL), inclusive amortecedores vibra-stop</t>
  </si>
  <si>
    <t>'180603</t>
  </si>
  <si>
    <t>LABOR - 2024 - 180603 - 1</t>
  </si>
  <si>
    <t>Fornecimento e Instalação de Unidade Evaporadora e Condensadora de Ar Condicionado tipo Split Inverter Hi-Wall (Parede) de 12.000 BTU´s 220V - Ciclo Frio - Classificação A (Selo PROCEL), inclusive amortecedores vibra-stop</t>
  </si>
  <si>
    <t>'180604</t>
  </si>
  <si>
    <t>LABOR - 2024 - 180604 - 1</t>
  </si>
  <si>
    <t>Fornecimento e Instalação de Unidade Evaporadora e Condensadora de Ar Condicionado tipo Split Inverter Hi-Wall (Parede) de 18.000 BTU´s 220V - Ciclo Frio - Classificação A (Selo PROCEL), inclusive amortecedores vibra-stop</t>
  </si>
  <si>
    <t>'180605</t>
  </si>
  <si>
    <t>LABOR - 2024 - 180605 - 1</t>
  </si>
  <si>
    <t>Fornecimento e Instalação de Unidade Evaporadora e Condensadora de Ar Condicionado tipo Split Inverter Hi-Wall (Parede) de 22.000 BTU´s 220V - Ciclo Frio - Classificação A (Selo PROCEL), inclusive amortecedores vibra-stop</t>
  </si>
  <si>
    <t>'180606</t>
  </si>
  <si>
    <t>LABOR - 2024 - 180606 - 1</t>
  </si>
  <si>
    <t>Fornecimento e Instalação de Unidade Evaporadora e Condensadora de Ar Condicionado tipo Split Inverter Hi-Wall (Parede) de 24.000 BTU´s 220V - Ciclo Frio - Classificação A (Selo PROCEL), inclusive amortecedores vibra-stop</t>
  </si>
  <si>
    <t>'180607</t>
  </si>
  <si>
    <t>LABOR - 2024 - 180607 - 1</t>
  </si>
  <si>
    <t>Fornecimento e Instalação de Unidade Evaporadora e Condensadora de Ar Condicionado tipo Split Inverter Hi-Wall (Parede) de 30.000 BTU´s 220V - Ciclo Quente/Frio - Classificação A (Selo PROCEL), inclusive amortecedores vibra-stop</t>
  </si>
  <si>
    <t>'180608</t>
  </si>
  <si>
    <t>LABOR - 2024 - 180608 - 1</t>
  </si>
  <si>
    <t>Fornecimento e Instalação de Unidade Evaporadora e Condensadora de Ar Condicionado tipo Split Inverter Piso Teto de 36.000 BTU´s 220V - Ciclo Quente/Frio Classificação Energética A ou B (Selo PROCEL), inclusive amortecedores vibra-stop</t>
  </si>
  <si>
    <t>'180609</t>
  </si>
  <si>
    <t>LABOR - 2024 - 180609 - 1</t>
  </si>
  <si>
    <t>Fornecimento e Instalação de Unidade Evaporadora e Condensadora de Ar Condicionado tipo Split Inverter Piso Teto de 48.000 BTU´s 220V Trifásico - Ciclo Quente/Frio Classificação Energética A ou B (Selo PROCEL), inclusive amortecedores vibra-stop</t>
  </si>
  <si>
    <t>'1807</t>
  </si>
  <si>
    <t>VENTILADORES</t>
  </si>
  <si>
    <t>'180702</t>
  </si>
  <si>
    <t>LABOR - 2024 - 180702 - 1</t>
  </si>
  <si>
    <t>Ventilador de teto base madeira sem alojamento para luminária, ref. Tron ou equivalente, com comando de interruptor simples, sem dimer para regulagem de velocidade</t>
  </si>
  <si>
    <t>'1808</t>
  </si>
  <si>
    <t>'180803</t>
  </si>
  <si>
    <t>LABOR - 2024 - 180803 - 1</t>
  </si>
  <si>
    <t>Campainha tipo timbre Pial, cod. 412.77 ou equivalente</t>
  </si>
  <si>
    <t>'180804</t>
  </si>
  <si>
    <t>LABOR - 2024 - 180804 - 1</t>
  </si>
  <si>
    <t>Campainha tipo prato Pial, cod. 414.18</t>
  </si>
  <si>
    <t>'180809</t>
  </si>
  <si>
    <t>LABOR - 2024 - 180809 - 1</t>
  </si>
  <si>
    <t>Chuveiro elétrico tipo ducha Lorenzet ou Corona</t>
  </si>
  <si>
    <t>'1810</t>
  </si>
  <si>
    <t>LUMINARIAS PARA LÂMPADAS LED</t>
  </si>
  <si>
    <t>'181001</t>
  </si>
  <si>
    <t>LABOR - 2024 - 181001 - 1</t>
  </si>
  <si>
    <t>Luminaria sobrepor compl., corpo ch. aço pintada branca, refletor, aletas parabólicas alum.alta pureza e refletância inclusive 2 lâmpadas LED T8 9/10W temp. de cor 5000k c/ 60cm - Ref. CS216AL-N - AMES, 1261 - LUMAVI OU EQUIVALENTE</t>
  </si>
  <si>
    <t>'181002</t>
  </si>
  <si>
    <t>LABOR - 2024 - 181002 - 1</t>
  </si>
  <si>
    <t>Luminaria sobrepor compl., corpo ch. aço pintada branca, refletor aletas parabólicas alum.alta pureza e refletância inclusive 2 lâmpadas LED T8 20W temp. de cor 5000k bivolt c/ 1,20m - Ref. CS232AL-N - AMES, 2447 - LUMAVI OU EQUIVALENTE</t>
  </si>
  <si>
    <t>'181003</t>
  </si>
  <si>
    <t>LABOR - 2024 - 181003 - 1</t>
  </si>
  <si>
    <t>Luminaria embutir compl., corpo ch. aço pintada branca, refletor aletas parabólicas alum.alta pureza e refletância inclusive 2 lâmpadas LED T8 9W temp. de cor 5000k c/ 60cm - REF. CE216AL-N - AMES, 6024 - LUMAVI OU EQUIVALENTE</t>
  </si>
  <si>
    <t>'181004</t>
  </si>
  <si>
    <t>LABOR - 2024 - 181004 - 1</t>
  </si>
  <si>
    <t>Luminaria embutir compl., corpo ch. aço pintada branca, refletor, aletas parabólicas alum.alta pureza e refletância inclusive 2 lâmpadas LED T8 18W temp. de cor 5000k c/ 1,20m - Ref. CE232AL-N - AMES, 6025 - LUMAVI -LDEF 2X32W - LUMILUZ OU EQUIVALENTE</t>
  </si>
  <si>
    <t>'181005</t>
  </si>
  <si>
    <t>LABOR - 2024 - 181005 - 1</t>
  </si>
  <si>
    <t>Luminária sobrepor compl., corpo ch. aço pintada branca, refletor,aletas parabólicas alum.alta pureza e refletância inclusive 4 lâmpadas LED T8 9W temp. de cor 5000k bivolt c/ 60cm - CS416AL-N - AMES, 1452 - LUMAVI OU EQUIVALENTE</t>
  </si>
  <si>
    <t>'181007</t>
  </si>
  <si>
    <t>LABOR - 2024 - 181007 - 1</t>
  </si>
  <si>
    <t>Luminária embutir compl., corpo ch. aço pintada branca, refletor,aletas parabólicas alum.alta pureza e refletância nclusive 4 lâmpadas LED T8 9W temp. de cor 5000k - Ref.CE416AL-N - AMES, 6026 - LUMAVI OU EQUIVALENTE</t>
  </si>
  <si>
    <t>'19</t>
  </si>
  <si>
    <t>PINTURA</t>
  </si>
  <si>
    <t>'1901</t>
  </si>
  <si>
    <t>SOBRE PAREDES E FORROS</t>
  </si>
  <si>
    <t>'190101</t>
  </si>
  <si>
    <t>LABOR - 2024 - 190101 - 1</t>
  </si>
  <si>
    <t>Emassamento de paredes e forros, com duas demãos de massa corrida, referência Suvinil, Coral, Metalatex ou equivalente, inclusive uma demão de liquido selador PVA, referência Suvinil, Coral ou Metalatex ou equivalente</t>
  </si>
  <si>
    <t>'190102</t>
  </si>
  <si>
    <t>LABOR - 2024 - 190102 - 1</t>
  </si>
  <si>
    <t>Emassamento de paredes e forros, com duas demãos de massa à base de óleo, marcas de referência Suvinil, Coral ou Metalatex</t>
  </si>
  <si>
    <t>'190103</t>
  </si>
  <si>
    <t>LABOR - 2024 - 190103 - 1</t>
  </si>
  <si>
    <t>Emassamento de paredes e forros, com duas demãos de massa acrílica premium, referência Suvinil, Coral ou Sherwin Williams ou equivalente, inclusive uma demão de liquido selador acrílico, referência Suvinil, Coral ou Metalatex ou equivalente</t>
  </si>
  <si>
    <t>'190104</t>
  </si>
  <si>
    <t>LABOR - 2024 - 190104 - 1</t>
  </si>
  <si>
    <t>Pintura em paredes e forros, aplicação manual, com três demãos de tinta látex premium, referência Suvinil, Coral e Metalatex, inclusive uma demão de liquido selador PVA, referência Suvinil, Coral ou Metalatex ou equivalente</t>
  </si>
  <si>
    <t>'190105</t>
  </si>
  <si>
    <t>LABOR - 2024 - 190105 - 1</t>
  </si>
  <si>
    <t>Pintura em paredes e forros, aplicação manual, com três demãos de tinta esmalte sintético premium, acabamento fosco, referência Suvinil, Coral ou Metalatex, inclusive uma demão de liquido selador acrílico, referência Suvinil, Coral ou Metalatex ou equivalente</t>
  </si>
  <si>
    <t>'190106</t>
  </si>
  <si>
    <t>LABOR - 2024 - 190106 - 1</t>
  </si>
  <si>
    <t>Pintura em paredes e forros, aplicação manual, com três demão de tinta látex acrílico premium, referência Coral e Metalatex, inclusive uma demão de liquido selador acrílico, referência Suvinil, Coral ou Metalatex ou equivalente</t>
  </si>
  <si>
    <t>'190107</t>
  </si>
  <si>
    <t>LABOR - 2024 - 190107 - 1</t>
  </si>
  <si>
    <t>Pintura com nata de cimento sobre superfície áspera a três demãos</t>
  </si>
  <si>
    <t>'190108</t>
  </si>
  <si>
    <t>LABOR - 2024 - 190108 - 1</t>
  </si>
  <si>
    <t>Pintura a cal (tipo caiação), sobre paredes e forros, a três demãos</t>
  </si>
  <si>
    <t>'190109</t>
  </si>
  <si>
    <t>LABOR - 2024 - 190109 - 1</t>
  </si>
  <si>
    <t>Pintura de letra, aplicação manual, em parede, dim. 20x30cm com tinta látex acrílica, marcas de referência Suvinil, Coral ou Metalatex ou equivalente</t>
  </si>
  <si>
    <t>'190114</t>
  </si>
  <si>
    <t>LABOR - 2024 - 190114 - 1</t>
  </si>
  <si>
    <t>Preparo em paredes e forros, aplicação manual, com uma demão de líquido selador acrílico, referência Suvinil, Coral ou Metalatex ou equivalente</t>
  </si>
  <si>
    <t>'190115</t>
  </si>
  <si>
    <t>LABOR - 2024 - 190115 - 1</t>
  </si>
  <si>
    <t>Pintura, sobre paredes e forros, aplicação manual, com duas demãos de tinta látex PVA premium, referência Suvinil, Coral e Metalatex, inclusive uma demão de liquido selador PVA, referência Suvinil, Coral ou Metalatex ou equivalente</t>
  </si>
  <si>
    <t>'190116</t>
  </si>
  <si>
    <t>LABOR - 2024 - 190116 - 1</t>
  </si>
  <si>
    <t>Pintura, sobre paredes e forros, aplicação manual, com duas demãos de tinta esmalte sintético, referência Suvinil, Coral e Metalatex, inclusive uma demão de liquido selador PVA, referência Suvinil, Coral ou Metalatex ou equivalente</t>
  </si>
  <si>
    <t>'190117</t>
  </si>
  <si>
    <t>LABOR - 2024 - 190117 - 1</t>
  </si>
  <si>
    <t>Pintura sobre paredes e forros, aplicação manual, com duas demãos de tinta látex acrílico premium, acabamento fosco, referência Suvinil, Coral e Metalatex, inclusive uma demão de liquido selador acrílico, referência Suvinil, Coral ou Metalatex</t>
  </si>
  <si>
    <t>'190121</t>
  </si>
  <si>
    <t>LABOR - 2024 - 190121 - 1</t>
  </si>
  <si>
    <t>Preparo em paredes e forros, aplicação manual, com uma demão de líquido selador PVA, referência Suvinil, Coral ou Metalatex ou equivalente</t>
  </si>
  <si>
    <t>'1902</t>
  </si>
  <si>
    <t>SOBRE CONCRETO OU BLOCOS CERÂMICOS APARENTES</t>
  </si>
  <si>
    <t>'190201</t>
  </si>
  <si>
    <t>LABOR - 2024 - 190201 - 1</t>
  </si>
  <si>
    <t>Pintura sobre concreto ou blocos cerâmicos aparentes, aplicação manual, com duas demãos de verniz acrílico a base de água, acabamento fosco, referência Suvinil, Coral, Metalatex ou equivalente</t>
  </si>
  <si>
    <t>'190202</t>
  </si>
  <si>
    <t>LABOR - 2024 - 190202 - 1</t>
  </si>
  <si>
    <t>Pintura sobre concreto ou blocos cerâmicos aparentes, aplicação manual, com uma demão de silicone incolor, referência Suvinil, Sika, Vedacit ou equivalente</t>
  </si>
  <si>
    <t>'190203</t>
  </si>
  <si>
    <t>LABOR - 2024 - 190203 - 1</t>
  </si>
  <si>
    <t>Pintura sobre concreto ou blocos de concreto, aplicação manual, com três demãos de tinta látex acrílico premium, referência Suvinil, Coral e Metalatex, inclusive uma demão de liquido selador acrílico, referência Suvinil, Coral ou Metalatex ou equivalente</t>
  </si>
  <si>
    <t>'190204</t>
  </si>
  <si>
    <t>LABOR - 2024 - 190204 - 1</t>
  </si>
  <si>
    <t>Pintura sobre cobogós de concreto, aplicação manual, com duas demãos de tinta látex acrílico premium, referência Suvinil, Coral e Metalatex, inclusive uma demão de liquido selador acrílico, referência Suvinil, Coral ou Metalatex ou equivalente</t>
  </si>
  <si>
    <t>'190205</t>
  </si>
  <si>
    <t>LABOR - 2024 - 190205 - 1</t>
  </si>
  <si>
    <t>Pintura a cal de meio-fio (tipo a caiação), aplicação manual, a três demãos</t>
  </si>
  <si>
    <t>'190211</t>
  </si>
  <si>
    <t>LABOR - 2024 - 190211 - 1</t>
  </si>
  <si>
    <t>Pintura sobre concreto ou blocos de concreto, aplicação manual, com duas demãos de tinta látex PVA premium, referência Suvinil, Coral e Metalatex, inclusive uma demão de liquido selador PVA, referência Suvinil, Coral ou Metalatex ou equivalente</t>
  </si>
  <si>
    <t>'1903</t>
  </si>
  <si>
    <t>SOBRE MADEIRA</t>
  </si>
  <si>
    <t>'190301</t>
  </si>
  <si>
    <t>LABOR - 2024 - 190301 - 1</t>
  </si>
  <si>
    <t>Emassamento de esquadrias e elementos de madeira, com duas demãos de massa à base água, referência Suvinil, Coral, Sherwin Williams ou equivalente, inclusive uma demão de fundo nivelador alquídico branco, referência Suvinil, Coral ou Metalatex ou equivalente</t>
  </si>
  <si>
    <t>'190302</t>
  </si>
  <si>
    <t>LABOR - 2024 - 190302 - 1</t>
  </si>
  <si>
    <t>Pintura de esquadrias e elementos de madeira, aplicação manual, com duas demãos de tinta esmalte sintético referência Suvinil, Coral ou Metalatex, inclusive fundo branco nivelador, referência Suvinil, Coral e Metalatex ou equivalente</t>
  </si>
  <si>
    <t>'190303</t>
  </si>
  <si>
    <t>LABOR - 2024 - 190303 - 1</t>
  </si>
  <si>
    <t>Pintura de esquadrias e elementos de madeira, aplicação manual, com três demão de verniz brilhante incolor, linha Premium Copal, referência Suvinil, Eucatex, Montana ou equivalente</t>
  </si>
  <si>
    <t>'190306</t>
  </si>
  <si>
    <t>LABOR - 2024 - 190306 - 1</t>
  </si>
  <si>
    <t>Pintura de esquadrias e elementos de madeira, aplicação manual, com três demãos de verniz fosco incolor, linha Tripla Proteção Premium, referência Suvinil, Coral, Metalatex ou equivalente</t>
  </si>
  <si>
    <t>'190307</t>
  </si>
  <si>
    <t>LABOR - 2024 - 190307 - 1</t>
  </si>
  <si>
    <t>Pintura fundo nivelador alquídico branco, aplicada a rolo, pincel ou trincha, em madeira, a uma demão, referência Suvinil, Coral ou equivalente</t>
  </si>
  <si>
    <t>'1904</t>
  </si>
  <si>
    <t>SOBRE METAL</t>
  </si>
  <si>
    <t>'190417</t>
  </si>
  <si>
    <t>LABOR - 2024 - 190417 - 1</t>
  </si>
  <si>
    <t>Pintura sobre metal, aplicação manual, com duas demãos de tinta esmalte sintético, referência Suvinil, Coral ou Metalatex, inclusive uma demão de fundo anticorrosivo</t>
  </si>
  <si>
    <t>'190418</t>
  </si>
  <si>
    <t>LABOR - 2024 - 190418 - 1</t>
  </si>
  <si>
    <t>Pintura de superfície metálica com uma demão de primer Epoxi e duas demãos de tinta à base de Epoxi</t>
  </si>
  <si>
    <t>'1905</t>
  </si>
  <si>
    <t>SOBRE ELEMENTOS ESPECIAIS</t>
  </si>
  <si>
    <t>'190501</t>
  </si>
  <si>
    <t>LABOR - 2024 - 190501 - 1</t>
  </si>
  <si>
    <t>Pintura de letras em chapas de ferro, dimensões 20x30cm, aplicação manual, com duas demãos de tinta esmalte sintético, referência Suvinil, Coral, Metalatex ou equivalente, inclusive uma demão de fundo anti-corrosivo</t>
  </si>
  <si>
    <t>'1906</t>
  </si>
  <si>
    <t>SOBRE PISOS</t>
  </si>
  <si>
    <t>'190601</t>
  </si>
  <si>
    <t>LABOR - 2024 - 190601 - 1</t>
  </si>
  <si>
    <t>Pintura sobre piso, aplicação manual, para execução de faixa demarcatória L=5cm, com três demãos de tinta à base de epóxi, marcas de referência Suvinil, Coral ou Metalatex ou equivalente</t>
  </si>
  <si>
    <t>'190602</t>
  </si>
  <si>
    <t>LABOR - 2024 - 190602 - 1</t>
  </si>
  <si>
    <t>Pintura sobre piso, aplicação manual, com duas demãos de tinta à base de resinas acrílicas, marcas de referência Suvinil, Coral, Sherwin Williams NovaCor, Metalatex ou equivalente</t>
  </si>
  <si>
    <t>'190603</t>
  </si>
  <si>
    <t>LABOR - 2024 - 190603 - 1</t>
  </si>
  <si>
    <t>Pintura sobre pisos, marcas de referência Novacor, Coral ou Suvinil, a duas demãos, Linha Premium</t>
  </si>
  <si>
    <t>'190604</t>
  </si>
  <si>
    <t>LABOR - 2024 - 190604 - 1</t>
  </si>
  <si>
    <t>Pintura sobre piso, aplicação manual, para execução de faixa demarcatória L=8cm, com três demãos de tinta à base de epóxi, marcas de referência Suvinil, Coral ou Metalatex ou equivalente</t>
  </si>
  <si>
    <t>'190605</t>
  </si>
  <si>
    <t>LABOR - 2024 - 190605 - 1</t>
  </si>
  <si>
    <t>Aplicação de tinta epóxi de alta espessura semibrilhante sobre piso de concreto a três demãos, inclusive selador epóxi a uma demão - Ref. Intergard 2005 e 2001 - Internacional ou equivalente</t>
  </si>
  <si>
    <t>'20</t>
  </si>
  <si>
    <t>SERVIÇOS COMPLEMENTARES EXTERNOS</t>
  </si>
  <si>
    <t>'2001</t>
  </si>
  <si>
    <t>MUROS E FECHAMENTOS</t>
  </si>
  <si>
    <t>'200101</t>
  </si>
  <si>
    <t>LABOR - 2024 - 200101 - 1</t>
  </si>
  <si>
    <t>Alambrado c/ tela losangular de arame fio 12 malha 2" revest. em PVC com tubo de ferro galvanizado vertical de 2 1/2" e horizontal de 1" incl. portão, pintados com esmalte sobre fundo anticorrosivo</t>
  </si>
  <si>
    <t>'200104</t>
  </si>
  <si>
    <t>LABOR - 2024 - 200104 - 1</t>
  </si>
  <si>
    <t>Cerca de madeira com ripas de 7 x 2 cm, altura de 1.50 m e caibro de 8 x 8 cm em madeira de lei espaçados a cada 2.0 m</t>
  </si>
  <si>
    <t>'200105</t>
  </si>
  <si>
    <t>LABOR - 2024 - 200105 - 1</t>
  </si>
  <si>
    <t>Cerca com tela fio 16 malha losangular de 2", fixadas c/ grampos em pontaletes de madeira de lei 8x8cm espaçados de 1.5m, com bases concretadas e com três fios tensores de arame galvanizado n.12</t>
  </si>
  <si>
    <t>'200107</t>
  </si>
  <si>
    <t>LABOR - 2024 - 200107 - 1</t>
  </si>
  <si>
    <t>Cerca com cinco fios de arame liso n. 12 fixados com grampos em pontaletes de madeira de lei de 8 x 8cm a cada 2.0 m e altura livre de 1.6 m</t>
  </si>
  <si>
    <t>'200108</t>
  </si>
  <si>
    <t>LABOR - 2024 - 200108 - 2</t>
  </si>
  <si>
    <t>Muro de arrimo de concreto ciclópico com aterro na parte posterior, inclusive forma de madeira e dreno de brita</t>
  </si>
  <si>
    <t>'200120</t>
  </si>
  <si>
    <t>LABOR - 2024 - 200120 - 1</t>
  </si>
  <si>
    <t>Cerca H=2.30cm, c/tela losang. arame fio 12 malha 2" revest. em PVC com mourão curvo de concreto H=3,20m, secção T, fixado emsolo, a cada 3m, c/3 fios de arame farpado na parte curva, incl 3 fios tensores, chumbadores e sapata de 40x40x50cm</t>
  </si>
  <si>
    <t>'200124</t>
  </si>
  <si>
    <t>LABOR - 2024 - 200124 - 1</t>
  </si>
  <si>
    <t>Muro de alvenaria de blocos cerâmicos 10x20x20cm, c/ pilares a cada 2 m, esp. 10cm e h=2.5m, revestido com chapisco, reboco e pintura acrílica a 2 demãos, incl. pilares, cintas e sapatas, empregando arg. cimento cal e areia</t>
  </si>
  <si>
    <t>'200128</t>
  </si>
  <si>
    <t>LABOR - 2024 - 200128 - 1</t>
  </si>
  <si>
    <t>Alambrado sobre muro existente, executado em tela fio 12 malha 3", com 02 fios tensores, fixados em tubos de FG 11/2" colocados a cada 3m (h do alambrado =1,5m), inlcusive chumbamento no muro</t>
  </si>
  <si>
    <t>'200129</t>
  </si>
  <si>
    <t>LABOR - 2024 - 200129 - 1</t>
  </si>
  <si>
    <t>Cerca com mourão de concreto reto H=2.5, base quadrada 10x10cm, fixado em solo a cada 3.0m, com 10 fios de arame galvanizado liso nº 10</t>
  </si>
  <si>
    <t>'200130</t>
  </si>
  <si>
    <t>LABOR - 2024 - 200130 - 1</t>
  </si>
  <si>
    <t>Gradil H = 1.90m padrão SEDU em tudo de FG 2" e barra chata de 11/2"x1/4", para fixação sobre mureta conforme projeto, exclusive a mureta.</t>
  </si>
  <si>
    <t>'200131</t>
  </si>
  <si>
    <t>LABOR - 2024 - 200131 - 1</t>
  </si>
  <si>
    <t>Gradil H = 1.90m padrão SEDU em tubo de FG 31/2" e barra chata de 2"x1/4" para fixação sobre mureta conforme projeto, exclusive a mureta.</t>
  </si>
  <si>
    <t>'200132</t>
  </si>
  <si>
    <t>LABOR - 2024 - 200132 - 1</t>
  </si>
  <si>
    <t>Fornecimento e instalação Portão de correr em Gradil Nylofor 3D, em painel de aço galvanizado, Dim.: 3,50 x 2,43m - Belgo ou equivalente, malha retangular 200x50mm e fio de aço Ø5,0mm, incl. poste de aço galv. 60x40mm</t>
  </si>
  <si>
    <t>'200133</t>
  </si>
  <si>
    <t>LABOR - 2024 - 200133 - 1</t>
  </si>
  <si>
    <t>Fornecimento e instalação Portão de Abrir em Gradil Nylofor 3D, em painel de aço galvanizado, Dim.: 1,00 x 2,43m - Belgo ou equivalente, malha retangular 200x50mm e fio de aço Ø5,0mm, incl. poste de aço galv. 60x40mm</t>
  </si>
  <si>
    <t>'200141</t>
  </si>
  <si>
    <t>LABOR - 2024 - 200141 - 2</t>
  </si>
  <si>
    <t>Cercamento em gradil em aço galvanizado soldado e revestido em poliéster por processo de pintura eletrostática 100micra, malha 5x20cm, fio diâm. 5,00mm. Inclusive acessórios e poste. Dimensões dos painéis: 2,50x2,03m - Nylofor ou equivalente</t>
  </si>
  <si>
    <t>'2002</t>
  </si>
  <si>
    <t>PAVIMENTAÇÃO</t>
  </si>
  <si>
    <t>'200202</t>
  </si>
  <si>
    <t>LABOR - 2024 - 200202 - 2</t>
  </si>
  <si>
    <t>Assentamento de meio-fio pré-moldado de concreto com dimensões de 15 x 12 x 30 x 100 cm, rejuntado com argamassa de cimento e areia no traço 1:3</t>
  </si>
  <si>
    <t>'200206</t>
  </si>
  <si>
    <t>LABOR - 2024 - 200206 - 2</t>
  </si>
  <si>
    <t>Execução de pavimentação com blocos intertravados de concreto tipo 'pavi-s', espessura de 8 cm e resistência mínima de 35 MPa, assentados sobre colchão de pó de pedra de 10 cm, com rejuntamento em areia, compactação com placa vibratória e cortes com cortadora de piso</t>
  </si>
  <si>
    <t>'200209</t>
  </si>
  <si>
    <t>LABOR - 2024 - 200209 - 2</t>
  </si>
  <si>
    <t>Execução de passeio cimentado com acabamento camurçado, em argamassa traço 1:3 (cimento e areia) com 1,5 cm de espessura, sobre lastro de concreto de 8 cm, incluindo preparo da caixa.</t>
  </si>
  <si>
    <t>'200214</t>
  </si>
  <si>
    <t>LABOR - 2024 - 200214 - 2</t>
  </si>
  <si>
    <t>Execução de pavimentação com blocos intertravados de concreto tipo 'pavi-s', espessura de 10 cm e resistência mínima de 35 MPa, assentados sobre colchão de pó de pedra de 10 cm, com rejuntamento em areia, compactação com placa vibratória e cortes com cortadora de piso</t>
  </si>
  <si>
    <t>'200223</t>
  </si>
  <si>
    <t>LABOR - 2024 - 200223 - 2</t>
  </si>
  <si>
    <t>Execução de lastro de brita nº 2, aplicado sob passeios e ciclovias, compreendendo a escavação do terreno natural, nivelamento e compactação mecânica da base, bem como o fornecimento, espalhamento e regularização da camada de brita</t>
  </si>
  <si>
    <t>'200229</t>
  </si>
  <si>
    <t>LABOR - 2024 - 200229 - 2</t>
  </si>
  <si>
    <t>Execução de meio-fio de concreto moldado in loco, com dimensões de 10 x 30 cm, utilizando fôrmas de chapa compensada resinada de 6 mm, incluindo escavação, reaterro e bota-fora</t>
  </si>
  <si>
    <t>'200237</t>
  </si>
  <si>
    <t>LABOR - 2024 - 200237 - 2</t>
  </si>
  <si>
    <t>Blocos pré-moldados de concreto intertravados tipo pavi-s ou equivalente, espessura de 6 cm e resistência a compressão mínima de 35MPa, assentados sobre colchão de pó de pedra na espessura de 10 cm e rejuntamento com areia, utilizando compactador de placa vibratória e cortadora de piso</t>
  </si>
  <si>
    <t>'200243</t>
  </si>
  <si>
    <t>LABOR - 2024 - 200243 - 1</t>
  </si>
  <si>
    <t>Canaleta no piso em concreto simples com dimensões internas de 20 x 10 cm e grelha em ferro diam. 1/2" a cada 3 cm fixados em cantoneira de 3/4" x 1/8" apoiada sobre requadro em cantoneira de 1" x 3/16"</t>
  </si>
  <si>
    <t>'200253</t>
  </si>
  <si>
    <t>LABOR - 2024 - 200253 - 2</t>
  </si>
  <si>
    <t>Fornecimento e assentamento de ladrilho hidráulico pastilhado (tátil de alerta), vermelho, dim. 20x20 cm, esp. 1.5cm, assentado com pasta de cimento colante AC-I, exclusive regularização e lastro</t>
  </si>
  <si>
    <t>'200254</t>
  </si>
  <si>
    <t>LABOR - 2024 - 200254 - 2</t>
  </si>
  <si>
    <t>Fornecimento e assentamento de ladrilho hidráulico ranhurado (tátil direcional), vermelho, dim. 20x20 cm, esp. 1.5cm, assentado com pasta de cimento colante AC-I, exclusive regularização e lastro</t>
  </si>
  <si>
    <t>'2003</t>
  </si>
  <si>
    <t>PAISAGISMO</t>
  </si>
  <si>
    <t>'200303</t>
  </si>
  <si>
    <t>LABOR - 2024 - 200303 - 1</t>
  </si>
  <si>
    <t>Fornecimento de grama tipo esmeralda em placas com espessura de 0.06 m, exclusive plantio</t>
  </si>
  <si>
    <t>'200305</t>
  </si>
  <si>
    <t>LABOR - 2024 - 200305 - 1</t>
  </si>
  <si>
    <t>Fornecimento e espalhamento de areia média lavada</t>
  </si>
  <si>
    <t>'200306</t>
  </si>
  <si>
    <t>LABOR - 2024 - 200306 - 1</t>
  </si>
  <si>
    <t>Fornecimento e espalhamento de brita 1 ou 2</t>
  </si>
  <si>
    <t>'200307</t>
  </si>
  <si>
    <t>LABOR - 2024 - 200307 - 1</t>
  </si>
  <si>
    <t>Fornecimento e espalhamento de terra vegetal</t>
  </si>
  <si>
    <t>'200323</t>
  </si>
  <si>
    <t>LABOR - 2024 - 200323 - 1</t>
  </si>
  <si>
    <t>Fornecimento e espalhamento de pó de pedra</t>
  </si>
  <si>
    <t>'200326</t>
  </si>
  <si>
    <t>LABOR - 2024 - 200326 - 1</t>
  </si>
  <si>
    <t>Fornecimento e plantio de grama em placas tipo esmeralda, inclusive fornecimento de terra vegetal</t>
  </si>
  <si>
    <t>'2004</t>
  </si>
  <si>
    <t>TRATAMENTO, CONSERVAÇÃO E LIMPEZA</t>
  </si>
  <si>
    <t>'200401</t>
  </si>
  <si>
    <t>LABOR - 2024 - 200401 - 2</t>
  </si>
  <si>
    <t>Limpeza geral da obra (edificação)</t>
  </si>
  <si>
    <t>'200402</t>
  </si>
  <si>
    <t>LABOR - 2024 - 200402 - 1</t>
  </si>
  <si>
    <t>Limpeza geral de obras (quadras, praças e jardins)</t>
  </si>
  <si>
    <t>'200404</t>
  </si>
  <si>
    <t>LABOR - 2024 - 200404 - 2</t>
  </si>
  <si>
    <t>Limpeza de pisos e revestimentos cerâmicos, utilizando detergente neutro, escovação manual e vassoura a seco</t>
  </si>
  <si>
    <t>'2005</t>
  </si>
  <si>
    <t>DIVERSOS EXTERNOS</t>
  </si>
  <si>
    <t>'200511</t>
  </si>
  <si>
    <t>LABOR - 2024 - 200511 - 1</t>
  </si>
  <si>
    <t>Banco de concreto aparente com tampo de 40x40x5 cm e base de 20x20x36 cm para mesa de jogos, conforme detalhe em projeto</t>
  </si>
  <si>
    <t>'200512</t>
  </si>
  <si>
    <t>LABOR - 2024 - 200512 - 1</t>
  </si>
  <si>
    <t>Mesa de concreto aparente com tampo de 60x60x5 cm, base de 30x30x75 cm e tabuleiro 40x40cm embutido no concreto, feito com pastilhas de mármore branco e granito preto de 5x5x2cm conf. projeto</t>
  </si>
  <si>
    <t>'200513</t>
  </si>
  <si>
    <t>LABOR - 2024 - 200513 - 1</t>
  </si>
  <si>
    <t>Escada tipo marinheiro de tubo de ferro 1" e 3/4", com h=4.20m, para acesso a caixa d'água, inclusive pintura em esmalte sintético, conforme detalhe em projeto</t>
  </si>
  <si>
    <t>'200562</t>
  </si>
  <si>
    <t>LABOR - 2024 - 200562 - 1</t>
  </si>
  <si>
    <t>Caixa pré-moldada de concreto para aparelho de ar condicionado de 18.000 BTU</t>
  </si>
  <si>
    <t>'200563</t>
  </si>
  <si>
    <t>LABOR - 2024 - 200563 - 1</t>
  </si>
  <si>
    <t>Banco de concreto armado aparente com apoios de alvenaria assentada com argamassa de cimento, cal e areia, largura de 0,50m e espessura de 0,05m</t>
  </si>
  <si>
    <t>'200572</t>
  </si>
  <si>
    <t>LABOR - 2024 - 200572 - 1</t>
  </si>
  <si>
    <t>Poço c/ anéis pré-moldados diam. 1.5m e profundidade de 7m, inclusive fornecimento</t>
  </si>
  <si>
    <t>'200573</t>
  </si>
  <si>
    <t>LABOR - 2024 - 200573 - 1</t>
  </si>
  <si>
    <t>Bicicletário em tubo de ferro galvanizado 1" e ferro liso 1/2", inclusive pintura, conforme projeto padrão SEDU</t>
  </si>
  <si>
    <t>'200576</t>
  </si>
  <si>
    <t>LABOR - 2024 - 200576 - 1</t>
  </si>
  <si>
    <t>Placa para inauguração de obra em alumínio polido e=4mm, dimensões 40 x 50 cm, gravação em baixo relevo, inclusive pintura e fixação</t>
  </si>
  <si>
    <t>'200581</t>
  </si>
  <si>
    <t>LABOR - 2024 - 200581 - 1</t>
  </si>
  <si>
    <t>Letra tipo Caixa em chapa de aço inox 304 escovado N16 - Largura: 7,5 cm, Altura: 15cm e Prof. 3cm, inclusive fixação invisível</t>
  </si>
  <si>
    <t>'200582</t>
  </si>
  <si>
    <t>LABOR - 2024 - 200582 - 1</t>
  </si>
  <si>
    <t>Letra tipo Caixa em chapa de aço inox 304 escovado N16 - Largura: 15 cm, Altura: 30cm e Prof. 3cm, inclusive fixação invisível</t>
  </si>
  <si>
    <t>'2007</t>
  </si>
  <si>
    <t>QUADRA DE ESPORTES (Ver nota 9 da planilha)</t>
  </si>
  <si>
    <t>'200702</t>
  </si>
  <si>
    <t>LABOR - 2024 - 200702 - 1</t>
  </si>
  <si>
    <t>Piso quadra poliesp. fck=25MPa, esp.=10 cm, armado c/ tela Q138, concret camada única bombeável c/ brita n. 1, acab. sup. c/ rotoalisador, juntas c/ corte serra diamant. preench. c/ mastique, base 5cm solo brita 30% e resina endur</t>
  </si>
  <si>
    <t>'200703</t>
  </si>
  <si>
    <t>LABOR - 2024 - 200703 - 1</t>
  </si>
  <si>
    <t>Pintura à base de epoxi, marcas de referência Suvinil, Coral ou Novacor, em faixas com largura de 5cm, para demarcação de quadras de esportes</t>
  </si>
  <si>
    <t>'200704</t>
  </si>
  <si>
    <t>LABOR - 2024 - 200704 - 1</t>
  </si>
  <si>
    <t>Pintura com tinta à base de resinas acrílicas, marcas de referencia Suvinil, Coral ou Novacor, sobre piso de concreto a duas demãos</t>
  </si>
  <si>
    <t>'200705</t>
  </si>
  <si>
    <t>LABOR - 2024 - 200705 - 1</t>
  </si>
  <si>
    <t>Rede para voleibol com malha grossa, faixas de lona superior e inferior</t>
  </si>
  <si>
    <t>'200706</t>
  </si>
  <si>
    <t>LABOR - 2024 - 200706 - 1</t>
  </si>
  <si>
    <t>Suporte para tabela de basquete de concreto armado Fck = 15MPa, inclusive forma, armação, lançamento e desforma</t>
  </si>
  <si>
    <t>'200707</t>
  </si>
  <si>
    <t>LABOR - 2024 - 200707 - 1</t>
  </si>
  <si>
    <t>Trave para futebol de salão de tubo de ferro galvanizado 3", com recuo, removível, dimensões oficiais 3x2m</t>
  </si>
  <si>
    <t>'200708</t>
  </si>
  <si>
    <t>LABOR - 2024 - 200708 - 1</t>
  </si>
  <si>
    <t>Conjunto de poste de voleibol de tubo de ferro galvanizado 3"e parte móvel de 21/2", inclusive carretilha, furo com tubo de ferro galvanizado de 31/2"e tampão de furo</t>
  </si>
  <si>
    <t>'200709</t>
  </si>
  <si>
    <t>LABOR - 2024 - 200709 - 1</t>
  </si>
  <si>
    <t>Tabela de basquete de madeira, com aro, inclusive colocação</t>
  </si>
  <si>
    <t>'200711</t>
  </si>
  <si>
    <t>LABOR - 2024 - 200711 - 1</t>
  </si>
  <si>
    <t>Alambrado com tela fio 12, malha de 1", tubos de ferro galvanizado verticais de 2" e tubos de ferro galvanizado horizontais de 1" soldados nas partes superior e inferior, inclusive portão</t>
  </si>
  <si>
    <t>'200713</t>
  </si>
  <si>
    <t>LABOR - 2024 - 200713 - 1</t>
  </si>
  <si>
    <t>Rede para futebol de salão</t>
  </si>
  <si>
    <t>'200714</t>
  </si>
  <si>
    <t>LABOR - 2024 - 200714 - 1</t>
  </si>
  <si>
    <t>Preparo, regularização e compactação do terreno (compactador manual) para execução de piso de quadra</t>
  </si>
  <si>
    <t>'200715</t>
  </si>
  <si>
    <t>LABOR - 2024 - 200715 - 2</t>
  </si>
  <si>
    <t>Mureta em alvenaria de blocos cerâmicos 10x20x20cmm, h=0.60cm, para fechamento de quadra, com pilaretes de travamento em concreto armado a cada 3m, inclusive chapisco</t>
  </si>
  <si>
    <t>'200716</t>
  </si>
  <si>
    <t>LABOR - 2024 - 200716 - 1</t>
  </si>
  <si>
    <t>Parede em alvenaria de bloco cerâmico 10x20x20cm, h=2m, para proteção de fundo de gol (quadra poliesportiva), com pilares em concreto armado a cada 3m para travamento, inclusive chapisco</t>
  </si>
  <si>
    <t>'200717</t>
  </si>
  <si>
    <t>LABOR - 2024 - 200717 - 1</t>
  </si>
  <si>
    <t>Goivete nas dimensões 2x1 executado sobre alvenaria chapiscada e rebocada</t>
  </si>
  <si>
    <t>'200720</t>
  </si>
  <si>
    <t>LABOR - 2024 - 200720 - 1</t>
  </si>
  <si>
    <t>Forn e assent de telhas de liga de alumínio e zinco (galvalume), ondulada, esp. mínima 0.43mm, alt. mínima de onda 17mm, sobrep. lateral de uma onda e longit. 200mm c/ mínimo de 3 apoios, assent. c/ utiliz. de fitas anti-corrosiva</t>
  </si>
  <si>
    <t>'200721</t>
  </si>
  <si>
    <t>LABOR - 2024 - 200721 - 1</t>
  </si>
  <si>
    <t>Rede de proteção em nylon malha 10x10 cm para proteção de quadra de esportes</t>
  </si>
  <si>
    <t>'200725</t>
  </si>
  <si>
    <t>LABOR - 2024 - 200725 - 1</t>
  </si>
  <si>
    <t>Pintura a base de epoxi, marcas de referência Suvinil, Coral ou Novacor, em faixas largura de 8cm para demarcação de quadra de esportes</t>
  </si>
  <si>
    <t>'200726</t>
  </si>
  <si>
    <t>LABOR - 2024 - 200726 - 1</t>
  </si>
  <si>
    <t>Recuperação de piso de quadra com demolição parcial do concreto e aplicação de granilite, inclusive regularização</t>
  </si>
  <si>
    <t>'200728</t>
  </si>
  <si>
    <t>LABOR - 2024 - 200728 - 1</t>
  </si>
  <si>
    <t>Alambrado com tela losangular de arame fio 12, malha 2" revestido em PVC com tubo de ferro galvanizado vertical de 21/2" e horizontal de 1", inclusive portão, pintados com esmalte sobre fundo anti corrosivo</t>
  </si>
  <si>
    <t>'200738</t>
  </si>
  <si>
    <t>LABOR - 2024 - 200738 - 1</t>
  </si>
  <si>
    <t>Estrut. metálica p/ quadra poliesp. coberta constituída por perfis formados a frio, aço estrutural ASTM A-570 G33 (terças) ASTM A-36 (demais perfis) c/ o sistema de trat. e pint conf descrito em notas da planilha</t>
  </si>
  <si>
    <t>'21</t>
  </si>
  <si>
    <t>SERVIÇOS COMPLEMENTARES INTERNOS</t>
  </si>
  <si>
    <t>'2101</t>
  </si>
  <si>
    <t>QUADROS DE GIZ / AVISO</t>
  </si>
  <si>
    <t>'210105</t>
  </si>
  <si>
    <t>LABOR - 2024 - 210105 - 1</t>
  </si>
  <si>
    <t>Quadro de avisos de fórmica lisa brilhante</t>
  </si>
  <si>
    <t>'210109</t>
  </si>
  <si>
    <t>LABOR - 2024 - 210109 - 1</t>
  </si>
  <si>
    <t>Quadro mural de azulejo extra 15 x 15 cm e moldura de madeira de lei de 7.0 x 2.5 cm nas dimensões de 2.09 x 1.04 m</t>
  </si>
  <si>
    <t>'210114</t>
  </si>
  <si>
    <t>LABOR - 2024 - 210114 - 1</t>
  </si>
  <si>
    <t>Quadro pincel novo, completo, de laminado melamínico alta pressão, "LOUSA" quadriculado, cor branco brilhante, linha Lousas, padrão F608 Brancoline, esp. 1mm, incl. requadro madeira 2.5 x 5.0 cm e porta pincel, dim. 3.95 x 1.29 m</t>
  </si>
  <si>
    <t>'2102</t>
  </si>
  <si>
    <t>ARMÁRIOS E PRATELEIRAS</t>
  </si>
  <si>
    <t>'210210</t>
  </si>
  <si>
    <t>LABOR - 2024 - 210210 - 1</t>
  </si>
  <si>
    <t>Prateleiras em granito cinza andorinha, esp. 2cm</t>
  </si>
  <si>
    <t>'2103</t>
  </si>
  <si>
    <t>DIVERSOS INTERNOS</t>
  </si>
  <si>
    <t>'210301</t>
  </si>
  <si>
    <t>LABOR - 2024 - 210301 - 1</t>
  </si>
  <si>
    <t>Guarda corpo de tubo de ferro galvanizado, diâm. 3" e 2", h=0.8 m inclusive pintura a óleo ou esmalte</t>
  </si>
  <si>
    <t>'210302</t>
  </si>
  <si>
    <t>LABOR - 2024 - 210302 - 1</t>
  </si>
  <si>
    <t>Corrimão de tubo de ferro galvanizado diâmetro 3" fixado na parede a cada 1.50m, inclusive pintura a óleo ou esmalte</t>
  </si>
  <si>
    <t>'210304</t>
  </si>
  <si>
    <t>LABOR - 2024 - 210304 - 1</t>
  </si>
  <si>
    <t>Banco de concreto armado aparente Fck=15 MPa, com apoios de concreto, largura de 45cm, espessura de 7cm e altura de 45cm</t>
  </si>
  <si>
    <t>'210316</t>
  </si>
  <si>
    <t>LABOR - 2024 - 210316 - 1</t>
  </si>
  <si>
    <t>Alçapão de visita ao barrilete de chapa de madeira de lei medindo 60x60cm, inclusive dobradiça, marco, alizar e fechadura, emassamento e pintura</t>
  </si>
  <si>
    <t>'210321</t>
  </si>
  <si>
    <t>LABOR - 2024 - 210321 - 1</t>
  </si>
  <si>
    <t>Proteção para caixa de descarga em malha de ferro 3/4" fio 12, perfil "L" 1" e barra chata 3/4" x 1/8", conf. detalhe</t>
  </si>
  <si>
    <t>'210322</t>
  </si>
  <si>
    <t>LABOR - 2024 - 210322 - 1</t>
  </si>
  <si>
    <t>Corrimão em tubo de ferro galvanizado diam. 2" com chumbadores a cada 1.5m</t>
  </si>
  <si>
    <t>'22</t>
  </si>
  <si>
    <t>APOIO</t>
  </si>
  <si>
    <t>'2208</t>
  </si>
  <si>
    <t>Locação de veículo tipo Gol 1.000 a gasolina ou equivalente, com até 1 (um) ano de uso, em bom estado de conservação com:</t>
  </si>
  <si>
    <t>'220803</t>
  </si>
  <si>
    <t>LABOR - 2024 - 220803 - 1</t>
  </si>
  <si>
    <t>(Gol 1.0 total flex - gasolina - preço LABOR) Seguro total, manutenção, combustível, eventuais taxas e emolumentos, bem como eventual substituição do veículo (se necessário), sem motorista, utilização até 2.000 (dois mil) km/mês</t>
  </si>
  <si>
    <t>'31</t>
  </si>
  <si>
    <t>SERVIÇOS GERAIS</t>
  </si>
  <si>
    <t>'3108</t>
  </si>
  <si>
    <t>ENCARGOS COMPLEMENTARES - EQUIPAMENTOS DE PROTEÇÃO INDIVIDUAL</t>
  </si>
  <si>
    <t>'310801</t>
  </si>
  <si>
    <t>LABOR - 2024 - 310801 - 1</t>
  </si>
  <si>
    <t>Capacete de obra</t>
  </si>
  <si>
    <t>'310802</t>
  </si>
  <si>
    <t>LABOR - 2024 - 310802 - 1</t>
  </si>
  <si>
    <t>Uniforme de obra (Calça e camisa)</t>
  </si>
  <si>
    <t>'310803</t>
  </si>
  <si>
    <t>LABOR - 2024 - 310803 - 1</t>
  </si>
  <si>
    <t>Veste de segurança</t>
  </si>
  <si>
    <t>'310804</t>
  </si>
  <si>
    <t>LABOR - 2024 - 310804 - 1</t>
  </si>
  <si>
    <t>Bota de segurança (par)</t>
  </si>
  <si>
    <t>'310805</t>
  </si>
  <si>
    <t>LABOR - 2024 - 310805 - 1</t>
  </si>
  <si>
    <t>Óculos de proteção</t>
  </si>
  <si>
    <t>'310806</t>
  </si>
  <si>
    <t>LABOR - 2024 - 310806 - 1</t>
  </si>
  <si>
    <t>Luva de raspa (par)</t>
  </si>
  <si>
    <t>'310807</t>
  </si>
  <si>
    <t>LABOR - 2024 - 310807 - 1</t>
  </si>
  <si>
    <t>Capa de chuva</t>
  </si>
  <si>
    <t>'310808</t>
  </si>
  <si>
    <t>LABOR - 2024 - 310808 - 1</t>
  </si>
  <si>
    <t>Máscara de ar</t>
  </si>
  <si>
    <t>'310809</t>
  </si>
  <si>
    <t>LABOR - 2024 - 310809 - 1</t>
  </si>
  <si>
    <t>Cinto de segurança</t>
  </si>
  <si>
    <t>'3109</t>
  </si>
  <si>
    <t>ENCARGOS COMPLEMENTARES - FERRAMENTAS MANUAIS</t>
  </si>
  <si>
    <t>'310901</t>
  </si>
  <si>
    <t>LABOR - 2024 - 310901 - 1</t>
  </si>
  <si>
    <t>Picareta com cabo</t>
  </si>
  <si>
    <t>'310902</t>
  </si>
  <si>
    <t>LABOR - 2024 - 310902 - 1</t>
  </si>
  <si>
    <t>Pá de pedreiro com cabo</t>
  </si>
  <si>
    <t>'310903</t>
  </si>
  <si>
    <t>LABOR - 2024 - 310903 - 1</t>
  </si>
  <si>
    <t>Enxada com cabo</t>
  </si>
  <si>
    <t>'310904</t>
  </si>
  <si>
    <t>LABOR - 2024 - 310904 - 1</t>
  </si>
  <si>
    <t>Serrote 26"</t>
  </si>
  <si>
    <t>'310905</t>
  </si>
  <si>
    <t>LABOR - 2024 - 310905 - 1</t>
  </si>
  <si>
    <t>Martelo com cabo</t>
  </si>
  <si>
    <t>'310906</t>
  </si>
  <si>
    <t>LABOR - 2024 - 310906 - 1</t>
  </si>
  <si>
    <t>Nivel de pedreiro</t>
  </si>
  <si>
    <t>'310907</t>
  </si>
  <si>
    <t>LABOR - 2024 - 310907 - 1</t>
  </si>
  <si>
    <t>Alicate universal</t>
  </si>
  <si>
    <t>'310908</t>
  </si>
  <si>
    <t>LABOR - 2024 - 310908 - 1</t>
  </si>
  <si>
    <t>Marreta 5 Kg com cabo</t>
  </si>
  <si>
    <t>'310909</t>
  </si>
  <si>
    <t>LABOR - 2024 - 310909 - 1</t>
  </si>
  <si>
    <t>Chave de grifo 10"</t>
  </si>
  <si>
    <t>'310910</t>
  </si>
  <si>
    <t>LABOR - 2024 - 310910 - 1</t>
  </si>
  <si>
    <t>Jogo de chave de fenda</t>
  </si>
  <si>
    <t>'310911</t>
  </si>
  <si>
    <t>LABOR - 2024 - 310911 - 1</t>
  </si>
  <si>
    <t>Cavadeira de braço</t>
  </si>
  <si>
    <t>'310912</t>
  </si>
  <si>
    <t>LABOR - 2024 - 310912 - 1</t>
  </si>
  <si>
    <t>Serra Tico-tico</t>
  </si>
  <si>
    <t>'310913</t>
  </si>
  <si>
    <t>LABOR - 2024 - 310913 - 1</t>
  </si>
  <si>
    <t>Serra de disco (circular)</t>
  </si>
  <si>
    <t>'310914</t>
  </si>
  <si>
    <t>LABOR - 2024 - 310914 - 1</t>
  </si>
  <si>
    <t>Carrinho de mão</t>
  </si>
  <si>
    <t>'99</t>
  </si>
  <si>
    <t>ITENS DE SERVIÇOS AUXILIARES</t>
  </si>
  <si>
    <t>'9901</t>
  </si>
  <si>
    <t>SERVIÇOS AUXILIARES 01</t>
  </si>
  <si>
    <t>'990101</t>
  </si>
  <si>
    <t>LABOR - 2024 - 010347 - 1</t>
  </si>
  <si>
    <t>Demolição de lastro de concreto espessura de 6,0 cm, sem reaproveitamento</t>
  </si>
  <si>
    <t>'990102</t>
  </si>
  <si>
    <t>LABOR - 2024 - 010692 - 2</t>
  </si>
  <si>
    <t>Argamassa traço 1:3 de cimento e areia média, preparo mecânico com betoneira 400 l</t>
  </si>
  <si>
    <t>'990103</t>
  </si>
  <si>
    <t>LABOR - 2024 - 010693 - 1</t>
  </si>
  <si>
    <t>Argamassa de cimento e areia sem peneirar traço 1:4, preparo mecânico com betoneira 400 l</t>
  </si>
  <si>
    <t>'990104</t>
  </si>
  <si>
    <t>LABOR - 2024 - 010694 - 1</t>
  </si>
  <si>
    <t>Argamassa mista de cimento, cal hidratada e areia sem peneirar traço 1:0,5:8, preparo mecânico com betoneira 400 l</t>
  </si>
  <si>
    <t>'990105</t>
  </si>
  <si>
    <t>LABOR - 2024 - 040232 - 1</t>
  </si>
  <si>
    <t>Fornecimento, preparo e aplicação de concreto Fck=15 MPa (brita 1) - (5% de perdas já incluído no custo)</t>
  </si>
  <si>
    <t>'990106</t>
  </si>
  <si>
    <t>LABOR - 2024 - 040244 - 1</t>
  </si>
  <si>
    <t>Tela soldada em aço CA-60 B, diâmetro 4.2mm, com malha de 10 x 10 cm, para armação</t>
  </si>
  <si>
    <t>'990107</t>
  </si>
  <si>
    <t>LABOR - 2024 - 040304 - 1</t>
  </si>
  <si>
    <t>Fôrma chapas de madeira compensada resinada, de 12 mm de espessura, levando-se em conta a utilização 3 vezes, reforçadas com sarrafos de madeira de 2.5 x 10.0 cm (incl. material, montagem, escoramento com pontaletes 8x8cm e desf.)</t>
  </si>
  <si>
    <t>'990108</t>
  </si>
  <si>
    <t>LABOR - 2024 - 040338 - 1</t>
  </si>
  <si>
    <t>Forma curva de tábuas de pinho e chapas de madeira compensada tipo resinada, de 6mm espessura, levando-se em conta a utilização 2 vezes (incluido o material, corte, montagem, escoramento e desfôrma)</t>
  </si>
  <si>
    <t>'990109</t>
  </si>
  <si>
    <t>LABOR - 2024 - 040704 - 1</t>
  </si>
  <si>
    <t>Junta de dilatação para piso 5x15mm, inclusive corte e preenchimento com mastique</t>
  </si>
  <si>
    <t>'990110</t>
  </si>
  <si>
    <t>LABOR - 2024 - 040905 - 1</t>
  </si>
  <si>
    <t>Dreno em muro de contenção, executado no pé do muro, com tubo de pead corrugado flexível perfurado 100mm (4"), enchimento com brita, envolvido com manta geotêxtil</t>
  </si>
  <si>
    <t>'990111</t>
  </si>
  <si>
    <t>LABOR - 2024 - 041150 - 1</t>
  </si>
  <si>
    <t>Forma para vigas com tábuas e sarrafos - desmontagem</t>
  </si>
  <si>
    <t>'990112</t>
  </si>
  <si>
    <t>LABOR - 2024 - 041151 - 1</t>
  </si>
  <si>
    <t>Forma para vigas com tábuas e sarrafos - fabricação</t>
  </si>
  <si>
    <t>'990113</t>
  </si>
  <si>
    <t>LABOR - 2024 - 041152 - 1</t>
  </si>
  <si>
    <t>Forma para vigas com tábuas e sarrafos - montagem</t>
  </si>
  <si>
    <t>'990114</t>
  </si>
  <si>
    <t>LABOR - 2024 - 041155 - 1</t>
  </si>
  <si>
    <t>Forma para vigas com tábuas e sarrafos, 5 reaproveitamentos</t>
  </si>
  <si>
    <t>'990115</t>
  </si>
  <si>
    <t>LABOR - 2024 - 041206 - 1</t>
  </si>
  <si>
    <t>Concreto magro para lastro, traço 1:4,5:4,5 (em massa seca de cimento/ areia média/ brita 1) - preparo mecânico com betoneira 400 l.</t>
  </si>
  <si>
    <t>'990116</t>
  </si>
  <si>
    <t>LABOR - 2024 - 060115 - 1</t>
  </si>
  <si>
    <t>Alizar de madeira de lei de 1ª (Peroba, Ipê, Angelim Pedra ou equivalente) de 5 x 2,5 cm</t>
  </si>
  <si>
    <t>'990117</t>
  </si>
  <si>
    <t>LABOR - 2024 - 130106 - 1</t>
  </si>
  <si>
    <t>Regularização de base para revestimento de pisos c/ argamassa de alta resistência, empregando argamassa de cimento e areia no traço 1:3 e espessura de 3 cm</t>
  </si>
  <si>
    <t>'990118</t>
  </si>
  <si>
    <t>LABOR - 2024 - 141402 - 1</t>
  </si>
  <si>
    <t>Tubo de PVC rígido soldável marrom, DN 25mm (3/4")</t>
  </si>
  <si>
    <t>'990119</t>
  </si>
  <si>
    <t>LABOR - 2024 - 141501 - 1</t>
  </si>
  <si>
    <t>Joelho 90° de PVC soldável marrom, diâmetro 25mm (3/4")</t>
  </si>
  <si>
    <t>'990120</t>
  </si>
  <si>
    <t>LABOR - 2024 - 141512 - 1</t>
  </si>
  <si>
    <t>Luva de PVC soldável marrom, diâmetro 25mm (3/4")</t>
  </si>
  <si>
    <t>'990121</t>
  </si>
  <si>
    <t>LABOR - 2024 - 141528 - 1</t>
  </si>
  <si>
    <t>Adaptador de PVC soldável com anel para caixa d'água, DN 25mm</t>
  </si>
  <si>
    <t>'990122</t>
  </si>
  <si>
    <t>LABOR - 2024 - 141610 - 1</t>
  </si>
  <si>
    <t>Tubo de PVC rígido roscável, diâm. 1" (32mm), inclusive conexões</t>
  </si>
  <si>
    <t>'990123</t>
  </si>
  <si>
    <t>LABOR - 2024 - 141801 - 1</t>
  </si>
  <si>
    <t>Registro de gaveta bruto, diâmetro 20mm (3/4")</t>
  </si>
  <si>
    <t>'990124</t>
  </si>
  <si>
    <t>LABOR - 2024 - 141902 - 1</t>
  </si>
  <si>
    <t>Tubo de PVC rígido soldável branco, para esgoto, diâmetro 50mm (2")</t>
  </si>
  <si>
    <t>'990125</t>
  </si>
  <si>
    <t>LABOR - 2024 - 150901 - 1</t>
  </si>
  <si>
    <t>Poste de concreto, com seção circular, com 11m de comprimento e carga nominal no topo, de 200 kg, inclusive escavação e exclusive transporte</t>
  </si>
  <si>
    <t>'990126</t>
  </si>
  <si>
    <t>LABOR - 2024 - 150902 - 2</t>
  </si>
  <si>
    <t>Cruzeta (conjunto com 2 cruzetas) de 2400x90x135mm, sela para cruzeta, parafuso de cabeça abaulada diâm.10x150mm, arruela quadrada de 36mm furo de 18mm, porca quadrada</t>
  </si>
  <si>
    <t>cj</t>
  </si>
  <si>
    <t>'990127</t>
  </si>
  <si>
    <t>LABOR - 2024 - 150927 - 1</t>
  </si>
  <si>
    <t>Terminal mecânico para cabo de 16 e 25 mm2</t>
  </si>
  <si>
    <t>'990128</t>
  </si>
  <si>
    <t>LABOR - 2024 - 150979 - 1</t>
  </si>
  <si>
    <t>Caixa para medidor monofásico P-980-009 c/ caixa p/ disjuntor P-940-003, padrão ESCELSA</t>
  </si>
  <si>
    <t>'990129</t>
  </si>
  <si>
    <t>LABOR - 2024 - 150980 - 1</t>
  </si>
  <si>
    <t>Caixa para medidor polifásico P-980-009 até 41000W c/ caixa p/ disjuntor, padrão ESCELSA</t>
  </si>
  <si>
    <t>'990130</t>
  </si>
  <si>
    <t>LABOR - 2024 - 151121 - 1</t>
  </si>
  <si>
    <t>Niple para eletroduto de PVC roscável, diâmetro 85mm (3")</t>
  </si>
  <si>
    <t>'990131</t>
  </si>
  <si>
    <t>LABOR - 2024 - 151143 - 1</t>
  </si>
  <si>
    <t>Eletroduto de aço galvanizado, diâmetro 85mm (3")</t>
  </si>
  <si>
    <t>'990132</t>
  </si>
  <si>
    <t>LABOR - 2024 - 151144 - 1</t>
  </si>
  <si>
    <t>Eletroduto de aço galvanizado, inclusive conexões, diâmetro 65mm (2.1/2")</t>
  </si>
  <si>
    <t>'990133</t>
  </si>
  <si>
    <t>LABOR - 2024 - 151145 - 1</t>
  </si>
  <si>
    <t>Eletroduto de aço galvanizado, inclusive conexões, diâmetro 100 mm (4")</t>
  </si>
  <si>
    <t>'990134</t>
  </si>
  <si>
    <t>LABOR - 2024 - 151437 - 1</t>
  </si>
  <si>
    <t>Cabo de cobre nú, seção de 16.0 mm2</t>
  </si>
  <si>
    <t>'990135</t>
  </si>
  <si>
    <t>LABOR - 2024 - 170377 - 1</t>
  </si>
  <si>
    <t>Sifão sanfonado em PVC ajustável flexível multiuso 66 cm - fornecimento e instalação</t>
  </si>
  <si>
    <t>'990136</t>
  </si>
  <si>
    <t>LABOR - 2024 - 190308 - 1</t>
  </si>
  <si>
    <t>Pintura de esquadrias e elementos de madeira, aplicação manual, com duas demãos de tinta esmalte sintético referência Suvinil, Coral ou Metalatex</t>
  </si>
  <si>
    <t>'990137</t>
  </si>
  <si>
    <t>LABOR - 2024 - 190419 - 1</t>
  </si>
  <si>
    <t>Pintura de superfície metálica, tubo diâmetro 2" com uma demão de primer Epoxi e duas demãos de tinta à base de Epoxi</t>
  </si>
  <si>
    <t>'990138</t>
  </si>
  <si>
    <t>LABOR - 2024 - 190420 - 1</t>
  </si>
  <si>
    <t>Pintura de superfície metálica, tubo diâmetro 3" com uma demão de primer Epoxi e duas demãos de tinta à base de Epoxi</t>
  </si>
  <si>
    <t>'990139</t>
  </si>
  <si>
    <t>LABOR - 2024 - 190426 - 1</t>
  </si>
  <si>
    <t>Fundo anticorrosivo zarcao, uma demao</t>
  </si>
  <si>
    <t>'990140</t>
  </si>
  <si>
    <t>LABOR - 2024 - 190427 - 1</t>
  </si>
  <si>
    <t>Pintura sobre metal, aplicação manual, com duas demãos de tinta esmalte sintético, referência Suvinil, Coral ou Metalatex</t>
  </si>
  <si>
    <t>'990141</t>
  </si>
  <si>
    <t>LABOR - 2024 - 190428 - 1</t>
  </si>
  <si>
    <t>Pintura de superfície metálica em conexões de diâmetro 2" (50mm) com uma demão de primer Epoxi e duas demãos de tinta à base de Epoxi</t>
  </si>
  <si>
    <t>'990142</t>
  </si>
  <si>
    <t>LABOR - 2024 - 190429 - 1</t>
  </si>
  <si>
    <t>Pintura de superfície metálica em conexões de diâmetro 2.1/2" (65mm) com uma demão de primer Epoxi e duas demãos de tinta à base de Epoxi</t>
  </si>
  <si>
    <t>'990143</t>
  </si>
  <si>
    <t>LABOR - 2024 - 190430 - 1</t>
  </si>
  <si>
    <t>Pintura de superfície metálica em conexões de diâmetro 3" (80mm) com uma demão de primer Epoxi e duas demãos de tinta à base de Epoxi</t>
  </si>
  <si>
    <t>'990144</t>
  </si>
  <si>
    <t>LABOR - 2024 - 190431 - 1</t>
  </si>
  <si>
    <t>Pintura de superfície metálica em conexões de diâmetro 4" (100mm) com uma demão de primer Epoxi e duas demãos de tinta à base de Epoxi</t>
  </si>
  <si>
    <t>'990145</t>
  </si>
  <si>
    <t>LABOR - 2024 - 190432 - 1</t>
  </si>
  <si>
    <t>Pintura de superfície metálica, tubo diâmetro 2.1/2" com uma demão de primer Epoxi e duas demãos de tinta à base de Epoxi</t>
  </si>
  <si>
    <t>'990146</t>
  </si>
  <si>
    <t>LABOR - 2024 - 200409 - 1</t>
  </si>
  <si>
    <t>Limpeza de piso cerâmico ou porcelanato com vassoura a seco</t>
  </si>
  <si>
    <t>'990147</t>
  </si>
  <si>
    <t>LABOR - 2024 - 200410 - 1</t>
  </si>
  <si>
    <t>Limpeza de piso e revestimento cerâmico, utilizando detergente neutro e escovação manual</t>
  </si>
  <si>
    <t>'990148</t>
  </si>
  <si>
    <t>LABOR - 2024 - 200412 - 1</t>
  </si>
  <si>
    <t>Limpeza de revestimento cerâmico em parede utilizando detergente neutro e escovação manual</t>
  </si>
  <si>
    <t>'990149</t>
  </si>
  <si>
    <t>LABOR - 2024 - 200413 - 1</t>
  </si>
  <si>
    <t>Limpeza de superfície com jato de alta pressão</t>
  </si>
  <si>
    <t>'990150</t>
  </si>
  <si>
    <t>LABOR - 2024 - 280202 - 1</t>
  </si>
  <si>
    <t>Fornecimento e assentamento de tampão de ferro fundido com suporte articulado, para poço de visita, conforme padrão e especificações da PMV</t>
  </si>
  <si>
    <t>'9902</t>
  </si>
  <si>
    <t>SERVIÇOS AUXILIARES 02</t>
  </si>
  <si>
    <t>'990201</t>
  </si>
  <si>
    <t>LABOR - 2024 - 330103 - 1</t>
  </si>
  <si>
    <t>Betoneira capacidade nominal de 400 l, capacidade de mistura 280 l, motor elétrico trifásico potência de 2 cv, sem carregador - chp diurno</t>
  </si>
  <si>
    <t>chp</t>
  </si>
  <si>
    <t>'990202</t>
  </si>
  <si>
    <t>LABOR - 2024 - 330104 - 2</t>
  </si>
  <si>
    <t>Caminhão basculante 6 m3 toco, peso bruto total 16.000 kg, carga útil máxima 11.130 kg, distância entre eixos 5,36 m, potência 185 cv, inclusive caçamba metálica - chp diurno</t>
  </si>
  <si>
    <t>'990203</t>
  </si>
  <si>
    <t>LABOR - 2024 - 330108 - 1</t>
  </si>
  <si>
    <t>Vibrador de imersão, diâmetro de ponteira 45mm, motor elétrico trifásico potência de 2 cv - chp diurno</t>
  </si>
  <si>
    <t>'990204</t>
  </si>
  <si>
    <t>LABOR - 2024 - 330111 - 1</t>
  </si>
  <si>
    <t>Guindauto hidráulico, capacidade máxima de carga 6200 kg, momento máximo de carga 11,7 tm, alcance máximo horizontal 9,70 m, inclusive caminhão toco pbt 16.000 kg, potência de 189 cv - chp diurno</t>
  </si>
  <si>
    <t>'990205</t>
  </si>
  <si>
    <t>LABOR - 2024 - 330113 - 1</t>
  </si>
  <si>
    <t>Pá carregadeira sobre rodas, potência líquida 128 hp, capacidade da caçamba 1,7 a 2,8 m3, peso operacional 11632 kg - chp diurno.</t>
  </si>
  <si>
    <t>'990206</t>
  </si>
  <si>
    <t>LABOR - 2024 - 330115 - 1</t>
  </si>
  <si>
    <t>Cortadora de piso com motor 4 tempos a gasolina, potência de 13 hp, com disco de corte diamantado segmentado para concreto, diâmetro de 350 mm, furo de 1" (14 x 1") - chp diurno</t>
  </si>
  <si>
    <t>'990207</t>
  </si>
  <si>
    <t>LABOR - 2024 - 330116 - 1</t>
  </si>
  <si>
    <t>Compactador de solos de percusão (soquete) com motor a gasolina, potência 3 cv - chp diurno</t>
  </si>
  <si>
    <t>'990208</t>
  </si>
  <si>
    <t>LABOR - 2024 - 330119 - 1</t>
  </si>
  <si>
    <t>Retroescavadeira sobre rodas com carregadeira, tração 4x2, potência líq. 79 hp, caçamba carreg. cap. mín. 1 m3, caçamba retro cap. 0,20 m3, peso operacional mín. 6.570 kg, profundidade escavação máx. 4,37 m - chp diurno</t>
  </si>
  <si>
    <t>'990209</t>
  </si>
  <si>
    <t>LABOR - 2024 - 330120 - 1</t>
  </si>
  <si>
    <t>Caminhão pipa 6.000 l, peso bruto total 13.000 kg, distância entre eixos 4,80 m, potência 189 cv inclusive tanque de aço para transporte de água, capacidade 6 m3 - chp diurno</t>
  </si>
  <si>
    <t>'990210</t>
  </si>
  <si>
    <t>LABOR - 2024 - 330124 - 1</t>
  </si>
  <si>
    <t>Guindaste hidráulico autopropelido, com lança telescópica 40 m, capacidade máxima 60 t, potência 260 kw - chp diurno</t>
  </si>
  <si>
    <t>'990211</t>
  </si>
  <si>
    <t>LABOR - 2024 - 330134 - 1</t>
  </si>
  <si>
    <t>Martelo demolidor elétrico, com potência de 2.000 w, 1.000 impactos por minuto, peso de 30 kg - chp diurno</t>
  </si>
  <si>
    <t>'990212</t>
  </si>
  <si>
    <t>LABOR - 2024 - 330135 - 1</t>
  </si>
  <si>
    <t>Lavadora de alta pressao (lava-jato) para agua fria, pressao de operacao entre 1400 e 1900 lib/pol2, vazao maxima entre 400 e 700 l/h - chp diurno</t>
  </si>
  <si>
    <t>'990213</t>
  </si>
  <si>
    <t>LABOR - 2024 - 330203 - 1</t>
  </si>
  <si>
    <t>Betoneira capacidade nominal de 400 l, capacidade de mistura 280 l, motor elétrico trifásico potência de 2 cv, sem carregador - chi diurno</t>
  </si>
  <si>
    <t>chi</t>
  </si>
  <si>
    <t>'990214</t>
  </si>
  <si>
    <t>LABOR - 2024 - 330215 - 1</t>
  </si>
  <si>
    <t>Cortadora de piso com motor 4 tempos a gasolina, potência de 13 hp, com disco de corte diamantado segmentado para concreto, diâmetro de 350 mm, furo de 1" (14 x 1") - chi diurno</t>
  </si>
  <si>
    <t>'990215</t>
  </si>
  <si>
    <t>LABOR - 2024 - 330216 - 1</t>
  </si>
  <si>
    <t>Compactador de solos de percusão (soquete) com motor a gasolina, potência 3 cv - chi diurno</t>
  </si>
  <si>
    <t>'990216</t>
  </si>
  <si>
    <t>LABOR - 2024 - 330233 - 1</t>
  </si>
  <si>
    <t>Martelo demolidor elétrico, com potência de 2.000 w, 1.000 impactos por minuto, peso de 30 kg - chi diurno</t>
  </si>
  <si>
    <t>'990217</t>
  </si>
  <si>
    <t>LABOR - 2024 - 330235 - 1</t>
  </si>
  <si>
    <t>Guindaste hidráulico autopropelido, com lança telescópica 40 m, capacidade máxima 60 t, potência 260 kw - chi diurno</t>
  </si>
  <si>
    <t>'990218</t>
  </si>
  <si>
    <t>LABOR - 2024 - 330303 - 1</t>
  </si>
  <si>
    <t>Betoneira capacidade nominal de 400 l, capacidade de mistura 280 l, motor elétrico trifásico potência de 2 cv, sem carregador - depreciação</t>
  </si>
  <si>
    <t>h</t>
  </si>
  <si>
    <t>'990219</t>
  </si>
  <si>
    <t>LABOR - 2024 - 330304 - 1</t>
  </si>
  <si>
    <t>Caminhão basculante 6m3 toco, peso bruto total 16.000kg, carga útil máx. 11.130kg, dist. entre eixos 5,36m, pot. 185cv, incl. caçamba metálica - depreciação</t>
  </si>
  <si>
    <t>'990220</t>
  </si>
  <si>
    <t>LABOR - 2024 - 330308 - 1</t>
  </si>
  <si>
    <t>Vibrador de imersão, diâmetro de ponteira 45mm, motor elétrico trifásico potência de 2 cv - depreciação</t>
  </si>
  <si>
    <t>'990221</t>
  </si>
  <si>
    <t>LABOR - 2024 - 330311 - 1</t>
  </si>
  <si>
    <t>Guindauto hidráulico, capacidade máxima de carga 6200 kg, momento máximo de carga 11,7 tm, alcance máximo horizontal 9,70 m, inclusive caminhão toco pbt 16.000 kg, potência de 189 cv - depreciação</t>
  </si>
  <si>
    <t>'990222</t>
  </si>
  <si>
    <t>LABOR - 2024 - 330313 - 1</t>
  </si>
  <si>
    <t>Pá carregadeira sobre rodas, potência líquida 128 hp, capacidade da caçamba 1,7 a 2,8 m3, peso operacional 11632 kg - depreciação</t>
  </si>
  <si>
    <t>'990223</t>
  </si>
  <si>
    <t>LABOR - 2024 - 330315 - 1</t>
  </si>
  <si>
    <t>Cortadora de piso com motor 4 tempos a gasolina, potência de 13 hp, com disco de corte diamantado segmentado para concreto, diâmetro de 350 mm, furo de 1" (14 x 1") - depreciação</t>
  </si>
  <si>
    <t>'990224</t>
  </si>
  <si>
    <t>LABOR - 2024 - 330316 - 1</t>
  </si>
  <si>
    <t>Compactador de solos de percussão (soquete) com motor a gasolina 4 tempos, potência 4 cv - depreciação</t>
  </si>
  <si>
    <t>'990225</t>
  </si>
  <si>
    <t>LABOR - 2024 - 330319 - 1</t>
  </si>
  <si>
    <t>Retroescavadeira sobre rodas com carregadeira, tração 4x2, potência líq. 79 hp, caçamba carreg. cap. mín. 1 m3, caçamba retro cap. 0,20 m3, peso operacional mín. 6.570 kg, profundidade escavação máx. 4,37 m - depreciação</t>
  </si>
  <si>
    <t>'990226</t>
  </si>
  <si>
    <t>LABOR - 2024 - 330320 - 1</t>
  </si>
  <si>
    <t>Caminhão pipa 6.000 l, peso bruto total 13.000 kg, distância entre eixos 4,80 m, potência 189 cv inclusive tanque de aço para transporte de água, capacidade 6 m3 - depreciação.</t>
  </si>
  <si>
    <t>'990227</t>
  </si>
  <si>
    <t>LABOR - 2024 - 330324 - 1</t>
  </si>
  <si>
    <t>Guindaste hidráulico autopropelido, com lança telescópica 40 m, capacidade máxima 60 t, potência 260 kw - depreciação.</t>
  </si>
  <si>
    <t>'990228</t>
  </si>
  <si>
    <t>LABOR - 2024 - 330335 - 1</t>
  </si>
  <si>
    <t>Martelo demolidor elétrico, com potência de 2.000 w, 1.000 impactos por minuto, peso de 30 kg - depreciação</t>
  </si>
  <si>
    <t>'990229</t>
  </si>
  <si>
    <t>LABOR - 2024 - 330336 - 1</t>
  </si>
  <si>
    <t>Lavadora de alta pressao (lava-jato) para agua fria, pressao de operacao entre 1400 e 1900 lib/pol2, vazao maxima entre 400 e 700 l/h - depreciação</t>
  </si>
  <si>
    <t>'990230</t>
  </si>
  <si>
    <t>LABOR - 2024 - 330403 - 1</t>
  </si>
  <si>
    <t>Betoneira capacidade nominal de 400 l, capacidade de mistura 280 l, motor elétrico trifásico potência de 2 cv, sem carregador - juros</t>
  </si>
  <si>
    <t>'990231</t>
  </si>
  <si>
    <t>LABOR - 2024 - 330404 - 1</t>
  </si>
  <si>
    <t>Caminhão basculante 6m3 toco, peso bruto total 16.000kg, carga útil máx. 11.130kg, dist. entre eixos 5,36m, pot. 185cv, incl. caçamba metálica - juros.</t>
  </si>
  <si>
    <t>'990232</t>
  </si>
  <si>
    <t>LABOR - 2024 - 330408 - 1</t>
  </si>
  <si>
    <t>Vibrador de imersão, diâmetro de ponteira 45mm, motor elétrico trifásico potência de 2 cv - juros</t>
  </si>
  <si>
    <t>'990233</t>
  </si>
  <si>
    <t>LABOR - 2024 - 330411 - 1</t>
  </si>
  <si>
    <t>Guindauto hidráulico, capacidade máxima de carga 6200 kg, momento máximo de carga 11,7 tm, alcance máximo horizontal 9,70 m, inclusive caminhão toco pbt 16.000 kg, potência de 189 cv - juros.</t>
  </si>
  <si>
    <t>'990234</t>
  </si>
  <si>
    <t>LABOR - 2024 - 330413 - 1</t>
  </si>
  <si>
    <t>Pá carregadeira sobre rodas, potência líquida 128 hp, capacidade da caçamba 1,7 a 2,8 m3, peso operacional 11632 kg - juros.</t>
  </si>
  <si>
    <t>'990235</t>
  </si>
  <si>
    <t>LABOR - 2024 - 330415 - 1</t>
  </si>
  <si>
    <t>Cortadora de piso com motor 4 tempos a gasolina, potência de 13 hp, com disco de corte diamantado segmentado para concreto, diâmetro de 350 mm, furo de 1" (14 x 1") - juros</t>
  </si>
  <si>
    <t>'990236</t>
  </si>
  <si>
    <t>LABOR - 2024 - 330416 - 1</t>
  </si>
  <si>
    <t>Compactador de solos de percussão (soquete) com motor a gasolina 4 tempos, potência 4 cv - juros</t>
  </si>
  <si>
    <t>'990237</t>
  </si>
  <si>
    <t>LABOR - 2024 - 330419 - 1</t>
  </si>
  <si>
    <t>Retroescavadeira sobre rodas com carregadeira, tração 4x2, potência líq. 79 hp, caçamba carreg. cap. mín. 1 m3, caçamba retro cap. 0,20 m3, peso operacional mín. 6.570 kg, profundidade escavação máx. 4,37 m - juros</t>
  </si>
  <si>
    <t>'990238</t>
  </si>
  <si>
    <t>LABOR - 2024 - 330420 - 1</t>
  </si>
  <si>
    <t>Caminhão pipa 6.000 l, peso bruto total 13.000 kg, distância entre eixos 4,80 m, potência 189 cv inclusive tanque de aço para transporte de água, capacidade 6 m3 - juros</t>
  </si>
  <si>
    <t>'990239</t>
  </si>
  <si>
    <t>LABOR - 2024 - 330424 - 1</t>
  </si>
  <si>
    <t>Guindaste hidráulico autopropelido, com lança telescópica 40 m, capacidade máxima 60 t, potência 260 kw - juros</t>
  </si>
  <si>
    <t>'990240</t>
  </si>
  <si>
    <t>LABOR - 2024 - 330435 - 1</t>
  </si>
  <si>
    <t>Martelo demolidor elétrico, com potência de 2.000 w, 1.000 impactos por minuto, peso de 30 kg - juros</t>
  </si>
  <si>
    <t>'990241</t>
  </si>
  <si>
    <t>LABOR - 2024 - 330436 - 1</t>
  </si>
  <si>
    <t>Lavadora de alta pressao (lava-jato) para agua fria, pressao de operacao entre 1400 e 1900 lib/pol2, vazao maxima entre 400 e 700 l/h - juros</t>
  </si>
  <si>
    <t>'990242</t>
  </si>
  <si>
    <t>LABOR - 2024 - 330503 - 1</t>
  </si>
  <si>
    <t>Betoneira capacidade nominal de 400 l, capacidade de mistura 280 l, motor elétrico trifásico potência de 2 cv, sem carregador - manutenção</t>
  </si>
  <si>
    <t>'990243</t>
  </si>
  <si>
    <t>LABOR - 2024 - 330504 - 1</t>
  </si>
  <si>
    <t>Caminhão basculante 6m3 toco, peso bruto total 16.000kg, carga útil máx. 11.130kg, dist. entre eixos 5,36m, pot. 185 cv, incl. caçamba metálica - manutenção</t>
  </si>
  <si>
    <t>'990244</t>
  </si>
  <si>
    <t>LABOR - 2024 - 330508 - 1</t>
  </si>
  <si>
    <t>Vibrador de imersão, diâmetro de ponteira 45mm, motor elétrico trifásico potência de 2 cv - manutenção</t>
  </si>
  <si>
    <t>'990245</t>
  </si>
  <si>
    <t>LABOR - 2024 - 330511 - 1</t>
  </si>
  <si>
    <t>Guindauto hidráulico, capacidade máxima de carga 6200 kg, momento máximo de carga 11,7 tm, alcance máximo horizontal 9,70 m, inclusive caminhão toco pbt 16.000 kg, potência de 189 cv - manutenção.</t>
  </si>
  <si>
    <t>'990246</t>
  </si>
  <si>
    <t>LABOR - 2024 - 330513 - 1</t>
  </si>
  <si>
    <t>Pá carregadeira sobre rodas, potência líquida 128 hp, capacidade da caçamba 1,7 a 2,8 m3, peso operacional 11632 kg - manutenção.</t>
  </si>
  <si>
    <t>'990247</t>
  </si>
  <si>
    <t>LABOR - 2024 - 330515 - 1</t>
  </si>
  <si>
    <t>Cortadora de piso com motor 4 tempos a gasolina, potência de 13 hp, com disco de corte diamantado segmentado para concreto, diâmetro de 350 mm, furo de 1" (14 x 1") - manutenção</t>
  </si>
  <si>
    <t>'990248</t>
  </si>
  <si>
    <t>LABOR - 2024 - 330516 - 1</t>
  </si>
  <si>
    <t>Compactador de solos de percusão (soquete) com motor a gasolina, potência 3 cv - manutenção</t>
  </si>
  <si>
    <t>'990249</t>
  </si>
  <si>
    <t>LABOR - 2024 - 330519 - 1</t>
  </si>
  <si>
    <t>Retroescavadeira sobre rodas com carregadeira, tração 4x2, potência líq. 79 hp, caçamba carreg. cap. mín. 1 m3, caçamba retro cap. 0,20 m3, peso operacional mín. 6.570 kg, profundidade escavação máx. 4,37 m - manutenção</t>
  </si>
  <si>
    <t>'990250</t>
  </si>
  <si>
    <t>LABOR - 2024 - 330520 - 1</t>
  </si>
  <si>
    <t>Caminhão pipa 6.000 l, peso bruto total 13.000 kg, distância entre eixos 4,80 m, potência 189 cv inclusive tanque de aço para transporte de água, capacidade 6 m3 - manutenção</t>
  </si>
  <si>
    <t>'990251</t>
  </si>
  <si>
    <t>LABOR - 2024 - 330534 - 1</t>
  </si>
  <si>
    <t>Martelo demolidor elétrico, com potência de 2.000 w, 1.000 impactos por minuto, peso de 30 kg - manutenção</t>
  </si>
  <si>
    <t>'990252</t>
  </si>
  <si>
    <t>LABOR - 2024 - 330535 - 1</t>
  </si>
  <si>
    <t>Lavadora de alta pressao (lava-jato) para agua fria, pressao de operacao entre 1400 e 1900 lib/pol2, vazao maxima entre 400 e 700 l/h - manutenção</t>
  </si>
  <si>
    <t>'990253</t>
  </si>
  <si>
    <t>LABOR - 2024 - 330536 - 1</t>
  </si>
  <si>
    <t>Guindaste hidráulico autopropelido, com lança telescópica 40 m, capacidade máxima 60 t, potência 260 kw - manutenção</t>
  </si>
  <si>
    <t>'990254</t>
  </si>
  <si>
    <t>LABOR - 2024 - 330603 - 1</t>
  </si>
  <si>
    <t>Betoneira capacidade nominal de 400 l, capacidade de mistura 280 l, motor elétrico trifásico potência de 2 cv, sem carregador - materiais na operação</t>
  </si>
  <si>
    <t>'990255</t>
  </si>
  <si>
    <t>LABOR - 2024 - 330604 - 1</t>
  </si>
  <si>
    <t>Caminhão basculante 6m3 toco, peso bruto total 16.000 kg, carga útil máx. 11.130kg, dist. entre eixos 5,36m, pot. 185cv, incl. caçamba metálica - materiais na operação</t>
  </si>
  <si>
    <t>'990256</t>
  </si>
  <si>
    <t>LABOR - 2024 - 330607 - 1</t>
  </si>
  <si>
    <t>Vibrador de imersão, diâmetro de ponteira 45mm, motor elétrico trifásico potência de 2 cv - materiais na operação.</t>
  </si>
  <si>
    <t>'990257</t>
  </si>
  <si>
    <t>LABOR - 2024 - 330610 - 1</t>
  </si>
  <si>
    <t>Guindauto hidráulico, capacidade máxima de carga 6200 kg, momento máximo de carga 11,7 tm, alcance máximo horizontal 9,70 m, inclusive caminhão toco pbt 16.000 kg, potência de 189 cv - materiais na operação.</t>
  </si>
  <si>
    <t>'990258</t>
  </si>
  <si>
    <t>LABOR - 2024 - 330612 - 1</t>
  </si>
  <si>
    <t>Pá carregadeira sobre rodas, potência líquida 128 hp, capacidade da caçamba 1,7 a 2,8 m3, peso operacional 11632 kg - materiais na operação.</t>
  </si>
  <si>
    <t>'990259</t>
  </si>
  <si>
    <t>LABOR - 2024 - 330614 - 1</t>
  </si>
  <si>
    <t>Cortadora de piso com motor 4 tempos a gasolina, potência de 13 hp, com disco de corte diamantado segmentado para concreto, diâmetro de 350 mm, furo de 1" (14 x 1") - materiais na operação</t>
  </si>
  <si>
    <t>'990260</t>
  </si>
  <si>
    <t>LABOR - 2024 - 330615 - 1</t>
  </si>
  <si>
    <t>Compactador de solos de percusão (soquete) com motor a gasolina, potência 3 cv - materiais na operação</t>
  </si>
  <si>
    <t>'990261</t>
  </si>
  <si>
    <t>LABOR - 2024 - 330618 - 1</t>
  </si>
  <si>
    <t>Retroescavadeira sobre rodas com carregadeira, tração 4x2, potência líq. 79 hp, caçamba carreg. cap. mín. 1 m3, caçamba retro cap. 0,20 m3, peso operacional mín. 6.570 kg, profundidade escavação máx. 4,37 m - materiais na operação</t>
  </si>
  <si>
    <t>'990262</t>
  </si>
  <si>
    <t>LABOR - 2024 - 330619 - 1</t>
  </si>
  <si>
    <t>Caminhão pipa 6.000 l, peso bruto total 13.000 kg, distância entre eixos 4,80 m, potência 189 cv inclusive tanque de aço para transporte de água, capacidade 6 m3 - materiais na operação</t>
  </si>
  <si>
    <t>'990263</t>
  </si>
  <si>
    <t>LABOR - 2024 - 330631 - 1</t>
  </si>
  <si>
    <t>Martelo demolidor elétrico, com potência de 2.000 w, 1.000 impactos por minuto, peso de 30 kg - materiais na operação</t>
  </si>
  <si>
    <t>'990264</t>
  </si>
  <si>
    <t>LABOR - 2024 - 330632 - 1</t>
  </si>
  <si>
    <t>Lavadora de alta pressao (lava-jato) para agua fria, pressao de operacao entre 1400 e 1900 lib/pol2, vazao maxima entre 400 e 700 l/h - materiais na operação</t>
  </si>
  <si>
    <t>'990265</t>
  </si>
  <si>
    <t>LABOR - 2024 - 330633 - 1</t>
  </si>
  <si>
    <t>Guindaste hidráulico autopropelido, com lança telescópica 40 m, capacidade máxima 60 t, potência 260 kw - materiais na operação</t>
  </si>
  <si>
    <t>'990266</t>
  </si>
  <si>
    <t>LABOR - 2024 - 330801 - 1</t>
  </si>
  <si>
    <t>Caminhão basculante 6m3 toco, peso bruto total 16.000kg, carga útil máx. 11.130 kg, dist. entre eixos 5,36 m, pot. 185cv, incl. caçamba metálica - impostos e seguros</t>
  </si>
  <si>
    <t>'990267</t>
  </si>
  <si>
    <t>LABOR - 2024 - 330802 - 1</t>
  </si>
  <si>
    <t>Guindauto hidráulico, capacidade máxima de carga 6200 kg, momento máximo de carga 11,7 tm, alcance máximo horizontal 9,70 m, inclusive caminhão toco pbt 16.000 kg, potência de 189 cv - impostos e seguros.</t>
  </si>
  <si>
    <t>'990268</t>
  </si>
  <si>
    <t>LABOR - 2024 - 330804 - 1</t>
  </si>
  <si>
    <t>Caminhão pipa 6.000 l, peso bruto total 13.000 kg, distância entre eixos 4,80 m, potência 189 cv inclusive tanque de aço para transporte de água, capacidade 6 m3 - impostos e seguros</t>
  </si>
  <si>
    <t>'990269</t>
  </si>
  <si>
    <t>LABOR - 2024 - 330806 - 1</t>
  </si>
  <si>
    <t>Guindaste hidráulico autopropelido, com lança telescópica 40 m, capacidade máxima 60 t, potência 260 kw - impostos e seguros</t>
  </si>
  <si>
    <t>010203</t>
  </si>
  <si>
    <t>010201</t>
  </si>
  <si>
    <t>010202</t>
  </si>
  <si>
    <t>010239</t>
  </si>
  <si>
    <t>010229</t>
  </si>
  <si>
    <t>010207</t>
  </si>
  <si>
    <t>010205</t>
  </si>
  <si>
    <t>010206</t>
  </si>
  <si>
    <t>010204</t>
  </si>
  <si>
    <t>010222</t>
  </si>
  <si>
    <t>SINAPI</t>
  </si>
  <si>
    <t>TOTAL GERAL</t>
  </si>
  <si>
    <t>Total Item 2</t>
  </si>
  <si>
    <t>Total Item 1</t>
  </si>
  <si>
    <t>3.5</t>
  </si>
  <si>
    <t>3.6</t>
  </si>
  <si>
    <t>3.7</t>
  </si>
  <si>
    <t>3.8</t>
  </si>
  <si>
    <t>3.9</t>
  </si>
  <si>
    <t>Total Item 3</t>
  </si>
  <si>
    <t>4.1</t>
  </si>
  <si>
    <t>4.2</t>
  </si>
  <si>
    <t>4.3</t>
  </si>
  <si>
    <t>4.4</t>
  </si>
  <si>
    <t>4.5</t>
  </si>
  <si>
    <t>Total Item 4</t>
  </si>
  <si>
    <t>Administração Local</t>
  </si>
  <si>
    <t>Composição</t>
  </si>
  <si>
    <t>CPU-01</t>
  </si>
  <si>
    <t>UN</t>
  </si>
  <si>
    <t>Outros</t>
  </si>
  <si>
    <t>DER-EDF020355</t>
  </si>
  <si>
    <t>MÊS</t>
  </si>
  <si>
    <t>Descrição</t>
  </si>
  <si>
    <t>DER-EDF010501</t>
  </si>
  <si>
    <t>M2</t>
  </si>
  <si>
    <t>103689</t>
  </si>
  <si>
    <t>FORNECIMENTO E INSTALAÇÃO DE PLACA DE OBRA COM CHAPA GALVANIZADA E ESTRUTURA DE MADEIRA. AF_03/2022_PS</t>
  </si>
  <si>
    <t>DER-EDF020713</t>
  </si>
  <si>
    <t>M</t>
  </si>
  <si>
    <t>DER-EDF020714</t>
  </si>
  <si>
    <t>DER-EDF020712</t>
  </si>
  <si>
    <t>DER-EDF020350</t>
  </si>
  <si>
    <t>DER-EDF020709</t>
  </si>
  <si>
    <t>DER-EDF020702</t>
  </si>
  <si>
    <t>DER-EDF020701</t>
  </si>
  <si>
    <t>DER-EDF020710</t>
  </si>
  <si>
    <t>SAPATA</t>
  </si>
  <si>
    <t>ADMINISTRAÇÃO LOCAL</t>
  </si>
  <si>
    <t>96521</t>
  </si>
  <si>
    <t>ESCAVAÇÃO MECANIZADA PARA BLOCO DE COROAMENTO OU SAPATA COM RETROESCAVADEIRA (INCLUINDO ESCAVAÇÃO PARA COLOCAÇÃO DE FÔRMAS). AF_01/2024</t>
  </si>
  <si>
    <t>M3</t>
  </si>
  <si>
    <t>101616</t>
  </si>
  <si>
    <t>PREPARO DE FUNDO DE VALA COM LARGURA MENOR QUE 1,5 M (ACERTO DO SOLO NATURAL). AF_08/2020</t>
  </si>
  <si>
    <t>96619</t>
  </si>
  <si>
    <t>LASTRO DE CONCRETO MAGRO, APLICADO EM BLOCOS DE COROAMENTO OU SAPATAS, ESPESSURA DE 5 CM. AF_01/2024</t>
  </si>
  <si>
    <t>96541</t>
  </si>
  <si>
    <t>FABRICAÇÃO, MONTAGEM E DESMONTAGEM DE FÔRMA PARA SAPATA, EM CHAPA DE MADEIRA COMPENSADA RESINADA, E=17 MM, 4 UTILIZAÇÕES. AF_01/2024</t>
  </si>
  <si>
    <t>104919</t>
  </si>
  <si>
    <t>ARMAÇÃO DE SAPATA ISOLADA, VIGA BALDRAME E SAPATA CORRIDA UTILIZANDO AÇO CA-50 DE 10 MM - MONTAGEM. AF_01/2024</t>
  </si>
  <si>
    <t>KG</t>
  </si>
  <si>
    <t>104917</t>
  </si>
  <si>
    <t>ARMAÇÃO DE SAPATA ISOLADA, VIGA BALDRAME E SAPATA CORRIDA UTILIZANDO AÇO CA-50 DE 6,3 MM - MONTAGEM. AF_01/2024</t>
  </si>
  <si>
    <t>104916</t>
  </si>
  <si>
    <t>ARMAÇÃO DE SAPATA ISOLADA, VIGA BALDRAME E SAPATA CORRIDA UTILIZANDO AÇO CA-60 DE 5 MM - MONTAGEM. AF_01/2024</t>
  </si>
  <si>
    <t>96556_ADP-01</t>
  </si>
  <si>
    <t>CONCRETAGEM DE SAPATA, FCK 20 MPA, COM USO DE JERICA - LANÇAMENTO, ADENSAMENTO E ACABAMENTO.</t>
  </si>
  <si>
    <t>93382</t>
  </si>
  <si>
    <t>REATERRO MANUAL DE VALAS, COM COMPACTADOR DE SOLOS DE PERCUSSÃO. AF_08/2023</t>
  </si>
  <si>
    <t>BALDRAMES</t>
  </si>
  <si>
    <t>96527</t>
  </si>
  <si>
    <t>ESCAVAÇÃO MANUAL PARA VIGA BALDRAME OU SAPATA CORRIDA (INCLUINDO ESCAVAÇÃO PARA COLOCAÇÃO DE FÔRMAS). AF_01/2024</t>
  </si>
  <si>
    <t>96536</t>
  </si>
  <si>
    <t>FABRICAÇÃO, MONTAGEM E DESMONTAGEM DE FÔRMA PARA VIGA BALDRAME, EM MADEIRA SERRADA, E=25 MM, 4 UTILIZAÇÕES. AF_01/2024</t>
  </si>
  <si>
    <t>104918</t>
  </si>
  <si>
    <t>ARMAÇÃO DE SAPATA ISOLADA, VIGA BALDRAME E SAPATA CORRIDA UTILIZANDO AÇO CA-50 DE 8 MM - MONTAGEM. AF_01/2024</t>
  </si>
  <si>
    <t>96555_ADP-01</t>
  </si>
  <si>
    <t>CONCRETAGEM DE BLOCO DE COROAMENTO OU VIGA BALDRAME, FCK 20 MPA, COM USO DE JERICA - LANÇAMENTO, ADENSAMENTO E ACABAMENTO.</t>
  </si>
  <si>
    <t>87878</t>
  </si>
  <si>
    <t>CHAPISCO APLICADO EM ALVENARIAS E ESTRUTURAS DE CONCRETO INTERNAS, COM COLHER DE PEDREIRO. ARGAMASSA TRAÇO 1:3 COM PREPARO MANUAL. AF_10/2022</t>
  </si>
  <si>
    <t>98562</t>
  </si>
  <si>
    <t>IMPERMEABILIZAÇÃO DE SUPERFÍCIE COM ARGAMASSA DE CIMENTO E AREIA, COM ADITIVO IMPERMEABILIZANTE, E = 1,5CM. AF_09/2023</t>
  </si>
  <si>
    <t>98557</t>
  </si>
  <si>
    <t>IMPERMEABILIZAÇÃO DE SUPERFÍCIE COM EMULSÃO ASFÁLTICA, 2 DEMÃOS. AF_09/2023</t>
  </si>
  <si>
    <t>92427</t>
  </si>
  <si>
    <t>MONTAGEM E DESMONTAGEM DE FÔRMA DE PILARES RETANGULARES E ESTRUTURAS SIMILARES, PÉ-DIREITO SIMPLES, EM CHAPA DE MADEIRA COMPENSADA RESINADA, 8 UTILIZAÇÕES. AF_09/2020</t>
  </si>
  <si>
    <t>92463_ADP-01</t>
  </si>
  <si>
    <t>MONTAGEM E DESMONTAGEM DE FÔRMA DE VIGA, SEM ESCORAMENTO, PÉ-DIREITO SIMPLES, EM CHAPA DE MADEIRA RESINADA, 8 UTILIZAÇÕES.</t>
  </si>
  <si>
    <t>92463</t>
  </si>
  <si>
    <t>MONTAGEM E DESMONTAGEM DE FÔRMA DE VIGA, ESCORAMENTO COM GARFO DE MADEIRA, PÉ-DIREITO SIMPLES, EM CHAPA DE MADEIRA RESINADA, 8 UTILIZAÇÕES. AF_09/2020</t>
  </si>
  <si>
    <t>92759</t>
  </si>
  <si>
    <t>ARMAÇÃO DE PILAR OU VIGA DE ESTRUTURA CONVENCIONAL DE CONCRETO ARMADO UTILIZANDO AÇO CA-60 DE 5,0 MM - MONTAGEM. AF_06/2022</t>
  </si>
  <si>
    <t>92760</t>
  </si>
  <si>
    <t>ARMAÇÃO DE PILAR OU VIGA DE ESTRUTURA CONVENCIONAL DE CONCRETO ARMADO UTILIZANDO AÇO CA-50 DE 6,3 MM - MONTAGEM. AF_06/2022</t>
  </si>
  <si>
    <t>92761</t>
  </si>
  <si>
    <t>ARMAÇÃO DE PILAR OU VIGA DE ESTRUTURA CONVENCIONAL DE CONCRETO ARMADO UTILIZANDO AÇO CA-50 DE 8,0 MM - MONTAGEM. AF_06/2022</t>
  </si>
  <si>
    <t>92762</t>
  </si>
  <si>
    <t>ARMAÇÃO DE PILAR OU VIGA DE ESTRUTURA CONVENCIONAL DE CONCRETO ARMADO UTILIZANDO AÇO CA-50 DE 10,0 MM - MONTAGEM. AF_06/2022</t>
  </si>
  <si>
    <t>101963</t>
  </si>
  <si>
    <t>LAJE PRÉ-MOLDADA UNIDIRECIONAL, BIAPOIADA, PARA PISO, ENCHIMENTO EM CERÂMICA, VIGOTA CONVENCIONAL, ALTURA TOTAL DA LAJE "LT" = 12 CM (ENCHIMENTO+CAPA) = (8+4). AF_08/2025</t>
  </si>
  <si>
    <t>103669_ADP-01</t>
  </si>
  <si>
    <t>CONCRETAGEM DE PILARES, FCK = 20 MPA,  COM USO DE BALDES - LANÇAMENTO, ADENSAMENTO E ACABAMENTO.</t>
  </si>
  <si>
    <t>103682_ADP-01</t>
  </si>
  <si>
    <t>CONCRETAGEM DE VIGAS E LAJES, FCK=20 MPA, PARA QUALQUER TIPO DE LAJE COM BALDES EM EDIFICAÇÃO TÉRREA - LANÇAMENTO, ADENSAMENTO E ACABAMENTO.</t>
  </si>
  <si>
    <t>PILARES, VIGAS E LAJES</t>
  </si>
  <si>
    <t>ALVENARIA/FECHAMENTOS</t>
  </si>
  <si>
    <t>103328</t>
  </si>
  <si>
    <t>ALVENARIA DE VEDAÇÃO DE BLOCOS CERÂMICOS FURADOS NA HORIZONTAL DE 9X19X19 CM (ESPESSURA 9 CM) E ARGAMASSA DE ASSENTAMENTO COM PREPARO EM BETONEIRA. AF_12/2021</t>
  </si>
  <si>
    <t>105022</t>
  </si>
  <si>
    <t>VERGA PRÉ-MOLDADA COM ATÉ 1,5 M DE VÃO, ESPESSURA DE *10* CM. AF_03/2024</t>
  </si>
  <si>
    <t>105028</t>
  </si>
  <si>
    <t>CONTRAVERGA PRÉ-MOLDADA, ESPESSURA DE *10* CM. AF_03/2024</t>
  </si>
  <si>
    <t>91338</t>
  </si>
  <si>
    <t>PORTA DE ALUMÍNIO DE ABRIR COM LAMBRI, COM GUARNIÇÃO, FIXAÇÃO COM PARAFUSOS - FORNECIMENTO E INSTALAÇÃO. AF_12/2019</t>
  </si>
  <si>
    <t>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</si>
  <si>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</si>
  <si>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94572</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</si>
  <si>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</si>
  <si>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94569</t>
  </si>
  <si>
    <t>JANELA DE ALUMÍNIO TIPO MAXIM-AR, BATENTE/ REQUADRO 3 A 14 CM, VIDRO INCLUSO, FIXAÇÃO COM PARAFUSO, SEM GUARNIÇÃO/ ALIZAR, DIMENSÕES 60X80 (A X L) CM, SEM ACABAMENTO, VEDAÇÃO COM SILICONE, EXCLUSIVE CONTRAMARCO - FORNECIMENTO E INSTALAÇÃO. AF_11/2024</t>
  </si>
  <si>
    <t>94589</t>
  </si>
  <si>
    <t>CONTRAMARCO DE ALUMÍNIO, FIXAÇÃO COM ARGAMASSA - FORNECIMENTO E INSTALAÇÃO. AF_11/2024</t>
  </si>
  <si>
    <t>105812</t>
  </si>
  <si>
    <t>GUARNIÇÃO DE ALUMÍNIO. AF_11/2024</t>
  </si>
  <si>
    <t>ESQUADRIAS DE MADEIRAS</t>
  </si>
  <si>
    <t>91314</t>
  </si>
  <si>
    <t>KIT DE PORTA DE MADEIRA PARA PINTURA, SEMI-OCA (LEVE OU MÉDIA), PADRÃO POPULAR, 80X210CM, ESPESSURA DE 3,5CM, ITENS INCLUSOS: DOBRADIÇAS, MONTAGEM E INSTALAÇÃO DO BATENTE, FECHADURA COM EXECUÇÃO DO FURO - FORNECIMENTO E INSTALAÇÃO. AF_12/2019</t>
  </si>
  <si>
    <t>92541</t>
  </si>
  <si>
    <t>TRAMA DE MADEIRA COMPOSTA POR RIPAS, CAIBROS E TERÇAS PARA TELHADOS DE ATÉ 2 ÁGUAS PARA TELHA CERÂMICA CAPA-CANAL, INCLUSO TRANSPORTE VERTICAL. AF_07/2019</t>
  </si>
  <si>
    <t>94447</t>
  </si>
  <si>
    <t>TELHAMENTO COM TELHA CERÂMICA CAPA-CANAL, TIPO PAULISTA, COM ATÉ 2 ÁGUAS, INCLUSO TRANSPORTE VERTICAL. AF_07/2019</t>
  </si>
  <si>
    <t>102233</t>
  </si>
  <si>
    <t>PINTURA IMUNIZANTE PARA MADEIRA, 1 DEMÃO. AF_01/2021</t>
  </si>
  <si>
    <t>94232</t>
  </si>
  <si>
    <t>AMARRAÇÃO DE TELHAS CERÂMICAS OU DE CONCRETO. AF_07/2019</t>
  </si>
  <si>
    <t>94221</t>
  </si>
  <si>
    <t>CUMEEIRA PARA TELHA CERÂMICA EMBOÇADA COM ARGAMASSA TRAÇO 1:2:9 (CIMENTO, CAL E AREIA) PARA TELHADOS COM ATÉ 2 ÁGUAS, INCLUSO TRANSPORTE VERTICAL. AF_07/2019</t>
  </si>
  <si>
    <t>92548</t>
  </si>
  <si>
    <t>FABRICAÇÃO E INSTALAÇÃO DE TESOURA INTEIRA EM MADEIRA NÃO APARELHADA, VÃO DE 6 M, PARA TELHA CERÂMICA OU DE CONCRETO, INCLUSO IÇAMENTO. AF_07/2019</t>
  </si>
  <si>
    <t>TELHADOS</t>
  </si>
  <si>
    <t>87879</t>
  </si>
  <si>
    <t>CHAPISCO APLICADO EM ALVENARIAS E ESTRUTURAS DE CONCRETO INTERNAS, COM COLHER DE PEDREIRO. ARGAMASSA TRAÇO 1:3 COM PREPARO EM BETONEIRA 400L. AF_10/2022</t>
  </si>
  <si>
    <t>87882</t>
  </si>
  <si>
    <t>CHAPISCO APLICADO NO TETO OU EM ALVENARIA E ESTRUTURA, COM ROLO PARA TEXTURA ACRÍLICA. ARGAMASSA TRAÇO 1:4 E EMULSÃO POLIMÉRICA (ADESIVO) COM PREPARO EM BETONEIRA 400L. AF_10/2022</t>
  </si>
  <si>
    <t>87545</t>
  </si>
  <si>
    <t>EMBOÇO, EM ARGAMASSA TRAÇO 1:2:8, PREPARO MECÂNICO, APLICADO MANUALMENTE EM PAREDES INTERNAS, PARA AMBIENTES COM ÁREA MENOR QUE 5M², E = 10MM, COM TALISCAS. AF_03/2024</t>
  </si>
  <si>
    <t>87547</t>
  </si>
  <si>
    <t>MASSA ÚNICA, EM ARGAMASSA TRAÇO 1:2:8, PREPARO MECÂNICO, APLICADA MANUALMENTE EM PAREDES INTERNAS DE AMBIENTES COM ÁREA ENTRE 5M² E 10M², E = 10MM, COM TALISCAS. AF_03/2024</t>
  </si>
  <si>
    <t>104958</t>
  </si>
  <si>
    <t>MASSA ÚNICA, EM ARGAMASSA TRAÇO 1:2:8 PREPARO MECÂNICO, APLICADA MANUALMENTE EM PAREDES INTERNAS DE AMBIENTES COM ÁREA MAIOR QUE 10M², E = 10MM, COM TALISCAS. AF_03/2024</t>
  </si>
  <si>
    <t>90408</t>
  </si>
  <si>
    <t>MASSA ÚNICA, EM ARGAMASSA TRAÇO 1:2:8, PREPARO MECÂNICO, APLICADA MANUALMENTE EM TETO, E = 10MM, COM TALISCAS. AF_03/2024</t>
  </si>
  <si>
    <t>REVESTIMENTOS INTERNOS</t>
  </si>
  <si>
    <t>REVESTIMENTOS CERÂMICOS</t>
  </si>
  <si>
    <t>87267</t>
  </si>
  <si>
    <t>REVESTIMENTO CERÂMICO PARA PAREDES INTERNAS COM PLACAS TIPO ESMALTADA DE DIMENSÕES 20X20 CM APLICADAS A MEIA ALTURA DAS PAREDES. AF_02/2023_PE</t>
  </si>
  <si>
    <t>87265</t>
  </si>
  <si>
    <t>REVESTIMENTO CERÂMICO PARA PAREDES INTERNAS COM PLACAS TIPO ESMALTADA DE DIMENSÕES 20X20 CM APLICADAS NA ALTURA INTEIRA DAS PAREDES. AF_02/2023_PE</t>
  </si>
  <si>
    <t>REVESTIMENTOS EXTERNOS</t>
  </si>
  <si>
    <t>87905</t>
  </si>
  <si>
    <t>CHAPISCO APLICADO EM ALVENARIA (COM PRESENÇA DE VÃOS) E ESTRUTURAS DE CONCRETO DE FACHADA, COM COLHER DE PEDREIRO. ARGAMASSA TRAÇO 1:3 COM PREPARO EM BETONEIRA 400L. AF_10/2022</t>
  </si>
  <si>
    <t>87894</t>
  </si>
  <si>
    <t>CHAPISCO APLICADO EM ALVENARIA (SEM PRESENÇA DE VÃOS) E ESTRUTURAS DE CONCRETO DE FACHADA, COM COLHER DE PEDREIRO. ARGAMASSA TRAÇO 1:3 COM PREPARO EM BETONEIRA 400L. AF_10/2022</t>
  </si>
  <si>
    <t>87792</t>
  </si>
  <si>
    <t>EMBOÇO OU MASSA ÚNICA EM ARGAMASSA TRAÇO 1:2:8, PREPARO MECÂNICO COM BETONEIRA 400 L, APLICADA MANUALMENTE EM PANOS CEGOS DE FACHADA (SEM PRESENÇA DE VÃOS), ESPESSURA DE 25 MM. AF_08/2022</t>
  </si>
  <si>
    <t>87775</t>
  </si>
  <si>
    <t>EMBOÇO OU MASSA ÚNICA EM ARGAMASSA TRAÇO 1:2:8, PREPARO MECÂNICO COM BETONEIRA 400 L, APLICADA MANUALMENTE EM PANOS DE FACHADA COM PRESENÇA DE VÃOS, ESPESSURA DE 25 MM. AF_08/2022</t>
  </si>
  <si>
    <t>96111</t>
  </si>
  <si>
    <t>FORRO EM RÉGUAS DE PVC, FRISADO, PARA AMBIENTES RESIDENCIAIS, INCLUSIVE ESTRUTURA UNIDIRECIONAL DE FIXAÇÃO. AF_08/2023_PS</t>
  </si>
  <si>
    <t>FORROS</t>
  </si>
  <si>
    <t>PINTURAS INTERNAS</t>
  </si>
  <si>
    <t>88485</t>
  </si>
  <si>
    <t>FUNDO SELADOR ACRÍLICO, APLICAÇÃO MANUAL EM PAREDE, UMA DEMÃO. AF_04/2023</t>
  </si>
  <si>
    <t>88484</t>
  </si>
  <si>
    <t>FUNDO SELADOR ACRÍLICO, APLICAÇÃO MANUAL EM TETO, UMA DEMÃO. AF_04/2023</t>
  </si>
  <si>
    <t>104640</t>
  </si>
  <si>
    <t>PINTURA LÁTEX ACRÍLICA STANDARD, APLICAÇÃO MANUAL EM TETO, DUAS DEMÃOS. AF_04/2023</t>
  </si>
  <si>
    <t>104642</t>
  </si>
  <si>
    <t>PINTURA LÁTEX ACRÍLICA STANDARD, APLICAÇÃO MANUAL EM PAREDES, DUAS DEMÃOS. AF_04/2023</t>
  </si>
  <si>
    <t>PINTURAS EXTERNAS</t>
  </si>
  <si>
    <t>88415</t>
  </si>
  <si>
    <t>APLICAÇÃO MANUAL DE FUNDO SELADOR ACRÍLICO EM PAREDES EXTERNAS DE CASAS. AF_03/2024</t>
  </si>
  <si>
    <t>PINTURA ESQUADRIAS</t>
  </si>
  <si>
    <t>102193</t>
  </si>
  <si>
    <t>LIXAMENTO DE MADEIRA PARA APLICAÇÃO DE FUNDO OU PINTURA. AF_01/2021</t>
  </si>
  <si>
    <t>102197</t>
  </si>
  <si>
    <t>PINTURA FUNDO NIVELADOR ALQUÍDICO BRANCO EM MADEIRA. AF_01/2021</t>
  </si>
  <si>
    <t>102219</t>
  </si>
  <si>
    <t>PINTURA TINTA DE ACABAMENTO (PIGMENTADA) ESMALTE SINTÉTICO ACETINADO EM MADEIRA, 2 DEMÃOS. AF_01/2021</t>
  </si>
  <si>
    <t>PISO CERÂMICO</t>
  </si>
  <si>
    <t>97084</t>
  </si>
  <si>
    <t>COMPACTAÇÃO MECÂNICA DE SOLO PARA EXECUÇÃO DE RADIER, PISO DE CONCRETO OU LAJE SOBRE SOLO, COM COMPACTADOR DE SOLOS TIPO PLACA VIBRATÓRIA. AF_09/2021</t>
  </si>
  <si>
    <t>100322</t>
  </si>
  <si>
    <t>LASTRO COM MATERIAL GRANULAR (PEDRA BRITADA N.3), APLICADO EM PISOS OU LAJES SOBRE SOLO, ESPESSURA DE *10 CM*. AF_01/2024</t>
  </si>
  <si>
    <t>97087</t>
  </si>
  <si>
    <t>CAMADA SEPARADORA PARA EXECUÇÃO DE RADIER, PISO DE CONCRETO OU LAJE SOBRE SOLO, EM LONA PLÁSTICA. AF_09/2021</t>
  </si>
  <si>
    <t>95241</t>
  </si>
  <si>
    <t>LASTRO DE CONCRETO MAGRO, APLICADO EM PISOS, LAJES SOBRE SOLO OU RADIERS, ESPESSURA DE 5 CM. AF_01/2024</t>
  </si>
  <si>
    <t>87745</t>
  </si>
  <si>
    <t>CONTRAPISO EM ARGAMASSA TRAÇO 1:4 (CIMENTO E AREIA), PREPARO MECÂNICO COM BETONEIRA 400 L, APLICADO EM ÁREAS MOLHADAS SOBRE LAJE, ADERIDO, ACABAMENTO NÃO REFORÇADO, ESPESSURA 3CM. AF_07/2021</t>
  </si>
  <si>
    <t>87630</t>
  </si>
  <si>
    <t>CONTRAPISO EM ARGAMASSA TRAÇO 1:4 (CIMENTO E AREIA), PREPARO MECÂNICO COM BETONEIRA 400 L, APLICADO EM ÁREAS SECAS SOBRE LAJE, ADERIDO, ACABAMENTO NÃO REFORÇADO, ESPESSURA 3CM. AF_07/2021</t>
  </si>
  <si>
    <t>87247</t>
  </si>
  <si>
    <t>REVESTIMENTO CERÂMICO PARA PISO COM PLACAS TIPO ESMALTADA DE DIMENSÕES 35X35 CM APLICADA EM AMBIENTES DE ÁREA ENTRE 5 M2 E 10 M2. AF_02/2023_PE</t>
  </si>
  <si>
    <t>87248</t>
  </si>
  <si>
    <t>REVESTIMENTO CERÂMICO PARA PISO COM PLACAS TIPO ESMALTADA DE DIMENSÕES 35X35 CM APLICADA EM AMBIENTES DE ÁREA MAIOR QUE 10 M2. AF_02/2023_PE</t>
  </si>
  <si>
    <t>87246</t>
  </si>
  <si>
    <t>REVESTIMENTO CERÂMICO PARA PISO COM PLACAS TIPO ESMALTADA DE DIMENSÕES 35X35 CM APLICADA EM AMBIENTES DE ÁREA MENOR QUE 5 M2. AF_02/2023_PE</t>
  </si>
  <si>
    <t>PISOS CIMENTADOS</t>
  </si>
  <si>
    <t>94990</t>
  </si>
  <si>
    <t>EXECUÇÃO DE PASSEIO (CALÇADA) OU PISO DE CONCRETO COM CONCRETO MOLDADO IN LOCO, FEITO EM OBRA, ACABAMENTO CONVENCIONAL, NÃO ARMADO. AF_08/2022</t>
  </si>
  <si>
    <t>RODAPÉS, SOLEIRAS E PEITORIS</t>
  </si>
  <si>
    <t>98695</t>
  </si>
  <si>
    <t>SOLEIRA EM MÁRMORE, LARGURA 15 CM, ESPESSURA 2,0 CM. AF_09/2020</t>
  </si>
  <si>
    <t>88648</t>
  </si>
  <si>
    <t>RODAPÉ CERÂMICO DE 7CM DE ALTURA COM PLACAS TIPO ESMALTADA DE DIMENSÕES 35X35CM. AF_02/2023</t>
  </si>
  <si>
    <t>101965</t>
  </si>
  <si>
    <t>PEITORIL LINEAR EM GRANITO OU MÁRMORE, L = 15CM, ASSENTADO COM ARGAMASSA 1:6 COM ADITIVO. AF_11/2020</t>
  </si>
  <si>
    <t>CENTRO DE DISTRIBUIÇÃO ELÉTRICA</t>
  </si>
  <si>
    <t>93653</t>
  </si>
  <si>
    <t>DISJUNTOR MONOPOLAR TIPO DIN, CORRENTE NOMINAL DE 10A - FORNECIMENTO E INSTALAÇÃO. AF_07/2025</t>
  </si>
  <si>
    <t>93656</t>
  </si>
  <si>
    <t>DISJUNTOR MONOPOLAR TIPO DIN, CORRENTE NOMINAL DE 25A - FORNECIMENTO E INSTALAÇÃO. AF_07/2025</t>
  </si>
  <si>
    <t>93659</t>
  </si>
  <si>
    <t>DISJUNTOR MONOPOLAR TIPO DIN, CORRENTE NOMINAL DE 50A - FORNECIMENTO E INSTALAÇÃO. AF_07/2025</t>
  </si>
  <si>
    <t>93659_ADP-01</t>
  </si>
  <si>
    <t>DISJUNTOR MONOPOLAR TIPO DIN, CORRENTE NOMINAL DE 80A - FORNECIMENTO E INSTALAÇÃO.</t>
  </si>
  <si>
    <t>93675</t>
  </si>
  <si>
    <t>DISJUNTOR BIPOLAR TIPO DR, CORRENTE NOMINAL DE 40A - FORNECIMENTO E INSTALAÇÃO. AF_07/2025</t>
  </si>
  <si>
    <t>106030</t>
  </si>
  <si>
    <t>DISJUNTOR BIPOLAR DR 63A - FORNECIMENTO E INSTALAÇÃO. AF_07/2025</t>
  </si>
  <si>
    <t>101494</t>
  </si>
  <si>
    <t>ENTRADA DE ENERGIA ELÉTRICA, AÉREA, MONOFÁSICA, COM CAIXA DE EMBUTIR, CABO DE 16 MM2 E DISJUNTOR DIN 50A (NÃO INCLUSO O POSTE DE CONCRETO). AF_07/2020_PS</t>
  </si>
  <si>
    <t>101873_ADP-01</t>
  </si>
  <si>
    <t>QUADRO DE DISTRIBUIÇÃO DE LUZ EM PVC PARA 12 DISJUNTORES - FORNECIMENTO E INSTALAÇÃO.</t>
  </si>
  <si>
    <t>103782</t>
  </si>
  <si>
    <t>LUMINÁRIA TIPO PLAFON CIRCULAR, DE SOBREPOR, COM LED DE 12/13 W - FORNECIMENTO E INSTALAÇÃO. AF_09/2024</t>
  </si>
  <si>
    <t>91953</t>
  </si>
  <si>
    <t>INTERRUPTOR SIMPLES (1 MÓDULO), 10A/250V, INCLUINDO SUPORTE E PLACA - FORNECIMENTO E INSTALAÇÃO. AF_03/2023</t>
  </si>
  <si>
    <t>91959</t>
  </si>
  <si>
    <t>INTERRUPTOR SIMPLES (2 MÓDULOS), 10A/250V, INCLUINDO SUPORTE E PLACA - FORNECIMENTO E INSTALAÇÃO. AF_03/2023</t>
  </si>
  <si>
    <t>92000</t>
  </si>
  <si>
    <t>TOMADA BAIXA DE EMBUTIR (1 MÓDULO), 2P+T 10 A, INCLUINDO SUPORTE E PLACA - FORNECIMENTO E INSTALAÇÃO. AF_03/2023</t>
  </si>
  <si>
    <t>91996</t>
  </si>
  <si>
    <t>TOMADA MÉDIA DE EMBUTIR (1 MÓDULO), 2P+T 10 A, INCLUINDO SUPORTE E PLACA - FORNECIMENTO E INSTALAÇÃO. AF_03/2023</t>
  </si>
  <si>
    <t>91993</t>
  </si>
  <si>
    <t>TOMADA ALTA DE EMBUTIR (1 MÓDULO), 2P+T 20 A, INCLUINDO SUPORTE E PLACA - FORNECIMENTO E INSTALAÇÃO. AF_03/2023</t>
  </si>
  <si>
    <t>91985</t>
  </si>
  <si>
    <t>INTERRUPTOR PULSADOR CAMPAINHA (1 MÓDULO), 10A/250V, INCLUINDO SUPORTE E PLACA - FORNECIMENTO E INSTALAÇÃO. AF_03/2023</t>
  </si>
  <si>
    <t>91987</t>
  </si>
  <si>
    <t>CAMPAINHA CIGARRA (1 MÓDULO), 10A/250V, INCLUINDO SUPORTE E PLACA - FORNECIMENTO E INSTALAÇÃO. AF_03/2023</t>
  </si>
  <si>
    <t>91947_ADP-01</t>
  </si>
  <si>
    <t>SUPORTE PARAFUSADO COM ESPELHO / PLACA DE ENCAIXE 4" X 2" BAIXO PARA PONTO ELÉTRICO - FORNECIMENTO E INSTALAÇÃO.</t>
  </si>
  <si>
    <t>91941</t>
  </si>
  <si>
    <t>CAIXA RETANGULAR 4" X 2" BAIXA (0,30 M DO PISO), PVC, INSTALADA EM PAREDE - FORNECIMENTO E INSTALAÇÃO. AF_03/2023</t>
  </si>
  <si>
    <t>91940</t>
  </si>
  <si>
    <t>CAIXA RETANGULAR 4" X 2" MÉDIA (1,30 M DO PISO), PVC, INSTALADA EM PAREDE - FORNECIMENTO E INSTALAÇÃO. AF_03/2023</t>
  </si>
  <si>
    <t>91939</t>
  </si>
  <si>
    <t>CAIXA RETANGULAR 4" X 2" ALTA (2,00 M DO PISO), PVC, INSTALADA EM PAREDE - FORNECIMENTO E INSTALAÇÃO. AF_03/2023</t>
  </si>
  <si>
    <t>91937</t>
  </si>
  <si>
    <t>CAIXA OCTOGONAL 3" X 3", PVC, INSTALADA EM LAJE - FORNECIMENTO E INSTALAÇÃO. AF_03/2023</t>
  </si>
  <si>
    <t>ILUMINAÇÃO, TOMADAS E INTERRUPTORES</t>
  </si>
  <si>
    <t>91924</t>
  </si>
  <si>
    <t>CABO DE COBRE FLEXÍVEL ISOLADO, 1,5 MM², ANTI-CHAMA 450/750 V, PARA CIRCUITOS TERMINAIS - FORNECIMENTO E INSTALAÇÃO. AF_03/2023</t>
  </si>
  <si>
    <t>91926</t>
  </si>
  <si>
    <t>CABO DE COBRE FLEXÍVEL ISOLADO, 2,5 MM², ANTI-CHAMA 450/750 V, PARA CIRCUITOS TERMINAIS - FORNECIMENTO E INSTALAÇÃO. AF_03/2023</t>
  </si>
  <si>
    <t>91928</t>
  </si>
  <si>
    <t>CABO DE COBRE FLEXÍVEL ISOLADO, 4 MM², ANTI-CHAMA 450/750 V, PARA CIRCUITOS TERMINAIS - FORNECIMENTO E INSTALAÇÃO. AF_03/2023</t>
  </si>
  <si>
    <t>101884</t>
  </si>
  <si>
    <t>CABO DE COBRE ISOLADO, 10 MM², ANTI-CHAMA 450/750 V, INSTALADO EM ELETROCALHA OU PERFILADO - FORNECIMENTO E INSTALAÇÃO. AF_07/2025</t>
  </si>
  <si>
    <t>101561</t>
  </si>
  <si>
    <t>CABO DE COBRE FLEXÍVEL ISOLADO, 16 MM², 0,6/1,0 KV, PARA REDE AÉREA DE DISTRIBUIÇÃO DE ENERGIA ELÉTRICA DE BAIXA TENSÃO - FORNECIMENTO E INSTALAÇÃO. AF_07/2020</t>
  </si>
  <si>
    <t>91834</t>
  </si>
  <si>
    <t>ELETRODUTO FLEXÍVEL CORRUGADO, PVC, DN 25 MM (3/4"), PARA CIRCUITOS TERMINAIS, INSTALADO EM FORRO - FORNECIMENTO E INSTALAÇÃO. AF_03/2023</t>
  </si>
  <si>
    <t>91854</t>
  </si>
  <si>
    <t>ELETRODUTO FLEXÍVEL CORRUGADO, PVC, DN 25 MM (3/4"), PARA CIRCUITOS TERMINAIS, INSTALADO EM PAREDE - FORNECIMENTO E INSTALAÇÃO. AF_03/2023</t>
  </si>
  <si>
    <t>91845</t>
  </si>
  <si>
    <t>ELETRODUTO FLEXÍVEL CORRUGADO REFORÇADO, PVC, DN 25 MM (3/4"), PARA CIRCUITOS TERMINAIS, INSTALADO EM LAJE - FORNECIMENTO E INSTALAÇÃO. AF_03/2023</t>
  </si>
  <si>
    <t>90447</t>
  </si>
  <si>
    <t>RASGO LINEAR MANUAL EM ALVENARIA, PARA ELETRODUTOS, DIÂMETROS MENORES OU IGUAIS A 40 MM. AF_09/2023</t>
  </si>
  <si>
    <t>TUBULAÇÕES E CONEXÕES HIDRÁULICAS</t>
  </si>
  <si>
    <t>90373</t>
  </si>
  <si>
    <t>JOELHO 90 GRAUS COM BUCHA DE LATÃO, PVC, SOLDÁVEL, DN 25MM, X 1/2 INSTALADO EM RAMAL OU SUB-RAMAL DE ÁGUA - FORNECIMENTO E INSTALAÇÃO. AF_06/2022</t>
  </si>
  <si>
    <t>89408</t>
  </si>
  <si>
    <t>JOELHO 90 GRAUS, PVC, SOLDÁVEL, DN 25MM, INSTALADO EM RAMAL DE DISTRIBUIÇÃO DE ÁGUA - FORNECIMENTO E INSTALAÇÃO. AF_06/2022</t>
  </si>
  <si>
    <t>89395</t>
  </si>
  <si>
    <t>TE, PVC, SOLDÁVEL, DN 25MM, INSTALADO EM RAMAL OU SUB-RAMAL DE ÁGUA - FORNECIMENTO E INSTALAÇÃO. AF_06/2022</t>
  </si>
  <si>
    <t>89383</t>
  </si>
  <si>
    <t>ADAPTADOR CURTO COM BOLSA E ROSCA PARA REGISTRO, PVC, SOLDÁVEL, DN 25MM X 3/4, INSTALADO EM RAMAL OU SUB-RAMAL DE ÁGUA - FORNECIMENTO E INSTALAÇÃO. AF_06/2022</t>
  </si>
  <si>
    <t>89446</t>
  </si>
  <si>
    <t>TUBO, PVC, SOLDÁVEL, DE 25MM, INSTALADO EM PRUMADA DE ÁGUA - FORNECIMENTO E INSTALAÇÃO. AF_06/2022</t>
  </si>
  <si>
    <t>89356</t>
  </si>
  <si>
    <t>TUBO, PVC, SOLDÁVEL, DE 25MM, INSTALADO EM RAMAL OU SUB-RAMAL DE ÁGUA - FORNECIMENTO E INSTALAÇÃO. AF_06/2022</t>
  </si>
  <si>
    <t>CPU-02</t>
  </si>
  <si>
    <t>FORNECIMENTO E INSTALAÇÃO DE PRESSURIZADOR ACOPLADO AO CHUVEIRO (TENSÃO: 110V - PRESSÃO MINIMA: 0,7MCA / PRESSÃO MÁXIMA: 2,5MCA - ENTRADA 1/2" / SAÍDA 1/2")</t>
  </si>
  <si>
    <t>REGISTROS</t>
  </si>
  <si>
    <t>89985</t>
  </si>
  <si>
    <t>REGISTRO DE PRESSÃO BRUTO, LATÃO, ROSCÁVEL, 3/4", COM ACABAMENTO E CANOPLA CROMADOS - FORNECIMENTO E INSTALAÇÃO. AF_08/2021</t>
  </si>
  <si>
    <t>89987</t>
  </si>
  <si>
    <t>REGISTRO DE GAVETA BRUTO, LATÃO, ROSCÁVEL, 3/4", COM ACABAMENTO E CANOPLA CROMADOS - FORNECIMENTO E INSTALAÇÃO. AF_08/2021</t>
  </si>
  <si>
    <t>94490</t>
  </si>
  <si>
    <t>REGISTRO DE ESFERA, PVC, SOLDÁVEL, COM VOLANTE, DN 32 MM - FORNECIMENTO E INSTALAÇÃO. AF_08/2021</t>
  </si>
  <si>
    <t>86885</t>
  </si>
  <si>
    <t>ENGATE FLEXÍVEL EM PLÁSTICO BRANCO, 1/2" X 40CM - FORNECIMENTO E INSTALAÇÃO. AF_01/2020</t>
  </si>
  <si>
    <t>ENTRADA / ALIMENTAÇÃO HIDRÁULICA</t>
  </si>
  <si>
    <t>97741</t>
  </si>
  <si>
    <t>KIT CAVALETE PARA MEDIÇÃO DE ÁGUA - ENTRADA INDIVIDUALIZADA, EM PVC 25 MM (3/4"), PARA 1 MEDIDOR - FORNECIMENTO E INSTALAÇÃO (EXCLUSIVE HIDRÔMETRO). AF_03/2024</t>
  </si>
  <si>
    <t>104994_ADP-01</t>
  </si>
  <si>
    <t>CAIXA DE EMBUTIR EM POLICARBONATO PARA ABRIGO DE HIDRÔMETRO - FORNECIMENTO E INSTALAÇÃO (EXCLUSIVE HIDRÔMETRO).</t>
  </si>
  <si>
    <t>89353</t>
  </si>
  <si>
    <t>REGISTRO DE GAVETA BRUTO, LATÃO, ROSCÁVEL, 3/4" - FORNECIMENTO E INSTALAÇÃO. AF_08/2021</t>
  </si>
  <si>
    <t>89402</t>
  </si>
  <si>
    <t>TUBO, PVC, SOLDÁVEL, DE 25MM, INSTALADO EM RAMAL DE DISTRIBUIÇÃO DE ÁGUA - FORNECIMENTO E INSTALAÇÃO. AF_06/2022</t>
  </si>
  <si>
    <t>89440</t>
  </si>
  <si>
    <t>TE, PVC, SOLDÁVEL, DN 25MM, INSTALADO EM RAMAL DE DISTRIBUIÇÃO DE ÁGUA - FORNECIMENTO E INSTALAÇÃO. AF_06/2022</t>
  </si>
  <si>
    <t>102605</t>
  </si>
  <si>
    <t>CAIXA D´ÁGUA EM POLIETILENO, 500 LITROS - FORNECIMENTO E INSTALAÇÃO. AF_06/2021</t>
  </si>
  <si>
    <t>102591</t>
  </si>
  <si>
    <t>FURO EM CAIXA D'ÁGUA COM ESPESSURA DE 2 ATÉ 5 MM E DIÂMETRO DE 25 MM. AF_06/2021</t>
  </si>
  <si>
    <t>102593</t>
  </si>
  <si>
    <t>FURO EM CAIXA D'ÁGUA COM ESPESSURA DE 2 ATÉ 5 MM E DIÂMETRO DE 32 MM. AF_06/2021</t>
  </si>
  <si>
    <t>94703</t>
  </si>
  <si>
    <t>ADAPTADOR COM FLANGE E ANEL DE VEDAÇÃO, PVC, SOLDÁVEL, DN 25 MM X 3/4", INSTALADO EM RESERVAÇÃO PREDIAL DE ÁGUA - FORNECIMENTO E INSTALAÇÃO. AF_04/2024</t>
  </si>
  <si>
    <t>94704</t>
  </si>
  <si>
    <t>ADAPTADOR COM FLANGE E ANEL DE VEDAÇÃO, PVC, SOLDÁVEL, DN 32 MM X 1", INSTALADO EM RESERVAÇÃO PREDIAL DE ÁGUA - FORNECIMENTO E INSTALAÇÃO. AF_04/2024</t>
  </si>
  <si>
    <t>94796</t>
  </si>
  <si>
    <t>TORNEIRA DE BOIA PARA CAIXA D'ÁGUA, ROSCÁVEL, 3/4" - FORNECIMENTO E INSTALAÇÃO. AF_08/2021</t>
  </si>
  <si>
    <t>89413</t>
  </si>
  <si>
    <t>JOELHO 90 GRAUS, PVC, SOLDÁVEL, DN 32MM, INSTALADO EM RAMAL DE DISTRIBUIÇÃO DE ÁGUA - FORNECIMENTO E INSTALAÇÃO. AF_06/2022</t>
  </si>
  <si>
    <t>89414</t>
  </si>
  <si>
    <t>JOELHO 45 GRAUS, PVC, SOLDÁVEL, DN 32MM, INSTALADO EM RAMAL DE DISTRIBUIÇÃO DE ÁGUA - FORNECIMENTO E INSTALAÇÃO. AF_06/2022</t>
  </si>
  <si>
    <t>103953</t>
  </si>
  <si>
    <t>BUCHA DE REDUÇÃO, CURTA, PVC, SOLDÁVEL, DN 32 X 25 MM, INSTALADO EM RAMAL DE DISTRIBUIÇÃO DE ÁGUA - FORNECIMENTO E INSTALAÇÃO. AF_06/2022</t>
  </si>
  <si>
    <t>89443</t>
  </si>
  <si>
    <t>TE, PVC, SOLDÁVEL, DN 32MM, INSTALADO EM RAMAL DE DISTRIBUIÇÃO DE ÁGUA - FORNECIMENTO E INSTALAÇÃO. AF_06/2022</t>
  </si>
  <si>
    <t>89445</t>
  </si>
  <si>
    <t>TÊ DE REDUÇÃO, PVC, SOLDÁVEL, DN 32MM X 25MM, INSTALADO EM RAMAL DE DISTRIBUIÇÃO DE ÁGUA - FORNECIMENTO E INSTALAÇÃO. AF_06/2022</t>
  </si>
  <si>
    <t>89403</t>
  </si>
  <si>
    <t>TUBO, PVC, SOLDÁVEL, DE 32MM, INSTALADO EM RAMAL DE DISTRIBUIÇÃO DE ÁGUA - FORNECIMENTO E INSTALAÇÃO. AF_06/2022</t>
  </si>
  <si>
    <t>CAIXA D'ÁGUA E BARRILETE</t>
  </si>
  <si>
    <t>TUBULAÇÕES E CONEXÕES SANITÁRIAS</t>
  </si>
  <si>
    <t>89726</t>
  </si>
  <si>
    <t>JOELHO 45 GRAUS, PVC, SERIE NORMAL, ESGOTO PREDIAL, DN 40 MM, JUNTA SOLDÁVEL, FORNECIDO E INSTALADO EM RAMAL DE DESCARGA OU RAMAL DE ESGOTO SANITÁRIO. AF_08/2022</t>
  </si>
  <si>
    <t>89732</t>
  </si>
  <si>
    <t>JOELHO 45 GRAUS, PVC, SERIE NORMAL, ESGOTO PREDIAL, DN 50 MM, JUNTA ELÁSTICA, FORNECIDO E INSTALADO EM RAMAL DE DESCARGA OU RAMAL DE ESGOTO SANITÁRIO. AF_08/2022</t>
  </si>
  <si>
    <t>89724</t>
  </si>
  <si>
    <t>JOELHO 90 GRAUS, PVC, SERIE NORMAL, ESGOTO PREDIAL, DN 40 MM, JUNTA SOLDÁVEL, FORNECIDO E INSTALADO EM RAMAL DE DESCARGA OU RAMAL DE ESGOTO SANITÁRIO. AF_08/2022</t>
  </si>
  <si>
    <t>89731</t>
  </si>
  <si>
    <t>JOELHO 90 GRAUS, PVC, SERIE NORMAL, ESGOTO PREDIAL, DN 50 MM, JUNTA ELÁSTICA, FORNECIDO E INSTALADO EM RAMAL DE DESCARGA OU RAMAL DE ESGOTO SANITÁRIO. AF_08/2022</t>
  </si>
  <si>
    <t>89744</t>
  </si>
  <si>
    <t>JOELHO 90 GRAUS, PVC, SERIE NORMAL, ESGOTO PREDIAL, DN 100 MM, JUNTA ELÁSTICA, FORNECIDO E INSTALADO EM RAMAL DE DESCARGA OU RAMAL DE ESGOTO SANITÁRIO. AF_08/2022</t>
  </si>
  <si>
    <t>89784</t>
  </si>
  <si>
    <t>TE, PVC, SERIE NORMAL, ESGOTO PREDIAL, DN 50 X 50 MM, JUNTA ELÁSTICA, FORNECIDO E INSTALADO EM RAMAL DE DESCARGA OU RAMAL DE ESGOTO SANITÁRIO. AF_08/2022</t>
  </si>
  <si>
    <t>104345</t>
  </si>
  <si>
    <t>JUNÇÃO DE REDUÇÃO INVERTIDA, PVC, SÉRIE NORMAL, ESGOTO PREDIAL, DN 100 X 50 MM, JUNTA ELÁSTICA, FORNECIDO E INSTALADO EM RAMAL DE DESCARGA OU RAMAL DE ESGOTO SANITÁRIO. AF_08/2022</t>
  </si>
  <si>
    <t>104348</t>
  </si>
  <si>
    <t>TERMINAL DE VENTILAÇÃO, PVC, SÉRIE NORMAL, ESGOTO PREDIAL, DN 50 MM, JUNTA SOLDÁVEL, FORNECIDO E INSTALADO EM PRUMADA DE ESGOTO SANITÁRIO OU VENTILAÇÃO. AF_08/2022</t>
  </si>
  <si>
    <t>89711</t>
  </si>
  <si>
    <t>TUBO PVC, SERIE NORMAL, ESGOTO PREDIAL, DN 40 MM, FORNECIDO E INSTALADO EM RAMAL DE DESCARGA OU RAMAL DE ESGOTO SANITÁRIO. AF_08/2022</t>
  </si>
  <si>
    <t>89712</t>
  </si>
  <si>
    <t>TUBO PVC, SERIE NORMAL, ESGOTO PREDIAL, DN 50 MM, FORNECIDO E INSTALADO EM RAMAL DE DESCARGA OU RAMAL DE ESGOTO SANITÁRIO. AF_08/2022</t>
  </si>
  <si>
    <t>89798</t>
  </si>
  <si>
    <t>TUBO PVC, SERIE NORMAL, ESGOTO PREDIAL, DN 50 MM, FORNECIDO E INSTALADO EM PRUMADA DE ESGOTO SANITÁRIO OU VENTILAÇÃO. AF_08/2022</t>
  </si>
  <si>
    <t>89714</t>
  </si>
  <si>
    <t>TUBO PVC, SERIE NORMAL, ESGOTO PREDIAL, DN 100 MM, FORNECIDO E INSTALADO EM RAMAL DE DESCARGA OU RAMAL DE ESGOTO SANITÁRIO. AF_08/2022</t>
  </si>
  <si>
    <t>ACESSÓRIOS / CAIXAS SANITÁRIAS</t>
  </si>
  <si>
    <t>97902</t>
  </si>
  <si>
    <t>CAIXA ENTERRADA HIDRÁULICA RETANGULAR EM ALVENARIA COM TIJOLOS CERÂMICOS MACIÇOS, DIMENSÕES INTERNAS: 0,6X0,6X0,6 M PARA REDE DE ESGOTO. AF_12/2020</t>
  </si>
  <si>
    <t>89707</t>
  </si>
  <si>
    <t>CAIXA SIFONADA, PVC, DN 100 X 100 X 50 MM, JUNTA ELÁSTICA, FORNECIDA E INSTALADA EM RAMAL DE DESCARGA OU EM RAMAL DE ESGOTO SANITÁRIO. AF_08/2022</t>
  </si>
  <si>
    <t>104327</t>
  </si>
  <si>
    <t>RALO SIFONADO REDONDO, PVC, DN 100 X 40 MM, JUNTA SOLDÁVEL, FORNECIDO E INSTALADO EM RAMAL DE DESCARGA OU EM RAMAL DE ESGOTO SANITÁRIO. AF_08/2022</t>
  </si>
  <si>
    <t>104326</t>
  </si>
  <si>
    <t>RALO SECO CÔNICO, PVC, DN 100 X 40 MM, JUNTA SOLDÁVEL, FORNECIDO E INSTALADO EM RAMAL DE DESCARGA OU EM RAMAL DE ESGOTO SANITÁRIO. AF_08/2022</t>
  </si>
  <si>
    <t>98104</t>
  </si>
  <si>
    <t>CAIXA DE GORDURA SIMPLES (CAPACIDADE: 36L), RETANGULAR, EM ALVENARIA COM TIJOLOS CERÂMICOS MACIÇOS, DIMENSÕES INTERNAS = 0,2X0,4 M, ALTURA INTERNA = 0,8 M. AF_12/2020</t>
  </si>
  <si>
    <t>86931</t>
  </si>
  <si>
    <t>VASO SANITÁRIO SIFONADO COM CAIXA ACOPLADA LOUÇA BRANCA, INCLUSO ENGATE FLEXÍVEL EM PLÁSTICO BRANCO, 1/2 X 40CM - FORNECIMENTO E INSTALAÇÃO. AF_01/2020</t>
  </si>
  <si>
    <t>86943</t>
  </si>
  <si>
    <t>LAVATÓRIO LOUÇA BRANCA SUSPENSO, 29,5 X 39CM OU EQUIVALENTE, PADRÃO POPULAR, INCLUSO SIFÃO FLEXÍVEL EM PVC, VÁLVULA E ENGATE FLEXÍVEL 30CM EM PLÁSTICO E TORNEIRA CROMADA DE MESA, PADRÃO POPULAR - FORNECIMENTO E INSTALAÇÃO. AF_01/2020</t>
  </si>
  <si>
    <t>86934</t>
  </si>
  <si>
    <t>BANCADA DE MÁRMORE SINTÉTICO 120 X 60CM, COM CUBA INTEGRADA, INCLUSO SIFÃO TIPO FLEXÍVEL EM PVC, VÁLVULA EM PLÁSTICO CROMADO TIPO AMERICANA E TORNEIRA CROMADA LONGA, DE PAREDE, PADRÃO POPULAR - FORNECIMENTO E INSTALAÇÃO. AF_01/2020</t>
  </si>
  <si>
    <t>86925</t>
  </si>
  <si>
    <t>TANQUE DE MÁRMORE SINTÉTICO COM COLUNA, 22L OU EQUIVALENTE, INCLUSO SIFÃO FLEXÍVEL EM PVC, VÁLVULA PLÁSTICA E TORNEIRA DE METAL CROMADO PADRÃO POPULAR - FORNECIMENTO E INSTALAÇÃO. AF_01/2020</t>
  </si>
  <si>
    <t>100860</t>
  </si>
  <si>
    <t>CHUVEIRO ELÉTRICO COMUM CORPO PLÁSTICO, TIPO DUCHA - FORNECIMENTO E INSTALAÇÃO. AF_01/2020</t>
  </si>
  <si>
    <t>95546</t>
  </si>
  <si>
    <t>KIT DE ACESSORIOS PARA BANHEIRO EM METAL CROMADO, 5 PECAS, INCLUSO FIXAÇÃO. AF_01/2020</t>
  </si>
  <si>
    <t>100875</t>
  </si>
  <si>
    <t>BANCO ARTICULADO, EM ACO INOX, PARA PCD, FIXADO NA PAREDE - FORNECIMENTO E INSTALAÇÃO. AF_01/2020</t>
  </si>
  <si>
    <t>100863</t>
  </si>
  <si>
    <t>BARRA DE APOIO EM "L", EM ACO INOX POLIDO 70 X 70 CM, FIXADA NA PAREDE - FORNECIMENTO E INSTALACAO. AF_01/2020</t>
  </si>
  <si>
    <t>100866</t>
  </si>
  <si>
    <t>BARRA DE APOIO RETA, EM ACO INOX POLIDO, COMPRIMENTO 60CM, FIXADA NA PAREDE - FORNECIMENTO E INSTALAÇÃO. AF_01/2020</t>
  </si>
  <si>
    <t>100868</t>
  </si>
  <si>
    <t>BARRA DE APOIO RETA, EM ACO INOX POLIDO, COMPRIMENTO 80 CM, FIXADA NA PAREDE - FORNECIMENTO E INSTALAÇÃO. AF_01/2020</t>
  </si>
  <si>
    <t>CALAFETE / LIMPEZA</t>
  </si>
  <si>
    <t>99818</t>
  </si>
  <si>
    <t>LIMPEZA DE BACIA SANITÁRIA, BIDÊ OU MICTÓRIO EM LOUÇA, INCLUSIVE METAIS CORRESPONDENTES. AF_04/2019</t>
  </si>
  <si>
    <t>99819</t>
  </si>
  <si>
    <t>LIMPEZA DE BANCADA DE PEDRA (MÁRMORE OU GRANITO). AF_04/2019</t>
  </si>
  <si>
    <t>99811</t>
  </si>
  <si>
    <t>LIMPEZA DE CONTRAPISO COM VASSOURA A SECO. AF_04/2019</t>
  </si>
  <si>
    <t>99826</t>
  </si>
  <si>
    <t>LIMPEZA DE FORRO REMOVÍVEL COM PANO ÚMIDO. AF_04/2019</t>
  </si>
  <si>
    <t>99821</t>
  </si>
  <si>
    <t>LIMPEZA DE JANELA DE VIDRO COM CAIXILHO EM AÇO/ALUMÍNIO/PVC. AF_04/2019</t>
  </si>
  <si>
    <t>99804</t>
  </si>
  <si>
    <t>LIMPEZA DE PISO CERÂMICO OU PORCELANATO UTILIZANDO DETERGENTE NEUTRO E ESCOVAÇÃO MANUAL. AF_04/2019</t>
  </si>
  <si>
    <t>99822</t>
  </si>
  <si>
    <t>LIMPEZA DE PORTA DE MADEIRA. AF_04/2019</t>
  </si>
  <si>
    <t>99807</t>
  </si>
  <si>
    <t>LIMPEZA DE REVESTIMENTO CERÂMICO EM PAREDE UTILIZANDO DETERGENTE NEUTRO E ESCOVAÇÃO MANUAL. AF_04/2019</t>
  </si>
  <si>
    <t>99816</t>
  </si>
  <si>
    <t>LIMPEZA DE TANQUE OU LAVATÓRIO DE LOUÇA ISOLADO, INCLUSIVE METAIS CORRESPONDENTES. AF_04/2019</t>
  </si>
  <si>
    <t>2.8</t>
  </si>
  <si>
    <t>2.9</t>
  </si>
  <si>
    <t>2.10</t>
  </si>
  <si>
    <t>4.6</t>
  </si>
  <si>
    <t>4.7</t>
  </si>
  <si>
    <t>4.8</t>
  </si>
  <si>
    <t>5.1</t>
  </si>
  <si>
    <t>5.2</t>
  </si>
  <si>
    <t>5.3</t>
  </si>
  <si>
    <t>6.1</t>
  </si>
  <si>
    <t>6.6</t>
  </si>
  <si>
    <t>6.8</t>
  </si>
  <si>
    <t>6.2</t>
  </si>
  <si>
    <t>6.3</t>
  </si>
  <si>
    <t>6.4</t>
  </si>
  <si>
    <t>6.5</t>
  </si>
  <si>
    <t>6.7</t>
  </si>
  <si>
    <t>6.9</t>
  </si>
  <si>
    <t>6.10</t>
  </si>
  <si>
    <t>7.1</t>
  </si>
  <si>
    <t>7.2</t>
  </si>
  <si>
    <t>7.3</t>
  </si>
  <si>
    <t>8.1</t>
  </si>
  <si>
    <t>8.2</t>
  </si>
  <si>
    <t>8.3</t>
  </si>
  <si>
    <t>8.4</t>
  </si>
  <si>
    <t>8.5</t>
  </si>
  <si>
    <t>8.6</t>
  </si>
  <si>
    <t>9.1</t>
  </si>
  <si>
    <t>10.1</t>
  </si>
  <si>
    <t>10.2</t>
  </si>
  <si>
    <t>10.3</t>
  </si>
  <si>
    <t>10.4</t>
  </si>
  <si>
    <t>10.5</t>
  </si>
  <si>
    <t>10.6</t>
  </si>
  <si>
    <t>11.1</t>
  </si>
  <si>
    <t>11.2</t>
  </si>
  <si>
    <t>11.3</t>
  </si>
  <si>
    <t>11.4</t>
  </si>
  <si>
    <t>11.5</t>
  </si>
  <si>
    <t>11.6</t>
  </si>
  <si>
    <t>12.1</t>
  </si>
  <si>
    <t>12.2</t>
  </si>
  <si>
    <t>13.1</t>
  </si>
  <si>
    <t>13.2</t>
  </si>
  <si>
    <t>13.3</t>
  </si>
  <si>
    <t>13.4</t>
  </si>
  <si>
    <t>14.1</t>
  </si>
  <si>
    <t>15.1</t>
  </si>
  <si>
    <t>15.2</t>
  </si>
  <si>
    <t>15.3</t>
  </si>
  <si>
    <t>15.4</t>
  </si>
  <si>
    <t>16.1</t>
  </si>
  <si>
    <t>16.2</t>
  </si>
  <si>
    <t>17.1</t>
  </si>
  <si>
    <t>17.2</t>
  </si>
  <si>
    <t>17.3</t>
  </si>
  <si>
    <t>18.1</t>
  </si>
  <si>
    <t>18.2</t>
  </si>
  <si>
    <t>18.3</t>
  </si>
  <si>
    <t>18.4</t>
  </si>
  <si>
    <t>18.5</t>
  </si>
  <si>
    <t>18.6</t>
  </si>
  <si>
    <t>18.7</t>
  </si>
  <si>
    <t>18.8</t>
  </si>
  <si>
    <t>18.9</t>
  </si>
  <si>
    <t>19.1</t>
  </si>
  <si>
    <t>19.2</t>
  </si>
  <si>
    <t>20.1</t>
  </si>
  <si>
    <t>20.2</t>
  </si>
  <si>
    <t>20.3</t>
  </si>
  <si>
    <t>21.1</t>
  </si>
  <si>
    <t>21.2</t>
  </si>
  <si>
    <t>21.3</t>
  </si>
  <si>
    <t>21.4</t>
  </si>
  <si>
    <t>21.5</t>
  </si>
  <si>
    <t>21.6</t>
  </si>
  <si>
    <t>21.7</t>
  </si>
  <si>
    <t>21.8</t>
  </si>
  <si>
    <t>22.1</t>
  </si>
  <si>
    <t>22.2</t>
  </si>
  <si>
    <t>22.3</t>
  </si>
  <si>
    <t>22.4</t>
  </si>
  <si>
    <t>22.5</t>
  </si>
  <si>
    <t>22.6</t>
  </si>
  <si>
    <t>22.7</t>
  </si>
  <si>
    <t>22.8</t>
  </si>
  <si>
    <t>22.9</t>
  </si>
  <si>
    <t>22.10</t>
  </si>
  <si>
    <t>22.11</t>
  </si>
  <si>
    <t>22.12</t>
  </si>
  <si>
    <t>22.13</t>
  </si>
  <si>
    <t>23.1</t>
  </si>
  <si>
    <t>23.2</t>
  </si>
  <si>
    <t>23.3</t>
  </si>
  <si>
    <t>23.4</t>
  </si>
  <si>
    <t>23.5</t>
  </si>
  <si>
    <t>23.6</t>
  </si>
  <si>
    <t>23.7</t>
  </si>
  <si>
    <t>23.8</t>
  </si>
  <si>
    <t>23.9</t>
  </si>
  <si>
    <t>24.1</t>
  </si>
  <si>
    <t>24.2</t>
  </si>
  <si>
    <t>24.3</t>
  </si>
  <si>
    <t>24.4</t>
  </si>
  <si>
    <t>24.5</t>
  </si>
  <si>
    <t>24.6</t>
  </si>
  <si>
    <t>24.7</t>
  </si>
  <si>
    <t>25.1</t>
  </si>
  <si>
    <t>25.2</t>
  </si>
  <si>
    <t>25.3</t>
  </si>
  <si>
    <t>25.4</t>
  </si>
  <si>
    <t>26.1</t>
  </si>
  <si>
    <t>26.2</t>
  </si>
  <si>
    <t>26.3</t>
  </si>
  <si>
    <t>26.4</t>
  </si>
  <si>
    <t>26.5</t>
  </si>
  <si>
    <t>26.6</t>
  </si>
  <si>
    <t>26.7</t>
  </si>
  <si>
    <t>27.1</t>
  </si>
  <si>
    <t>27.2</t>
  </si>
  <si>
    <t>27.3</t>
  </si>
  <si>
    <t>27.4</t>
  </si>
  <si>
    <t>27.5</t>
  </si>
  <si>
    <t>27.6</t>
  </si>
  <si>
    <t>27.7</t>
  </si>
  <si>
    <t>27.8</t>
  </si>
  <si>
    <t>27.9</t>
  </si>
  <si>
    <t>27.10</t>
  </si>
  <si>
    <t>27.11</t>
  </si>
  <si>
    <t>27.12</t>
  </si>
  <si>
    <t>27.13</t>
  </si>
  <si>
    <t>27.14</t>
  </si>
  <si>
    <t>28.1</t>
  </si>
  <si>
    <t>28.2</t>
  </si>
  <si>
    <t>28.3</t>
  </si>
  <si>
    <t>28.4</t>
  </si>
  <si>
    <t>28.5</t>
  </si>
  <si>
    <t>28.6</t>
  </si>
  <si>
    <t>28.7</t>
  </si>
  <si>
    <t>28.8</t>
  </si>
  <si>
    <t>28.9</t>
  </si>
  <si>
    <t>28.10</t>
  </si>
  <si>
    <t>28.11</t>
  </si>
  <si>
    <t>28.12</t>
  </si>
  <si>
    <t>29.1</t>
  </si>
  <si>
    <t>29.2</t>
  </si>
  <si>
    <t>29.3</t>
  </si>
  <si>
    <t>29.4</t>
  </si>
  <si>
    <t>29.5</t>
  </si>
  <si>
    <t>APARELHOS, METAIS E BANCADAS</t>
  </si>
  <si>
    <t>30.1</t>
  </si>
  <si>
    <t>30.2</t>
  </si>
  <si>
    <t>30.3</t>
  </si>
  <si>
    <t>30.4</t>
  </si>
  <si>
    <t>30.5</t>
  </si>
  <si>
    <t>30.6</t>
  </si>
  <si>
    <t>30.7</t>
  </si>
  <si>
    <t>30.8</t>
  </si>
  <si>
    <t>30.9</t>
  </si>
  <si>
    <t>30.10</t>
  </si>
  <si>
    <t>31.1</t>
  </si>
  <si>
    <t>31.2</t>
  </si>
  <si>
    <t>31.3</t>
  </si>
  <si>
    <t>31.4</t>
  </si>
  <si>
    <t>31.5</t>
  </si>
  <si>
    <t>31.6</t>
  </si>
  <si>
    <t>31.7</t>
  </si>
  <si>
    <t>31.8</t>
  </si>
  <si>
    <t>31.9</t>
  </si>
  <si>
    <t>Físico para 01 unidade habitacional</t>
  </si>
  <si>
    <t>Financeiro para 01 unidade habitacional</t>
  </si>
  <si>
    <t>Financeiro total contratado</t>
  </si>
  <si>
    <t>Total Item 5</t>
  </si>
  <si>
    <t>Total Item 6</t>
  </si>
  <si>
    <t>Total Item 7</t>
  </si>
  <si>
    <t>Total Item 8</t>
  </si>
  <si>
    <t>Total Item 9</t>
  </si>
  <si>
    <t>Total Item 10</t>
  </si>
  <si>
    <t>Total Item 11</t>
  </si>
  <si>
    <t>Total Item 12</t>
  </si>
  <si>
    <t>Total Item 13</t>
  </si>
  <si>
    <t>Total Item 14</t>
  </si>
  <si>
    <t>Total Item 15</t>
  </si>
  <si>
    <t>Total Item 16</t>
  </si>
  <si>
    <t>Total Item 17</t>
  </si>
  <si>
    <t>Total Item 18</t>
  </si>
  <si>
    <t>Total Item 19</t>
  </si>
  <si>
    <t>Total Item 20</t>
  </si>
  <si>
    <t>Total Item 21</t>
  </si>
  <si>
    <t>Total Item 22</t>
  </si>
  <si>
    <t>Total Item 23</t>
  </si>
  <si>
    <t>Total Item 24</t>
  </si>
  <si>
    <t>Total Item 25</t>
  </si>
  <si>
    <t>Total Item 26</t>
  </si>
  <si>
    <t>Total Item 27</t>
  </si>
  <si>
    <t>Total Item 28</t>
  </si>
  <si>
    <t>Total Item 29</t>
  </si>
  <si>
    <t>Total Item 30</t>
  </si>
  <si>
    <t>Total Item 31</t>
  </si>
  <si>
    <t>Construção de 25 Unidades Habitacionais de Interesse Social</t>
  </si>
  <si>
    <t>Loteamento Vista Linda, Bairro São Benedito, Ibiraçu/ES</t>
  </si>
  <si>
    <t>MCMV - FNHIS SUB50 - Caixa Econômica Federal</t>
  </si>
  <si>
    <t>7º mês</t>
  </si>
  <si>
    <t>8º mês</t>
  </si>
  <si>
    <t>9º mês</t>
  </si>
  <si>
    <t>10º mês</t>
  </si>
  <si>
    <t>11º mês</t>
  </si>
  <si>
    <t>12º mês</t>
  </si>
  <si>
    <t>PLANILHA ORÇAMENTÁRIA - CONSTRUÇÃO DE 25 UNIDADES HABITACIONAIS DE INTERESSE SOCIAL</t>
  </si>
  <si>
    <t>CRONOGRAMA FÍSICO FINANCEIRO DE OBRA - CONSTRUÇÃO DE 25 UNIDADES HABITACIONAIS DE INTERESSE SOCIAL</t>
  </si>
  <si>
    <t>Físico para 25 unidades habitacionais</t>
  </si>
  <si>
    <r>
      <t xml:space="preserve">_______________________
 ANDRESSA SILVA CORREA RODRIGUES
</t>
    </r>
    <r>
      <rPr>
        <sz val="8"/>
        <color theme="1"/>
        <rFont val="Arial"/>
        <family val="2"/>
      </rPr>
      <t xml:space="preserve">Arquiteta e Urbanista - A533815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</si>
</sst>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Red]\-#,##0.00\ "/>
  </numFmts>
  <fonts count="12"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b/>
      <sz val="10"/>
      <name val="Arial"/>
      <family val="2"/>
    </font>
    <font>
      <sz val="10"/>
      <color theme="1"/>
      <name val="Arial"/>
      <family val="2"/>
    </font>
    <font>
      <b/>
      <sz val="10"/>
      <color theme="1"/>
      <name val="Arial"/>
      <family val="2"/>
    </font>
    <font>
      <b/>
      <sz val="12"/>
      <name val="Arial"/>
      <family val="2"/>
    </font>
    <font>
      <b/>
      <sz val="8"/>
      <color theme="1"/>
      <name val="Arial"/>
      <family val="2"/>
    </font>
    <font>
      <sz val="8"/>
      <color theme="1"/>
      <name val="Arial"/>
      <family val="2"/>
    </font>
    <font>
      <sz val="8"/>
      <name val="Calibri"/>
      <family val="2"/>
      <scheme val="minor"/>
    </font>
    <font>
      <b/>
      <sz val="11"/>
      <color theme="1"/>
      <name val="Calibri"/>
      <family val="2"/>
      <scheme val="minor"/>
    </font>
  </fonts>
  <fills count="6">
    <fill>
      <patternFill patternType="none"/>
    </fill>
    <fill>
      <patternFill patternType="gray125"/>
    </fill>
    <fill>
      <patternFill patternType="solid">
        <fgColor theme="6" tint="0.39997558519241921"/>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CFCFCF"/>
        <bgColor indexed="64"/>
      </patternFill>
    </fill>
  </fills>
  <borders count="17">
    <border>
      <left/>
      <right/>
      <top/>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9" fontId="3" fillId="0" borderId="0" applyFont="0" applyFill="0" applyBorder="0" applyAlignment="0" applyProtection="0"/>
  </cellStyleXfs>
  <cellXfs count="142">
    <xf numFmtId="0" fontId="0" fillId="0" borderId="0" xfId="0"/>
    <xf numFmtId="4" fontId="0" fillId="0" borderId="0" xfId="0" applyNumberFormat="1"/>
    <xf numFmtId="4" fontId="0" fillId="0" borderId="0" xfId="0" applyNumberFormat="1" applyAlignment="1">
      <alignment horizontal="center" vertical="center"/>
    </xf>
    <xf numFmtId="0" fontId="6" fillId="2" borderId="0" xfId="0" applyFont="1" applyFill="1" applyAlignment="1">
      <alignment horizontal="center" vertical="center"/>
    </xf>
    <xf numFmtId="0" fontId="5" fillId="0" borderId="0" xfId="0" applyFont="1"/>
    <xf numFmtId="0" fontId="5" fillId="0" borderId="0" xfId="0" applyFont="1" applyAlignment="1">
      <alignment horizontal="center" vertical="center"/>
    </xf>
    <xf numFmtId="0" fontId="5" fillId="2" borderId="0" xfId="0" applyFont="1" applyFill="1"/>
    <xf numFmtId="4" fontId="5" fillId="0" borderId="6" xfId="0" applyNumberFormat="1" applyFont="1" applyBorder="1" applyAlignment="1">
      <alignment horizontal="center" vertical="center"/>
    </xf>
    <xf numFmtId="10" fontId="5" fillId="0" borderId="6" xfId="1" applyNumberFormat="1" applyFont="1" applyBorder="1" applyAlignment="1">
      <alignment horizontal="center" vertical="center"/>
    </xf>
    <xf numFmtId="0" fontId="5" fillId="3" borderId="0" xfId="0" applyFont="1" applyFill="1" applyAlignment="1">
      <alignment horizontal="center" vertical="center"/>
    </xf>
    <xf numFmtId="0" fontId="6" fillId="2" borderId="6" xfId="0" applyFont="1" applyFill="1" applyBorder="1" applyAlignment="1">
      <alignment horizontal="center" vertical="center"/>
    </xf>
    <xf numFmtId="4" fontId="6" fillId="0" borderId="6" xfId="0" applyNumberFormat="1" applyFont="1" applyBorder="1" applyAlignment="1">
      <alignment horizontal="center" vertical="center"/>
    </xf>
    <xf numFmtId="10" fontId="5" fillId="0" borderId="0" xfId="1" applyNumberFormat="1" applyFont="1" applyFill="1"/>
    <xf numFmtId="10" fontId="5" fillId="0" borderId="6" xfId="1" applyNumberFormat="1" applyFont="1" applyFill="1" applyBorder="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center" vertical="center" wrapText="1"/>
    </xf>
    <xf numFmtId="2" fontId="5" fillId="4" borderId="6" xfId="0" applyNumberFormat="1" applyFont="1" applyFill="1" applyBorder="1" applyAlignment="1">
      <alignment horizontal="center" vertical="center"/>
    </xf>
    <xf numFmtId="4" fontId="6" fillId="0" borderId="13" xfId="0" applyNumberFormat="1" applyFont="1" applyBorder="1" applyAlignment="1">
      <alignment horizontal="center" vertical="center"/>
    </xf>
    <xf numFmtId="0" fontId="5" fillId="0" borderId="0" xfId="0" applyFont="1" applyAlignment="1">
      <alignment horizontal="center"/>
    </xf>
    <xf numFmtId="2" fontId="5" fillId="0" borderId="0" xfId="1" applyNumberFormat="1" applyFont="1" applyFill="1"/>
    <xf numFmtId="10" fontId="6" fillId="2" borderId="13" xfId="1" applyNumberFormat="1" applyFont="1" applyFill="1" applyBorder="1" applyAlignment="1">
      <alignment horizontal="center" vertical="center" wrapText="1"/>
    </xf>
    <xf numFmtId="0" fontId="1" fillId="0" borderId="8" xfId="0" applyFont="1" applyBorder="1" applyAlignment="1">
      <alignment horizontal="left" vertical="center" wrapText="1"/>
    </xf>
    <xf numFmtId="0" fontId="6" fillId="2" borderId="4" xfId="0" applyFont="1" applyFill="1" applyBorder="1" applyAlignment="1">
      <alignment horizontal="center" vertical="center"/>
    </xf>
    <xf numFmtId="0" fontId="11" fillId="5" borderId="16" xfId="0" applyFont="1" applyFill="1" applyBorder="1" applyAlignment="1">
      <alignment horizontal="left" wrapText="1"/>
    </xf>
    <xf numFmtId="0" fontId="11" fillId="5" borderId="16" xfId="0" applyFont="1" applyFill="1" applyBorder="1" applyAlignment="1">
      <alignment horizontal="center" wrapText="1"/>
    </xf>
    <xf numFmtId="0" fontId="11" fillId="5" borderId="16" xfId="0" applyFont="1" applyFill="1" applyBorder="1" applyAlignment="1">
      <alignment horizontal="right" wrapText="1"/>
    </xf>
    <xf numFmtId="0" fontId="11" fillId="0" borderId="16" xfId="0" applyFont="1" applyBorder="1" applyAlignment="1">
      <alignment horizontal="left" vertical="top" wrapText="1"/>
    </xf>
    <xf numFmtId="0" fontId="0" fillId="0" borderId="16" xfId="0" applyBorder="1" applyAlignment="1">
      <alignment horizontal="left" vertical="top" wrapText="1"/>
    </xf>
    <xf numFmtId="0" fontId="0" fillId="0" borderId="16" xfId="0" applyBorder="1" applyAlignment="1">
      <alignment horizontal="center" vertical="top" wrapText="1"/>
    </xf>
    <xf numFmtId="0" fontId="0" fillId="0" borderId="16" xfId="0" applyBorder="1" applyAlignment="1">
      <alignment horizontal="right" vertical="top" wrapText="1"/>
    </xf>
    <xf numFmtId="4" fontId="0" fillId="0" borderId="16" xfId="0" applyNumberFormat="1" applyBorder="1" applyAlignment="1">
      <alignment horizontal="right" vertical="top" wrapText="1"/>
    </xf>
    <xf numFmtId="0" fontId="0" fillId="0" borderId="16" xfId="0" quotePrefix="1" applyBorder="1" applyAlignment="1">
      <alignment horizontal="left" vertical="top" wrapText="1"/>
    </xf>
    <xf numFmtId="0" fontId="4" fillId="0" borderId="6" xfId="0" applyFont="1" applyBorder="1" applyAlignment="1">
      <alignment vertical="center" wrapText="1"/>
    </xf>
    <xf numFmtId="0" fontId="6" fillId="2" borderId="8" xfId="0" applyFont="1" applyFill="1" applyBorder="1" applyAlignment="1">
      <alignment horizontal="center" vertical="center"/>
    </xf>
    <xf numFmtId="0" fontId="6" fillId="2" borderId="6"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1" fillId="0" borderId="6" xfId="0" applyFont="1" applyBorder="1" applyAlignment="1">
      <alignment horizontal="center" vertical="center" wrapText="1"/>
    </xf>
    <xf numFmtId="49" fontId="1" fillId="0" borderId="6" xfId="0" quotePrefix="1" applyNumberFormat="1" applyFont="1" applyBorder="1" applyAlignment="1">
      <alignment horizontal="center" vertical="center" wrapText="1"/>
    </xf>
    <xf numFmtId="0" fontId="2" fillId="0" borderId="6" xfId="0" applyFont="1" applyBorder="1" applyAlignment="1">
      <alignment horizontal="center" vertical="center" wrapText="1"/>
    </xf>
    <xf numFmtId="4" fontId="5" fillId="0" borderId="6" xfId="0" applyNumberFormat="1" applyFont="1" applyBorder="1" applyAlignment="1">
      <alignment horizontal="center" vertical="center" wrapText="1"/>
    </xf>
    <xf numFmtId="4" fontId="6" fillId="3" borderId="6" xfId="0" applyNumberFormat="1" applyFont="1" applyFill="1" applyBorder="1" applyAlignment="1">
      <alignment horizontal="center" vertical="center" wrapText="1"/>
    </xf>
    <xf numFmtId="49" fontId="1"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 fontId="5" fillId="0" borderId="0" xfId="0" applyNumberFormat="1" applyFont="1" applyAlignment="1">
      <alignment horizontal="center" vertical="center" wrapText="1"/>
    </xf>
    <xf numFmtId="0" fontId="0" fillId="0" borderId="0" xfId="0" applyAlignment="1">
      <alignment wrapText="1"/>
    </xf>
    <xf numFmtId="164" fontId="5" fillId="0" borderId="6" xfId="0" applyNumberFormat="1" applyFont="1" applyBorder="1" applyAlignment="1">
      <alignment horizontal="center" vertical="center"/>
    </xf>
    <xf numFmtId="164" fontId="5" fillId="0" borderId="14" xfId="0" applyNumberFormat="1" applyFont="1" applyBorder="1" applyAlignment="1">
      <alignment horizontal="center" vertical="center"/>
    </xf>
    <xf numFmtId="164" fontId="5" fillId="0" borderId="13" xfId="0" applyNumberFormat="1" applyFont="1" applyBorder="1" applyAlignment="1">
      <alignment horizontal="center" vertical="center"/>
    </xf>
    <xf numFmtId="0" fontId="6" fillId="2" borderId="3"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3" xfId="0" applyFont="1" applyFill="1" applyBorder="1" applyAlignment="1">
      <alignment horizontal="center" vertical="center"/>
    </xf>
    <xf numFmtId="164" fontId="5" fillId="0" borderId="15" xfId="0" applyNumberFormat="1" applyFont="1" applyBorder="1" applyAlignment="1">
      <alignment horizontal="center" vertical="center"/>
    </xf>
    <xf numFmtId="4" fontId="0" fillId="0" borderId="10" xfId="0" applyNumberFormat="1" applyBorder="1"/>
    <xf numFmtId="0" fontId="0" fillId="0" borderId="5" xfId="0" applyBorder="1"/>
    <xf numFmtId="0" fontId="0" fillId="0" borderId="12" xfId="0" applyBorder="1"/>
    <xf numFmtId="0" fontId="4" fillId="0" borderId="0" xfId="0" applyFont="1" applyAlignment="1">
      <alignment horizontal="center" vertical="center" wrapText="1"/>
    </xf>
    <xf numFmtId="0" fontId="4" fillId="0" borderId="0" xfId="0" applyFont="1" applyAlignment="1">
      <alignment horizontal="left" vertical="center" wrapText="1"/>
    </xf>
    <xf numFmtId="0" fontId="6" fillId="0" borderId="0" xfId="0" applyFont="1" applyAlignment="1">
      <alignment horizontal="center" wrapText="1"/>
    </xf>
    <xf numFmtId="0" fontId="4" fillId="0" borderId="10" xfId="0" applyFont="1" applyBorder="1" applyAlignment="1">
      <alignment horizontal="center" vertical="center" wrapText="1"/>
    </xf>
    <xf numFmtId="0" fontId="4" fillId="0" borderId="10" xfId="0" applyFont="1" applyBorder="1" applyAlignment="1">
      <alignment horizontal="left" vertical="center" wrapText="1"/>
    </xf>
    <xf numFmtId="0" fontId="5" fillId="0" borderId="10" xfId="0" applyFont="1" applyBorder="1" applyAlignment="1">
      <alignment horizontal="center"/>
    </xf>
    <xf numFmtId="0" fontId="6" fillId="0" borderId="10" xfId="0" applyFont="1" applyBorder="1" applyAlignment="1">
      <alignment horizontal="center" wrapText="1"/>
    </xf>
    <xf numFmtId="0" fontId="5" fillId="0" borderId="5" xfId="0" applyFont="1" applyBorder="1" applyAlignment="1">
      <alignment horizontal="center"/>
    </xf>
    <xf numFmtId="0" fontId="5" fillId="0" borderId="12" xfId="0" applyFont="1" applyBorder="1" applyAlignment="1">
      <alignment horizontal="center"/>
    </xf>
    <xf numFmtId="2" fontId="5" fillId="0" borderId="6" xfId="0" applyNumberFormat="1" applyFont="1" applyBorder="1" applyAlignment="1">
      <alignment horizontal="center" vertical="center"/>
    </xf>
    <xf numFmtId="10" fontId="5" fillId="0" borderId="6" xfId="0" applyNumberFormat="1" applyFont="1" applyBorder="1" applyAlignment="1">
      <alignment horizontal="center" vertical="center"/>
    </xf>
    <xf numFmtId="4" fontId="1" fillId="0" borderId="6" xfId="0" applyNumberFormat="1" applyFont="1" applyBorder="1" applyAlignment="1">
      <alignment horizontal="center" vertical="center"/>
    </xf>
    <xf numFmtId="4" fontId="5" fillId="0" borderId="0" xfId="0" applyNumberFormat="1" applyFont="1"/>
    <xf numFmtId="0" fontId="0" fillId="0" borderId="10" xfId="0" applyBorder="1"/>
    <xf numFmtId="0" fontId="5" fillId="0" borderId="10" xfId="0" applyFont="1" applyBorder="1"/>
    <xf numFmtId="0" fontId="6" fillId="2" borderId="6" xfId="0" applyFont="1" applyFill="1" applyBorder="1" applyAlignment="1">
      <alignment horizontal="center" vertical="center" wrapText="1"/>
    </xf>
    <xf numFmtId="0" fontId="6" fillId="3" borderId="8" xfId="0" applyFont="1" applyFill="1" applyBorder="1" applyAlignment="1">
      <alignment horizontal="right" vertical="center" wrapText="1"/>
    </xf>
    <xf numFmtId="0" fontId="6" fillId="3" borderId="3" xfId="0" applyFont="1" applyFill="1" applyBorder="1" applyAlignment="1">
      <alignment horizontal="right" vertical="center" wrapText="1"/>
    </xf>
    <xf numFmtId="0" fontId="6" fillId="3" borderId="4" xfId="0" applyFont="1" applyFill="1" applyBorder="1" applyAlignment="1">
      <alignment horizontal="right" vertical="center" wrapText="1"/>
    </xf>
    <xf numFmtId="0" fontId="5" fillId="0" borderId="6" xfId="0" applyFont="1" applyBorder="1" applyAlignment="1">
      <alignment horizontal="center" wrapText="1"/>
    </xf>
    <xf numFmtId="0" fontId="4" fillId="0" borderId="6" xfId="0" applyFont="1" applyBorder="1" applyAlignment="1">
      <alignment horizontal="left"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17" fontId="2" fillId="0" borderId="8" xfId="0" applyNumberFormat="1" applyFont="1" applyBorder="1" applyAlignment="1">
      <alignment horizontal="center" vertical="center" wrapText="1"/>
    </xf>
    <xf numFmtId="17" fontId="2" fillId="0" borderId="3" xfId="0" applyNumberFormat="1" applyFont="1" applyBorder="1" applyAlignment="1">
      <alignment horizontal="center" vertical="center" wrapText="1"/>
    </xf>
    <xf numFmtId="17" fontId="2" fillId="0" borderId="4" xfId="0" applyNumberFormat="1" applyFont="1" applyBorder="1" applyAlignment="1">
      <alignment horizontal="center" vertical="center" wrapText="1"/>
    </xf>
    <xf numFmtId="10" fontId="5" fillId="0" borderId="8" xfId="1" applyNumberFormat="1" applyFont="1" applyFill="1" applyBorder="1" applyAlignment="1">
      <alignment horizontal="center" vertical="center" wrapText="1"/>
    </xf>
    <xf numFmtId="10" fontId="5" fillId="0" borderId="3" xfId="1" applyNumberFormat="1" applyFont="1" applyFill="1" applyBorder="1" applyAlignment="1">
      <alignment horizontal="center" vertical="center" wrapText="1"/>
    </xf>
    <xf numFmtId="10" fontId="5" fillId="0" borderId="4" xfId="1" applyNumberFormat="1" applyFont="1" applyFill="1" applyBorder="1" applyAlignment="1">
      <alignment horizontal="center" vertical="center" wrapText="1"/>
    </xf>
    <xf numFmtId="0" fontId="8" fillId="0" borderId="6" xfId="0" applyFont="1" applyBorder="1" applyAlignment="1">
      <alignment horizontal="center" vertical="center" wrapText="1"/>
    </xf>
    <xf numFmtId="0" fontId="6" fillId="0" borderId="6" xfId="0" applyFont="1" applyBorder="1" applyAlignment="1">
      <alignment horizontal="center" vertical="center" wrapText="1"/>
    </xf>
    <xf numFmtId="0" fontId="0" fillId="0" borderId="6" xfId="0" applyBorder="1" applyAlignment="1">
      <alignment horizontal="center" wrapText="1"/>
    </xf>
    <xf numFmtId="0" fontId="0" fillId="0" borderId="14" xfId="0" applyBorder="1" applyAlignment="1">
      <alignment horizontal="center" wrapText="1"/>
    </xf>
    <xf numFmtId="0" fontId="6" fillId="2" borderId="7"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5" xfId="0" applyFont="1" applyFill="1" applyBorder="1" applyAlignment="1" applyProtection="1">
      <alignment horizontal="center" vertical="center" wrapText="1"/>
      <protection locked="0"/>
    </xf>
    <xf numFmtId="2" fontId="6" fillId="2" borderId="6" xfId="0" applyNumberFormat="1"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6" xfId="0" applyFont="1" applyBorder="1" applyAlignment="1">
      <alignment horizont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6" fillId="0" borderId="6" xfId="0" applyFont="1" applyBorder="1" applyAlignment="1">
      <alignment horizontal="center" vertical="center"/>
    </xf>
    <xf numFmtId="10" fontId="5" fillId="0" borderId="6" xfId="1" applyNumberFormat="1" applyFont="1" applyFill="1" applyBorder="1" applyAlignment="1">
      <alignment horizontal="center" vertical="center"/>
    </xf>
    <xf numFmtId="0" fontId="5" fillId="2" borderId="6" xfId="0" applyFont="1" applyFill="1" applyBorder="1" applyAlignment="1">
      <alignment horizontal="center"/>
    </xf>
    <xf numFmtId="0" fontId="5" fillId="0" borderId="6" xfId="0" applyFont="1" applyBorder="1" applyAlignment="1">
      <alignment horizontal="center" vertical="center"/>
    </xf>
    <xf numFmtId="0" fontId="5" fillId="0" borderId="6" xfId="0" applyFont="1" applyBorder="1" applyAlignment="1">
      <alignment horizontal="center"/>
    </xf>
    <xf numFmtId="0" fontId="5" fillId="0" borderId="8" xfId="0" applyFont="1" applyBorder="1" applyAlignment="1">
      <alignment horizontal="center"/>
    </xf>
    <xf numFmtId="0" fontId="5" fillId="0" borderId="3" xfId="0" applyFont="1" applyBorder="1" applyAlignment="1">
      <alignment horizontal="center"/>
    </xf>
    <xf numFmtId="0" fontId="6" fillId="2" borderId="6" xfId="0" applyFont="1" applyFill="1" applyBorder="1" applyAlignment="1">
      <alignment horizontal="center" vertical="center"/>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xf>
    <xf numFmtId="0" fontId="4" fillId="0" borderId="6" xfId="0" applyFont="1" applyBorder="1" applyAlignment="1">
      <alignment horizontal="left" vertical="center"/>
    </xf>
    <xf numFmtId="0" fontId="6" fillId="0" borderId="6" xfId="0" applyFont="1" applyBorder="1" applyAlignment="1">
      <alignment horizontal="center" wrapText="1"/>
    </xf>
    <xf numFmtId="0" fontId="6" fillId="0" borderId="8" xfId="0" applyFont="1" applyBorder="1" applyAlignment="1">
      <alignment horizontal="right" vertical="center"/>
    </xf>
    <xf numFmtId="0" fontId="6" fillId="0" borderId="3" xfId="0" applyFont="1" applyBorder="1" applyAlignment="1">
      <alignment horizontal="right" vertical="center"/>
    </xf>
    <xf numFmtId="0" fontId="6" fillId="0" borderId="4" xfId="0" applyFont="1" applyBorder="1" applyAlignment="1">
      <alignment horizontal="right" vertical="center"/>
    </xf>
    <xf numFmtId="0" fontId="6" fillId="0" borderId="5" xfId="0" applyFont="1" applyBorder="1" applyAlignment="1">
      <alignment horizontal="right" vertical="center"/>
    </xf>
    <xf numFmtId="0" fontId="6" fillId="0" borderId="12" xfId="0" applyFont="1" applyBorder="1" applyAlignment="1">
      <alignment horizontal="right" vertical="center"/>
    </xf>
    <xf numFmtId="0" fontId="6" fillId="0" borderId="1" xfId="0" applyFont="1" applyBorder="1" applyAlignment="1">
      <alignment horizontal="right" vertical="center"/>
    </xf>
    <xf numFmtId="0" fontId="5" fillId="0" borderId="0" xfId="0" applyFont="1" applyBorder="1"/>
    <xf numFmtId="0" fontId="5" fillId="0" borderId="11" xfId="0" applyFont="1" applyBorder="1"/>
    <xf numFmtId="0" fontId="5" fillId="0" borderId="12" xfId="0" applyFont="1" applyBorder="1" applyAlignment="1">
      <alignment horizontal="center" vertical="center"/>
    </xf>
    <xf numFmtId="0" fontId="5" fillId="0" borderId="1" xfId="0" applyFont="1" applyBorder="1" applyAlignment="1">
      <alignment horizontal="center" vertical="center"/>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 xfId="0" applyFont="1" applyBorder="1" applyAlignment="1">
      <alignment horizontal="center" vertical="center" wrapText="1"/>
    </xf>
    <xf numFmtId="0" fontId="5" fillId="0" borderId="0" xfId="0" applyFont="1" applyBorder="1" applyAlignment="1">
      <alignment horizontal="center"/>
    </xf>
    <xf numFmtId="0" fontId="5" fillId="0" borderId="11" xfId="0" applyFont="1" applyBorder="1" applyAlignment="1">
      <alignment horizontal="center"/>
    </xf>
    <xf numFmtId="0" fontId="6" fillId="0" borderId="0" xfId="0" applyFont="1" applyBorder="1" applyAlignment="1">
      <alignment horizontal="center" vertical="center" wrapText="1"/>
    </xf>
    <xf numFmtId="0" fontId="5" fillId="0" borderId="4" xfId="0" applyFont="1" applyBorder="1" applyAlignment="1">
      <alignment horizontal="center"/>
    </xf>
    <xf numFmtId="0" fontId="5" fillId="0" borderId="1" xfId="0" applyFont="1" applyBorder="1" applyAlignment="1">
      <alignment horizontal="center"/>
    </xf>
  </cellXfs>
  <cellStyles count="2">
    <cellStyle name="Normal" xfId="0" builtinId="0"/>
    <cellStyle name="Porcentagem"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297653</xdr:colOff>
      <xdr:row>0</xdr:row>
      <xdr:rowOff>119062</xdr:rowOff>
    </xdr:from>
    <xdr:to>
      <xdr:col>1</xdr:col>
      <xdr:colOff>653354</xdr:colOff>
      <xdr:row>4</xdr:row>
      <xdr:rowOff>128906</xdr:rowOff>
    </xdr:to>
    <xdr:pic>
      <xdr:nvPicPr>
        <xdr:cNvPr id="3" name="Imagem 2" descr="Recorte de Tela">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7653" y="2464593"/>
          <a:ext cx="808139" cy="126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113621</xdr:colOff>
      <xdr:row>0</xdr:row>
      <xdr:rowOff>146276</xdr:rowOff>
    </xdr:from>
    <xdr:to>
      <xdr:col>1</xdr:col>
      <xdr:colOff>777991</xdr:colOff>
      <xdr:row>4</xdr:row>
      <xdr:rowOff>110557</xdr:rowOff>
    </xdr:to>
    <xdr:pic>
      <xdr:nvPicPr>
        <xdr:cNvPr id="4" name="Imagem 3" descr="Recorte de Tela">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2657" y="146276"/>
          <a:ext cx="664370" cy="1039245"/>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tabColor theme="5" tint="-0.499984740745262"/>
  </sheetPr>
  <dimension ref="A1:AF573"/>
  <sheetViews>
    <sheetView tabSelected="1" view="pageBreakPreview" topLeftCell="A13" zoomScaleSheetLayoutView="100" workbookViewId="0">
      <selection activeCell="L19" sqref="L19"/>
    </sheetView>
  </sheetViews>
  <sheetFormatPr defaultRowHeight="15" x14ac:dyDescent="0.25"/>
  <cols>
    <col min="1" max="1" width="6.7109375" style="44" customWidth="1"/>
    <col min="2" max="2" width="14.7109375" style="44" customWidth="1"/>
    <col min="3" max="3" width="12.7109375" style="44" customWidth="1"/>
    <col min="4" max="4" width="50.140625" style="44" customWidth="1"/>
    <col min="5" max="5" width="8.7109375" style="44" customWidth="1"/>
    <col min="6" max="8" width="14.7109375" style="44" customWidth="1"/>
    <col min="9" max="9" width="15.7109375" style="44" hidden="1" customWidth="1"/>
    <col min="10" max="10" width="15.85546875" bestFit="1" customWidth="1"/>
    <col min="11" max="11" width="16" customWidth="1"/>
    <col min="12" max="12" width="15.42578125" customWidth="1"/>
  </cols>
  <sheetData>
    <row r="1" spans="1:32" ht="39.950000000000003" customHeight="1" x14ac:dyDescent="0.25">
      <c r="A1" s="93"/>
      <c r="B1" s="93"/>
      <c r="C1" s="93" t="s">
        <v>17</v>
      </c>
      <c r="D1" s="93"/>
      <c r="E1" s="93"/>
      <c r="F1" s="93"/>
      <c r="G1" s="93"/>
      <c r="H1" s="93"/>
      <c r="I1" s="93"/>
      <c r="J1" s="52"/>
      <c r="K1" s="1"/>
      <c r="L1" s="1"/>
      <c r="M1" s="1"/>
      <c r="N1" s="1"/>
      <c r="O1" s="1"/>
      <c r="P1" s="1"/>
      <c r="Q1" s="1"/>
      <c r="R1" s="1"/>
      <c r="S1" s="2"/>
      <c r="T1" s="2"/>
      <c r="U1" s="2"/>
      <c r="V1" s="2"/>
      <c r="W1" s="2"/>
      <c r="X1" s="2"/>
      <c r="Y1" s="2"/>
      <c r="Z1" s="2"/>
      <c r="AA1" s="2"/>
      <c r="AB1" s="2"/>
      <c r="AC1" s="2"/>
      <c r="AD1" s="2"/>
      <c r="AE1" s="2"/>
      <c r="AF1" s="2"/>
    </row>
    <row r="2" spans="1:32" ht="20.100000000000001" customHeight="1" x14ac:dyDescent="0.25">
      <c r="A2" s="93"/>
      <c r="B2" s="93"/>
      <c r="C2" s="32" t="s">
        <v>28</v>
      </c>
      <c r="D2" s="94" t="s">
        <v>4975</v>
      </c>
      <c r="E2" s="95"/>
      <c r="F2" s="95"/>
      <c r="G2" s="95"/>
      <c r="H2" s="95"/>
      <c r="I2" s="96"/>
      <c r="J2" s="52"/>
      <c r="K2" s="1"/>
      <c r="L2" s="1"/>
      <c r="M2" s="1"/>
      <c r="N2" s="1"/>
      <c r="O2" s="1"/>
      <c r="P2" s="1"/>
      <c r="Q2" s="1"/>
      <c r="R2" s="1"/>
      <c r="S2" s="2"/>
      <c r="T2" s="2"/>
      <c r="U2" s="2"/>
      <c r="V2" s="2"/>
      <c r="W2" s="2"/>
      <c r="X2" s="2"/>
      <c r="Y2" s="2"/>
      <c r="Z2" s="2"/>
      <c r="AA2" s="2"/>
      <c r="AB2" s="2"/>
      <c r="AC2" s="2"/>
      <c r="AD2" s="2"/>
      <c r="AE2" s="2"/>
      <c r="AF2" s="2"/>
    </row>
    <row r="3" spans="1:32" ht="20.100000000000001" customHeight="1" x14ac:dyDescent="0.25">
      <c r="A3" s="93"/>
      <c r="B3" s="93"/>
      <c r="C3" s="32" t="s">
        <v>18</v>
      </c>
      <c r="D3" s="94" t="s">
        <v>22</v>
      </c>
      <c r="E3" s="95"/>
      <c r="F3" s="95"/>
      <c r="G3" s="95"/>
      <c r="H3" s="95"/>
      <c r="I3" s="96"/>
      <c r="J3" s="52"/>
      <c r="K3" s="1"/>
      <c r="L3" s="1"/>
      <c r="M3" s="1"/>
      <c r="N3" s="1"/>
      <c r="O3" s="1"/>
      <c r="P3" s="1"/>
      <c r="Q3" s="1"/>
      <c r="R3" s="1"/>
      <c r="S3" s="2"/>
      <c r="T3" s="2"/>
      <c r="U3" s="2"/>
      <c r="V3" s="2"/>
      <c r="W3" s="2"/>
      <c r="X3" s="2"/>
      <c r="Y3" s="2"/>
      <c r="Z3" s="2"/>
      <c r="AA3" s="2"/>
      <c r="AB3" s="2"/>
      <c r="AC3" s="2"/>
      <c r="AD3" s="2"/>
      <c r="AE3" s="2"/>
      <c r="AF3" s="2"/>
    </row>
    <row r="4" spans="1:32" ht="20.100000000000001" customHeight="1" x14ac:dyDescent="0.25">
      <c r="A4" s="93"/>
      <c r="B4" s="93"/>
      <c r="C4" s="32" t="s">
        <v>1</v>
      </c>
      <c r="D4" s="94" t="s">
        <v>4976</v>
      </c>
      <c r="E4" s="95"/>
      <c r="F4" s="95"/>
      <c r="G4" s="95"/>
      <c r="H4" s="95"/>
      <c r="I4" s="96"/>
      <c r="J4" s="52"/>
      <c r="K4" s="1"/>
      <c r="L4" s="1"/>
      <c r="M4" s="1"/>
      <c r="N4" s="1"/>
      <c r="O4" s="1"/>
      <c r="P4" s="1"/>
      <c r="Q4" s="1"/>
      <c r="R4" s="1"/>
      <c r="S4" s="2"/>
      <c r="T4" s="2"/>
      <c r="U4" s="2"/>
      <c r="V4" s="2"/>
      <c r="W4" s="2"/>
      <c r="X4" s="2"/>
      <c r="Y4" s="2"/>
      <c r="Z4" s="2"/>
      <c r="AA4" s="2"/>
      <c r="AB4" s="2"/>
      <c r="AC4" s="2"/>
      <c r="AD4" s="2"/>
      <c r="AE4" s="2"/>
      <c r="AF4" s="2"/>
    </row>
    <row r="5" spans="1:32" ht="20.100000000000001" customHeight="1" x14ac:dyDescent="0.25">
      <c r="A5" s="93"/>
      <c r="B5" s="93"/>
      <c r="C5" s="32" t="s">
        <v>33</v>
      </c>
      <c r="D5" s="94" t="s">
        <v>4977</v>
      </c>
      <c r="E5" s="95"/>
      <c r="F5" s="95"/>
      <c r="G5" s="95"/>
      <c r="H5" s="95"/>
      <c r="I5" s="96"/>
      <c r="J5" s="52"/>
      <c r="K5" s="1"/>
      <c r="L5" s="1"/>
      <c r="M5" s="1"/>
      <c r="N5" s="1"/>
      <c r="O5" s="1"/>
      <c r="P5" s="1"/>
      <c r="Q5" s="1"/>
      <c r="R5" s="1"/>
      <c r="S5" s="2"/>
      <c r="T5" s="2"/>
      <c r="U5" s="2"/>
      <c r="V5" s="2"/>
      <c r="W5" s="2"/>
      <c r="X5" s="2"/>
      <c r="Y5" s="2"/>
      <c r="Z5" s="2"/>
      <c r="AA5" s="2"/>
      <c r="AB5" s="2"/>
      <c r="AC5" s="2"/>
      <c r="AD5" s="2"/>
      <c r="AE5" s="2"/>
      <c r="AF5" s="2"/>
    </row>
    <row r="6" spans="1:32" ht="9.9499999999999993" customHeight="1" x14ac:dyDescent="0.25">
      <c r="A6" s="97"/>
      <c r="B6" s="97"/>
      <c r="C6" s="97"/>
      <c r="D6" s="97"/>
      <c r="E6" s="97"/>
      <c r="F6" s="97"/>
      <c r="G6" s="97"/>
      <c r="H6" s="97"/>
      <c r="I6" s="97"/>
      <c r="J6" s="52"/>
      <c r="K6" s="1"/>
      <c r="L6" s="1"/>
      <c r="M6" s="1"/>
      <c r="N6" s="1"/>
      <c r="O6" s="1"/>
      <c r="P6" s="1"/>
      <c r="Q6" s="1"/>
      <c r="R6" s="1"/>
      <c r="S6" s="2"/>
      <c r="T6" s="2"/>
      <c r="U6" s="2"/>
      <c r="V6" s="2"/>
      <c r="W6" s="2"/>
      <c r="X6" s="2"/>
      <c r="Y6" s="2"/>
      <c r="Z6" s="2"/>
      <c r="AA6" s="2"/>
      <c r="AB6" s="2"/>
      <c r="AC6" s="2"/>
      <c r="AD6" s="2"/>
      <c r="AE6" s="2"/>
      <c r="AF6" s="2"/>
    </row>
    <row r="7" spans="1:32" ht="20.100000000000001" customHeight="1" x14ac:dyDescent="0.25">
      <c r="A7" s="75" t="s">
        <v>23</v>
      </c>
      <c r="B7" s="75"/>
      <c r="C7" s="85" t="s">
        <v>4987</v>
      </c>
      <c r="D7" s="86"/>
      <c r="E7" s="75" t="s">
        <v>21</v>
      </c>
      <c r="F7" s="75"/>
      <c r="G7" s="76" t="s">
        <v>4370</v>
      </c>
      <c r="H7" s="77"/>
      <c r="I7" s="78"/>
      <c r="J7" s="52"/>
      <c r="K7" s="1"/>
      <c r="L7" s="1"/>
      <c r="M7" s="1"/>
      <c r="N7" s="1"/>
      <c r="O7" s="1"/>
      <c r="P7" s="1"/>
      <c r="Q7" s="1"/>
      <c r="R7" s="1"/>
      <c r="S7" s="2"/>
      <c r="T7" s="2"/>
      <c r="U7" s="2"/>
      <c r="V7" s="2"/>
      <c r="W7" s="2"/>
      <c r="X7" s="2"/>
      <c r="Y7" s="2"/>
      <c r="Z7" s="2"/>
      <c r="AA7" s="2"/>
      <c r="AB7" s="2"/>
      <c r="AC7" s="2"/>
      <c r="AD7" s="2"/>
      <c r="AE7" s="2"/>
      <c r="AF7" s="2"/>
    </row>
    <row r="8" spans="1:32" ht="20.100000000000001" customHeight="1" x14ac:dyDescent="0.25">
      <c r="A8" s="75"/>
      <c r="B8" s="75"/>
      <c r="C8" s="86"/>
      <c r="D8" s="86"/>
      <c r="E8" s="75" t="s">
        <v>24</v>
      </c>
      <c r="F8" s="75"/>
      <c r="G8" s="79">
        <v>45901</v>
      </c>
      <c r="H8" s="80"/>
      <c r="I8" s="81"/>
      <c r="J8" s="52"/>
      <c r="K8" s="1"/>
      <c r="L8" s="1"/>
      <c r="M8" s="1"/>
      <c r="N8" s="1"/>
      <c r="O8" s="1"/>
      <c r="P8" s="1"/>
      <c r="Q8" s="1"/>
      <c r="R8" s="1"/>
      <c r="S8" s="2"/>
      <c r="T8" s="2"/>
      <c r="U8" s="2"/>
      <c r="V8" s="2"/>
      <c r="W8" s="2"/>
      <c r="X8" s="2"/>
      <c r="Y8" s="2"/>
      <c r="Z8" s="2"/>
      <c r="AA8" s="2"/>
      <c r="AB8" s="2"/>
      <c r="AC8" s="2"/>
      <c r="AD8" s="2"/>
      <c r="AE8" s="2"/>
      <c r="AF8" s="2"/>
    </row>
    <row r="9" spans="1:32" ht="20.100000000000001" customHeight="1" x14ac:dyDescent="0.25">
      <c r="A9" s="75"/>
      <c r="B9" s="75"/>
      <c r="C9" s="86"/>
      <c r="D9" s="86"/>
      <c r="E9" s="75" t="s">
        <v>0</v>
      </c>
      <c r="F9" s="75"/>
      <c r="G9" s="82">
        <v>0.20369999999999999</v>
      </c>
      <c r="H9" s="83"/>
      <c r="I9" s="84"/>
      <c r="J9" s="52"/>
      <c r="K9" s="1"/>
      <c r="L9" s="1"/>
      <c r="M9" s="1"/>
      <c r="N9" s="1"/>
      <c r="O9" s="1"/>
      <c r="P9" s="1"/>
      <c r="Q9" s="1"/>
      <c r="R9" s="1"/>
      <c r="S9" s="2"/>
      <c r="T9" s="2"/>
      <c r="U9" s="2"/>
      <c r="V9" s="2"/>
      <c r="W9" s="2"/>
      <c r="X9" s="2"/>
      <c r="Y9" s="2"/>
      <c r="Z9" s="2"/>
      <c r="AA9" s="2"/>
      <c r="AB9" s="2"/>
      <c r="AC9" s="2"/>
      <c r="AD9" s="2"/>
      <c r="AE9" s="2"/>
      <c r="AF9" s="2"/>
    </row>
    <row r="10" spans="1:32" ht="20.100000000000001" customHeight="1" x14ac:dyDescent="0.25">
      <c r="A10" s="75"/>
      <c r="B10" s="75"/>
      <c r="C10" s="86"/>
      <c r="D10" s="86"/>
      <c r="E10" s="75" t="s">
        <v>20</v>
      </c>
      <c r="F10" s="75"/>
      <c r="G10" s="82">
        <v>1.5727</v>
      </c>
      <c r="H10" s="83"/>
      <c r="I10" s="84"/>
      <c r="J10" s="52"/>
      <c r="K10" s="1"/>
      <c r="L10" s="1"/>
      <c r="M10" s="1"/>
      <c r="N10" s="1"/>
      <c r="O10" s="1"/>
      <c r="P10" s="1"/>
      <c r="Q10" s="1"/>
      <c r="R10" s="1"/>
      <c r="S10" s="2"/>
      <c r="T10" s="2"/>
      <c r="U10" s="2"/>
      <c r="V10" s="2"/>
      <c r="W10" s="2"/>
      <c r="X10" s="2"/>
      <c r="Y10" s="2"/>
      <c r="Z10" s="2"/>
      <c r="AA10" s="2"/>
      <c r="AB10" s="2"/>
      <c r="AC10" s="2"/>
      <c r="AD10" s="2"/>
      <c r="AE10" s="2"/>
      <c r="AF10" s="2"/>
    </row>
    <row r="11" spans="1:32" ht="9.9499999999999993" customHeight="1" x14ac:dyDescent="0.25">
      <c r="A11" s="97"/>
      <c r="B11" s="97"/>
      <c r="C11" s="97"/>
      <c r="D11" s="97"/>
      <c r="E11" s="97"/>
      <c r="F11" s="97"/>
      <c r="G11" s="97"/>
      <c r="H11" s="97"/>
      <c r="I11" s="97"/>
      <c r="J11" s="52"/>
      <c r="K11" s="1"/>
      <c r="L11" s="1"/>
      <c r="M11" s="1"/>
      <c r="N11" s="1"/>
      <c r="O11" s="1"/>
      <c r="P11" s="1"/>
      <c r="Q11" s="1"/>
      <c r="R11" s="1"/>
      <c r="S11" s="2"/>
      <c r="T11" s="2"/>
      <c r="U11" s="2"/>
      <c r="V11" s="2"/>
      <c r="W11" s="2"/>
      <c r="X11" s="2"/>
      <c r="Y11" s="2"/>
      <c r="Z11" s="2"/>
      <c r="AA11" s="2"/>
      <c r="AB11" s="2"/>
      <c r="AC11" s="2"/>
      <c r="AD11" s="2"/>
      <c r="AE11" s="2"/>
      <c r="AF11" s="2"/>
    </row>
    <row r="12" spans="1:32" ht="20.100000000000001" customHeight="1" x14ac:dyDescent="0.25">
      <c r="A12" s="101" t="s">
        <v>4984</v>
      </c>
      <c r="B12" s="101"/>
      <c r="C12" s="101"/>
      <c r="D12" s="101"/>
      <c r="E12" s="101"/>
      <c r="F12" s="101"/>
      <c r="G12" s="101"/>
      <c r="H12" s="101"/>
      <c r="I12" s="101"/>
      <c r="J12" s="52"/>
      <c r="K12" s="1"/>
      <c r="L12" s="1"/>
      <c r="M12" s="1"/>
      <c r="N12" s="1"/>
      <c r="O12" s="1"/>
      <c r="P12" s="1"/>
      <c r="Q12" s="1"/>
      <c r="R12" s="1"/>
      <c r="S12" s="2"/>
      <c r="T12" s="2"/>
      <c r="U12" s="2"/>
      <c r="V12" s="2"/>
      <c r="W12" s="2"/>
      <c r="X12" s="2"/>
      <c r="Y12" s="2"/>
      <c r="Z12" s="2"/>
      <c r="AA12" s="2"/>
      <c r="AB12" s="2"/>
      <c r="AC12" s="2"/>
      <c r="AD12" s="2"/>
      <c r="AE12" s="2"/>
      <c r="AF12" s="2"/>
    </row>
    <row r="13" spans="1:32" ht="9.9499999999999993" customHeight="1" x14ac:dyDescent="0.25">
      <c r="A13" s="87"/>
      <c r="B13" s="87"/>
      <c r="C13" s="87"/>
      <c r="D13" s="87"/>
      <c r="E13" s="87"/>
      <c r="F13" s="87"/>
      <c r="G13" s="87"/>
      <c r="H13" s="88"/>
      <c r="I13" s="87"/>
      <c r="J13" s="53"/>
      <c r="K13" s="54"/>
      <c r="L13" s="54"/>
    </row>
    <row r="14" spans="1:32" s="3" customFormat="1" ht="24.95" customHeight="1" x14ac:dyDescent="0.25">
      <c r="A14" s="70" t="s">
        <v>3</v>
      </c>
      <c r="B14" s="70" t="s">
        <v>4</v>
      </c>
      <c r="C14" s="70" t="s">
        <v>5</v>
      </c>
      <c r="D14" s="70" t="s">
        <v>4393</v>
      </c>
      <c r="E14" s="92" t="s">
        <v>6</v>
      </c>
      <c r="F14" s="70" t="s">
        <v>4986</v>
      </c>
      <c r="G14" s="89" t="s">
        <v>26</v>
      </c>
      <c r="H14" s="98" t="s">
        <v>34</v>
      </c>
      <c r="I14" s="100" t="s">
        <v>7</v>
      </c>
      <c r="J14" s="70" t="s">
        <v>4945</v>
      </c>
      <c r="K14" s="70" t="s">
        <v>4946</v>
      </c>
      <c r="L14" s="70" t="s">
        <v>4947</v>
      </c>
    </row>
    <row r="15" spans="1:32" s="3" customFormat="1" ht="12.75" x14ac:dyDescent="0.25">
      <c r="A15" s="70"/>
      <c r="B15" s="70"/>
      <c r="C15" s="70"/>
      <c r="D15" s="70"/>
      <c r="E15" s="92"/>
      <c r="F15" s="70"/>
      <c r="G15" s="90"/>
      <c r="H15" s="99"/>
      <c r="I15" s="100"/>
      <c r="J15" s="70"/>
      <c r="K15" s="70"/>
      <c r="L15" s="70"/>
    </row>
    <row r="16" spans="1:32" s="3" customFormat="1" ht="12.75" x14ac:dyDescent="0.25">
      <c r="A16" s="70"/>
      <c r="B16" s="70"/>
      <c r="C16" s="70"/>
      <c r="D16" s="70"/>
      <c r="E16" s="92"/>
      <c r="F16" s="70"/>
      <c r="G16" s="91"/>
      <c r="H16" s="20">
        <v>0.20369999999999999</v>
      </c>
      <c r="I16" s="100"/>
      <c r="J16" s="70"/>
      <c r="K16" s="70"/>
      <c r="L16" s="70"/>
    </row>
    <row r="17" spans="1:12" s="4" customFormat="1" ht="9.9499999999999993" customHeight="1" x14ac:dyDescent="0.2">
      <c r="A17" s="74"/>
      <c r="B17" s="74"/>
      <c r="C17" s="74"/>
      <c r="D17" s="74"/>
      <c r="E17" s="74"/>
      <c r="F17" s="74"/>
      <c r="G17" s="74"/>
      <c r="H17" s="74"/>
      <c r="I17" s="74"/>
      <c r="J17" s="125"/>
      <c r="K17" s="125"/>
      <c r="L17" s="126"/>
    </row>
    <row r="18" spans="1:12" s="3" customFormat="1" ht="20.100000000000001" customHeight="1" x14ac:dyDescent="0.25">
      <c r="A18" s="34">
        <v>1</v>
      </c>
      <c r="B18" s="70"/>
      <c r="C18" s="70"/>
      <c r="D18" s="35" t="s">
        <v>4408</v>
      </c>
      <c r="E18" s="70"/>
      <c r="F18" s="70"/>
      <c r="G18" s="70"/>
      <c r="H18" s="70"/>
      <c r="I18" s="70"/>
      <c r="J18" s="33"/>
      <c r="K18" s="48"/>
      <c r="L18" s="22"/>
    </row>
    <row r="19" spans="1:12" s="5" customFormat="1" ht="35.1" customHeight="1" x14ac:dyDescent="0.25">
      <c r="A19" s="36" t="s">
        <v>32</v>
      </c>
      <c r="B19" s="36" t="s">
        <v>4387</v>
      </c>
      <c r="C19" s="37" t="s">
        <v>4388</v>
      </c>
      <c r="D19" s="21" t="s">
        <v>4386</v>
      </c>
      <c r="E19" s="38" t="s">
        <v>4389</v>
      </c>
      <c r="F19" s="39">
        <v>1.0000000000000002</v>
      </c>
      <c r="G19" s="39">
        <v>110223.28</v>
      </c>
      <c r="H19" s="39">
        <f t="shared" ref="H19:H20" si="0">ROUND(G19*(1+$H$16),2)</f>
        <v>132675.76</v>
      </c>
      <c r="I19" s="39">
        <f t="shared" ref="I19:I20" si="1">ROUND(F19*H19,2)</f>
        <v>132675.76</v>
      </c>
      <c r="J19" s="47">
        <f>ROUND(F19/25,2)</f>
        <v>0.04</v>
      </c>
      <c r="K19" s="47">
        <f>ROUND(H19*J19,2)</f>
        <v>5307.03</v>
      </c>
      <c r="L19" s="47">
        <f>K19*25</f>
        <v>132675.75</v>
      </c>
    </row>
    <row r="20" spans="1:12" s="5" customFormat="1" ht="51" x14ac:dyDescent="0.25">
      <c r="A20" s="36" t="s">
        <v>25</v>
      </c>
      <c r="B20" s="36" t="s">
        <v>4390</v>
      </c>
      <c r="C20" s="37" t="s">
        <v>4391</v>
      </c>
      <c r="D20" s="21" t="s">
        <v>341</v>
      </c>
      <c r="E20" s="38" t="s">
        <v>4392</v>
      </c>
      <c r="F20" s="39">
        <v>12.000000000000007</v>
      </c>
      <c r="G20" s="39">
        <v>1249.4000000000001</v>
      </c>
      <c r="H20" s="39">
        <f t="shared" si="0"/>
        <v>1503.9</v>
      </c>
      <c r="I20" s="39">
        <f t="shared" si="1"/>
        <v>18046.8</v>
      </c>
      <c r="J20" s="46">
        <f>ROUND(F20/25,2)</f>
        <v>0.48</v>
      </c>
      <c r="K20" s="46">
        <f>ROUND(H20*J20,2)</f>
        <v>721.87</v>
      </c>
      <c r="L20" s="46">
        <f>K20*25</f>
        <v>18046.75</v>
      </c>
    </row>
    <row r="21" spans="1:12" s="9" customFormat="1" ht="20.100000000000001" customHeight="1" x14ac:dyDescent="0.25">
      <c r="A21" s="71" t="s">
        <v>4373</v>
      </c>
      <c r="B21" s="72"/>
      <c r="C21" s="72"/>
      <c r="D21" s="72"/>
      <c r="E21" s="72"/>
      <c r="F21" s="72"/>
      <c r="G21" s="72"/>
      <c r="H21" s="73"/>
      <c r="I21" s="40">
        <f>SUM(I19:I20)</f>
        <v>150722.56</v>
      </c>
      <c r="J21" s="49"/>
      <c r="K21" s="50"/>
      <c r="L21" s="40">
        <f>SUM(L19:L20)</f>
        <v>150722.5</v>
      </c>
    </row>
    <row r="22" spans="1:12" s="4" customFormat="1" ht="9.9499999999999993" customHeight="1" x14ac:dyDescent="0.2">
      <c r="A22" s="74"/>
      <c r="B22" s="74"/>
      <c r="C22" s="74"/>
      <c r="D22" s="74"/>
      <c r="E22" s="74"/>
      <c r="F22" s="74"/>
      <c r="G22" s="74"/>
      <c r="H22" s="74"/>
      <c r="I22" s="74"/>
      <c r="J22" s="125"/>
      <c r="K22" s="125"/>
      <c r="L22" s="126"/>
    </row>
    <row r="23" spans="1:12" s="3" customFormat="1" ht="20.100000000000001" customHeight="1" x14ac:dyDescent="0.25">
      <c r="A23" s="34">
        <v>2</v>
      </c>
      <c r="B23" s="70"/>
      <c r="C23" s="70"/>
      <c r="D23" s="35" t="s">
        <v>46</v>
      </c>
      <c r="E23" s="70"/>
      <c r="F23" s="70"/>
      <c r="G23" s="70"/>
      <c r="H23" s="70"/>
      <c r="I23" s="70"/>
      <c r="J23" s="33"/>
      <c r="K23" s="48"/>
      <c r="L23" s="22"/>
    </row>
    <row r="24" spans="1:12" s="5" customFormat="1" ht="25.5" x14ac:dyDescent="0.25">
      <c r="A24" s="36" t="s">
        <v>35</v>
      </c>
      <c r="B24" s="36" t="s">
        <v>4390</v>
      </c>
      <c r="C24" s="37" t="s">
        <v>4394</v>
      </c>
      <c r="D24" s="21" t="s">
        <v>249</v>
      </c>
      <c r="E24" s="38" t="s">
        <v>4395</v>
      </c>
      <c r="F24" s="39">
        <v>1346.7499999999993</v>
      </c>
      <c r="G24" s="39">
        <v>11.11</v>
      </c>
      <c r="H24" s="39">
        <f>ROUND(G24*(1+$H$16),2)</f>
        <v>13.37</v>
      </c>
      <c r="I24" s="39">
        <f t="shared" ref="I24:I31" si="2">ROUND(F24*H24,2)</f>
        <v>18006.05</v>
      </c>
      <c r="J24" s="45">
        <f t="shared" ref="J24" si="3">ROUND(F24/25,2)</f>
        <v>53.87</v>
      </c>
      <c r="K24" s="45">
        <f t="shared" ref="K24:K25" si="4">ROUND(H24*J24,2)</f>
        <v>720.24</v>
      </c>
      <c r="L24" s="45">
        <f t="shared" ref="L24" si="5">K24*25</f>
        <v>18006</v>
      </c>
    </row>
    <row r="25" spans="1:12" s="5" customFormat="1" ht="38.25" x14ac:dyDescent="0.25">
      <c r="A25" s="36" t="s">
        <v>36</v>
      </c>
      <c r="B25" s="36" t="s">
        <v>4370</v>
      </c>
      <c r="C25" s="37" t="s">
        <v>4396</v>
      </c>
      <c r="D25" s="21" t="s">
        <v>4397</v>
      </c>
      <c r="E25" s="38" t="s">
        <v>4395</v>
      </c>
      <c r="F25" s="39">
        <v>6.48</v>
      </c>
      <c r="G25" s="39">
        <v>469.31</v>
      </c>
      <c r="H25" s="39">
        <f t="shared" ref="H25:H30" si="6">ROUND(G25*(1+$H$16),2)</f>
        <v>564.91</v>
      </c>
      <c r="I25" s="39">
        <f t="shared" ref="I25:I30" si="7">ROUND(F25*H25,2)</f>
        <v>3660.62</v>
      </c>
      <c r="J25" s="45">
        <f>F25</f>
        <v>6.48</v>
      </c>
      <c r="K25" s="45">
        <f t="shared" si="4"/>
        <v>3660.62</v>
      </c>
      <c r="L25" s="45">
        <f>K25</f>
        <v>3660.62</v>
      </c>
    </row>
    <row r="26" spans="1:12" s="5" customFormat="1" ht="51" x14ac:dyDescent="0.25">
      <c r="A26" s="36" t="s">
        <v>37</v>
      </c>
      <c r="B26" s="36" t="s">
        <v>4390</v>
      </c>
      <c r="C26" s="37" t="s">
        <v>4398</v>
      </c>
      <c r="D26" s="21" t="s">
        <v>385</v>
      </c>
      <c r="E26" s="38" t="s">
        <v>4399</v>
      </c>
      <c r="F26" s="39">
        <v>10</v>
      </c>
      <c r="G26" s="39">
        <v>502.01</v>
      </c>
      <c r="H26" s="39">
        <f t="shared" si="6"/>
        <v>604.27</v>
      </c>
      <c r="I26" s="39">
        <f t="shared" si="7"/>
        <v>6042.7</v>
      </c>
      <c r="J26" s="45">
        <f t="shared" ref="J26:J33" si="8">F26</f>
        <v>10</v>
      </c>
      <c r="K26" s="45">
        <f t="shared" ref="K26:K33" si="9">ROUND(H26*J26,2)</f>
        <v>6042.7</v>
      </c>
      <c r="L26" s="45">
        <f t="shared" ref="L26:L33" si="10">K26</f>
        <v>6042.7</v>
      </c>
    </row>
    <row r="27" spans="1:12" s="5" customFormat="1" ht="38.25" x14ac:dyDescent="0.25">
      <c r="A27" s="36" t="s">
        <v>38</v>
      </c>
      <c r="B27" s="36" t="s">
        <v>4390</v>
      </c>
      <c r="C27" s="37" t="s">
        <v>4400</v>
      </c>
      <c r="D27" s="21" t="s">
        <v>388</v>
      </c>
      <c r="E27" s="38" t="s">
        <v>4399</v>
      </c>
      <c r="F27" s="39">
        <v>10</v>
      </c>
      <c r="G27" s="39">
        <v>448.25</v>
      </c>
      <c r="H27" s="39">
        <f t="shared" si="6"/>
        <v>539.55999999999995</v>
      </c>
      <c r="I27" s="39">
        <f t="shared" si="7"/>
        <v>5395.6</v>
      </c>
      <c r="J27" s="45">
        <f t="shared" si="8"/>
        <v>10</v>
      </c>
      <c r="K27" s="45">
        <f t="shared" si="9"/>
        <v>5395.6</v>
      </c>
      <c r="L27" s="45">
        <f t="shared" si="10"/>
        <v>5395.6</v>
      </c>
    </row>
    <row r="28" spans="1:12" s="5" customFormat="1" ht="51" x14ac:dyDescent="0.25">
      <c r="A28" s="36" t="s">
        <v>39</v>
      </c>
      <c r="B28" s="36" t="s">
        <v>4390</v>
      </c>
      <c r="C28" s="37" t="s">
        <v>4401</v>
      </c>
      <c r="D28" s="21" t="s">
        <v>382</v>
      </c>
      <c r="E28" s="38" t="s">
        <v>4399</v>
      </c>
      <c r="F28" s="39">
        <v>10</v>
      </c>
      <c r="G28" s="39">
        <v>56.94</v>
      </c>
      <c r="H28" s="39">
        <f t="shared" si="6"/>
        <v>68.540000000000006</v>
      </c>
      <c r="I28" s="39">
        <f t="shared" si="7"/>
        <v>685.4</v>
      </c>
      <c r="J28" s="45">
        <f t="shared" si="8"/>
        <v>10</v>
      </c>
      <c r="K28" s="45">
        <f t="shared" si="9"/>
        <v>685.4</v>
      </c>
      <c r="L28" s="45">
        <f t="shared" si="10"/>
        <v>685.4</v>
      </c>
    </row>
    <row r="29" spans="1:12" s="5" customFormat="1" ht="63.75" x14ac:dyDescent="0.25">
      <c r="A29" s="36" t="s">
        <v>40</v>
      </c>
      <c r="B29" s="36" t="s">
        <v>4390</v>
      </c>
      <c r="C29" s="37" t="s">
        <v>4402</v>
      </c>
      <c r="D29" s="21" t="s">
        <v>325</v>
      </c>
      <c r="E29" s="38" t="s">
        <v>4399</v>
      </c>
      <c r="F29" s="39">
        <v>44.48</v>
      </c>
      <c r="G29" s="39">
        <v>148.86000000000001</v>
      </c>
      <c r="H29" s="39">
        <f t="shared" si="6"/>
        <v>179.18</v>
      </c>
      <c r="I29" s="39">
        <f t="shared" si="7"/>
        <v>7969.93</v>
      </c>
      <c r="J29" s="45">
        <f t="shared" si="8"/>
        <v>44.48</v>
      </c>
      <c r="K29" s="45">
        <f t="shared" si="9"/>
        <v>7969.93</v>
      </c>
      <c r="L29" s="45">
        <f t="shared" si="10"/>
        <v>7969.93</v>
      </c>
    </row>
    <row r="30" spans="1:12" s="5" customFormat="1" ht="63.75" x14ac:dyDescent="0.25">
      <c r="A30" s="36" t="s">
        <v>41</v>
      </c>
      <c r="B30" s="36" t="s">
        <v>4390</v>
      </c>
      <c r="C30" s="37" t="s">
        <v>4403</v>
      </c>
      <c r="D30" s="21" t="s">
        <v>373</v>
      </c>
      <c r="E30" s="38" t="s">
        <v>4395</v>
      </c>
      <c r="F30" s="39">
        <v>6</v>
      </c>
      <c r="G30" s="39">
        <v>289.88</v>
      </c>
      <c r="H30" s="39">
        <f t="shared" si="6"/>
        <v>348.93</v>
      </c>
      <c r="I30" s="39">
        <f t="shared" si="7"/>
        <v>2093.58</v>
      </c>
      <c r="J30" s="45">
        <f t="shared" si="8"/>
        <v>6</v>
      </c>
      <c r="K30" s="45">
        <f t="shared" si="9"/>
        <v>2093.58</v>
      </c>
      <c r="L30" s="45">
        <f t="shared" si="10"/>
        <v>2093.58</v>
      </c>
    </row>
    <row r="31" spans="1:12" s="5" customFormat="1" ht="51" x14ac:dyDescent="0.25">
      <c r="A31" s="36" t="s">
        <v>4775</v>
      </c>
      <c r="B31" s="36" t="s">
        <v>4390</v>
      </c>
      <c r="C31" s="37" t="s">
        <v>4404</v>
      </c>
      <c r="D31" s="21" t="s">
        <v>352</v>
      </c>
      <c r="E31" s="38" t="s">
        <v>4395</v>
      </c>
      <c r="F31" s="39">
        <v>10.9</v>
      </c>
      <c r="G31" s="39">
        <v>600.86</v>
      </c>
      <c r="H31" s="39">
        <f>ROUND(G31*(1+$H$16),2)</f>
        <v>723.26</v>
      </c>
      <c r="I31" s="39">
        <f t="shared" si="2"/>
        <v>7883.53</v>
      </c>
      <c r="J31" s="45">
        <f t="shared" si="8"/>
        <v>10.9</v>
      </c>
      <c r="K31" s="45">
        <f t="shared" si="9"/>
        <v>7883.53</v>
      </c>
      <c r="L31" s="45">
        <f t="shared" si="10"/>
        <v>7883.53</v>
      </c>
    </row>
    <row r="32" spans="1:12" s="5" customFormat="1" ht="51" x14ac:dyDescent="0.25">
      <c r="A32" s="36" t="s">
        <v>4776</v>
      </c>
      <c r="B32" s="36" t="s">
        <v>4390</v>
      </c>
      <c r="C32" s="37" t="s">
        <v>4405</v>
      </c>
      <c r="D32" s="21" t="s">
        <v>349</v>
      </c>
      <c r="E32" s="38" t="s">
        <v>4395</v>
      </c>
      <c r="F32" s="39">
        <v>14.5</v>
      </c>
      <c r="G32" s="39">
        <v>863.7</v>
      </c>
      <c r="H32" s="39">
        <f>ROUND(G32*(1+$H$16),2)</f>
        <v>1039.6400000000001</v>
      </c>
      <c r="I32" s="39">
        <f t="shared" ref="I32" si="11">ROUND(F32*H32,2)</f>
        <v>15074.78</v>
      </c>
      <c r="J32" s="45">
        <f t="shared" si="8"/>
        <v>14.5</v>
      </c>
      <c r="K32" s="45">
        <f t="shared" si="9"/>
        <v>15074.78</v>
      </c>
      <c r="L32" s="45">
        <f t="shared" si="10"/>
        <v>15074.78</v>
      </c>
    </row>
    <row r="33" spans="1:12" s="5" customFormat="1" ht="38.25" x14ac:dyDescent="0.25">
      <c r="A33" s="36" t="s">
        <v>4777</v>
      </c>
      <c r="B33" s="36" t="s">
        <v>4390</v>
      </c>
      <c r="C33" s="41" t="s">
        <v>4406</v>
      </c>
      <c r="D33" s="21" t="s">
        <v>376</v>
      </c>
      <c r="E33" s="36" t="s">
        <v>4389</v>
      </c>
      <c r="F33" s="39">
        <v>1</v>
      </c>
      <c r="G33" s="39">
        <v>1770.47</v>
      </c>
      <c r="H33" s="39">
        <f>ROUND(G33*(1+$H$16),2)</f>
        <v>2131.11</v>
      </c>
      <c r="I33" s="39">
        <f t="shared" ref="I33" si="12">ROUND(F33*H33,2)</f>
        <v>2131.11</v>
      </c>
      <c r="J33" s="46">
        <f t="shared" si="8"/>
        <v>1</v>
      </c>
      <c r="K33" s="46">
        <f t="shared" si="9"/>
        <v>2131.11</v>
      </c>
      <c r="L33" s="46">
        <f t="shared" si="10"/>
        <v>2131.11</v>
      </c>
    </row>
    <row r="34" spans="1:12" s="9" customFormat="1" ht="20.100000000000001" customHeight="1" x14ac:dyDescent="0.25">
      <c r="A34" s="71" t="s">
        <v>4372</v>
      </c>
      <c r="B34" s="72"/>
      <c r="C34" s="72"/>
      <c r="D34" s="72"/>
      <c r="E34" s="72"/>
      <c r="F34" s="72"/>
      <c r="G34" s="72"/>
      <c r="H34" s="73"/>
      <c r="I34" s="40">
        <f>SUM(I24:I33)</f>
        <v>68943.3</v>
      </c>
      <c r="J34" s="49"/>
      <c r="K34" s="50"/>
      <c r="L34" s="40">
        <f>SUM(L24:L33)</f>
        <v>68943.25</v>
      </c>
    </row>
    <row r="35" spans="1:12" s="4" customFormat="1" ht="9.9499999999999993" customHeight="1" x14ac:dyDescent="0.2">
      <c r="A35" s="74"/>
      <c r="B35" s="74"/>
      <c r="C35" s="74"/>
      <c r="D35" s="74"/>
      <c r="E35" s="74"/>
      <c r="F35" s="74"/>
      <c r="G35" s="74"/>
      <c r="H35" s="74"/>
      <c r="I35" s="74"/>
      <c r="J35" s="125"/>
      <c r="K35" s="125"/>
      <c r="L35" s="126"/>
    </row>
    <row r="36" spans="1:12" s="3" customFormat="1" ht="20.100000000000001" customHeight="1" x14ac:dyDescent="0.25">
      <c r="A36" s="34">
        <v>3</v>
      </c>
      <c r="B36" s="70"/>
      <c r="C36" s="70"/>
      <c r="D36" s="35" t="s">
        <v>4407</v>
      </c>
      <c r="E36" s="70"/>
      <c r="F36" s="70"/>
      <c r="G36" s="70"/>
      <c r="H36" s="70"/>
      <c r="I36" s="70"/>
      <c r="J36" s="33"/>
      <c r="K36" s="48"/>
      <c r="L36" s="22"/>
    </row>
    <row r="37" spans="1:12" s="5" customFormat="1" ht="51" x14ac:dyDescent="0.25">
      <c r="A37" s="36" t="s">
        <v>42</v>
      </c>
      <c r="B37" s="36" t="s">
        <v>4370</v>
      </c>
      <c r="C37" s="37" t="s">
        <v>4409</v>
      </c>
      <c r="D37" s="21" t="s">
        <v>4410</v>
      </c>
      <c r="E37" s="38" t="s">
        <v>4411</v>
      </c>
      <c r="F37" s="39">
        <v>218.50000000000006</v>
      </c>
      <c r="G37" s="39">
        <v>44.61</v>
      </c>
      <c r="H37" s="39">
        <f>ROUND(G37*(1+$H$16),2)</f>
        <v>53.7</v>
      </c>
      <c r="I37" s="39">
        <f t="shared" ref="I37:I45" si="13">ROUND(F37*H37,2)</f>
        <v>11733.45</v>
      </c>
      <c r="J37" s="45">
        <f t="shared" ref="J37:J45" si="14">ROUND(F37/25,2)</f>
        <v>8.74</v>
      </c>
      <c r="K37" s="45">
        <f t="shared" ref="K37:K45" si="15">ROUND(H37*J37,2)</f>
        <v>469.34</v>
      </c>
      <c r="L37" s="45">
        <f t="shared" ref="L37:L45" si="16">K37*25</f>
        <v>11733.5</v>
      </c>
    </row>
    <row r="38" spans="1:12" s="5" customFormat="1" ht="38.25" x14ac:dyDescent="0.25">
      <c r="A38" s="36" t="s">
        <v>43</v>
      </c>
      <c r="B38" s="36" t="s">
        <v>4370</v>
      </c>
      <c r="C38" s="37" t="s">
        <v>4412</v>
      </c>
      <c r="D38" s="21" t="s">
        <v>4413</v>
      </c>
      <c r="E38" s="38" t="s">
        <v>4395</v>
      </c>
      <c r="F38" s="39">
        <v>117.00000000000006</v>
      </c>
      <c r="G38" s="39">
        <v>7.7</v>
      </c>
      <c r="H38" s="39">
        <f t="shared" ref="H38:H43" si="17">ROUND(G38*(1+$H$16),2)</f>
        <v>9.27</v>
      </c>
      <c r="I38" s="39">
        <f t="shared" si="13"/>
        <v>1084.5899999999999</v>
      </c>
      <c r="J38" s="45">
        <f t="shared" si="14"/>
        <v>4.68</v>
      </c>
      <c r="K38" s="45">
        <f t="shared" si="15"/>
        <v>43.38</v>
      </c>
      <c r="L38" s="45">
        <f t="shared" si="16"/>
        <v>1084.5</v>
      </c>
    </row>
    <row r="39" spans="1:12" s="5" customFormat="1" ht="38.25" x14ac:dyDescent="0.25">
      <c r="A39" s="36" t="s">
        <v>44</v>
      </c>
      <c r="B39" s="36" t="s">
        <v>4370</v>
      </c>
      <c r="C39" s="37" t="s">
        <v>4414</v>
      </c>
      <c r="D39" s="21" t="s">
        <v>4415</v>
      </c>
      <c r="E39" s="38" t="s">
        <v>4395</v>
      </c>
      <c r="F39" s="39">
        <v>117.00000000000006</v>
      </c>
      <c r="G39" s="39">
        <v>42.06</v>
      </c>
      <c r="H39" s="39">
        <f t="shared" si="17"/>
        <v>50.63</v>
      </c>
      <c r="I39" s="39">
        <f t="shared" si="13"/>
        <v>5923.71</v>
      </c>
      <c r="J39" s="45">
        <f t="shared" si="14"/>
        <v>4.68</v>
      </c>
      <c r="K39" s="45">
        <f t="shared" si="15"/>
        <v>236.95</v>
      </c>
      <c r="L39" s="45">
        <f t="shared" si="16"/>
        <v>5923.75</v>
      </c>
    </row>
    <row r="40" spans="1:12" s="5" customFormat="1" ht="51" x14ac:dyDescent="0.25">
      <c r="A40" s="36" t="s">
        <v>45</v>
      </c>
      <c r="B40" s="36" t="s">
        <v>4370</v>
      </c>
      <c r="C40" s="37" t="s">
        <v>4416</v>
      </c>
      <c r="D40" s="21" t="s">
        <v>4417</v>
      </c>
      <c r="E40" s="38" t="s">
        <v>4395</v>
      </c>
      <c r="F40" s="39">
        <v>364</v>
      </c>
      <c r="G40" s="39">
        <v>218.03</v>
      </c>
      <c r="H40" s="39">
        <f t="shared" si="17"/>
        <v>262.44</v>
      </c>
      <c r="I40" s="39">
        <f t="shared" si="13"/>
        <v>95528.16</v>
      </c>
      <c r="J40" s="45">
        <f t="shared" si="14"/>
        <v>14.56</v>
      </c>
      <c r="K40" s="45">
        <f t="shared" si="15"/>
        <v>3821.13</v>
      </c>
      <c r="L40" s="45">
        <f t="shared" si="16"/>
        <v>95528.25</v>
      </c>
    </row>
    <row r="41" spans="1:12" s="5" customFormat="1" ht="38.25" x14ac:dyDescent="0.25">
      <c r="A41" s="36" t="s">
        <v>4374</v>
      </c>
      <c r="B41" s="36" t="s">
        <v>4370</v>
      </c>
      <c r="C41" s="37" t="s">
        <v>4418</v>
      </c>
      <c r="D41" s="21" t="s">
        <v>4419</v>
      </c>
      <c r="E41" s="38" t="s">
        <v>4420</v>
      </c>
      <c r="F41" s="39">
        <v>1267.5000000000005</v>
      </c>
      <c r="G41" s="39">
        <v>14.78</v>
      </c>
      <c r="H41" s="39">
        <f t="shared" si="17"/>
        <v>17.79</v>
      </c>
      <c r="I41" s="39">
        <f t="shared" si="13"/>
        <v>22548.83</v>
      </c>
      <c r="J41" s="45">
        <f t="shared" si="14"/>
        <v>50.7</v>
      </c>
      <c r="K41" s="45">
        <f t="shared" si="15"/>
        <v>901.95</v>
      </c>
      <c r="L41" s="45">
        <f t="shared" si="16"/>
        <v>22548.75</v>
      </c>
    </row>
    <row r="42" spans="1:12" s="5" customFormat="1" ht="38.25" x14ac:dyDescent="0.25">
      <c r="A42" s="36" t="s">
        <v>4375</v>
      </c>
      <c r="B42" s="36" t="s">
        <v>4370</v>
      </c>
      <c r="C42" s="37" t="s">
        <v>4421</v>
      </c>
      <c r="D42" s="21" t="s">
        <v>4422</v>
      </c>
      <c r="E42" s="38" t="s">
        <v>4420</v>
      </c>
      <c r="F42" s="39">
        <v>667.50000000000011</v>
      </c>
      <c r="G42" s="39">
        <v>17.96</v>
      </c>
      <c r="H42" s="39">
        <f t="shared" si="17"/>
        <v>21.62</v>
      </c>
      <c r="I42" s="39">
        <f t="shared" si="13"/>
        <v>14431.35</v>
      </c>
      <c r="J42" s="45">
        <f t="shared" si="14"/>
        <v>26.7</v>
      </c>
      <c r="K42" s="45">
        <f t="shared" si="15"/>
        <v>577.25</v>
      </c>
      <c r="L42" s="45">
        <f t="shared" si="16"/>
        <v>14431.25</v>
      </c>
    </row>
    <row r="43" spans="1:12" s="5" customFormat="1" ht="38.25" x14ac:dyDescent="0.25">
      <c r="A43" s="36" t="s">
        <v>4376</v>
      </c>
      <c r="B43" s="36" t="s">
        <v>4370</v>
      </c>
      <c r="C43" s="37" t="s">
        <v>4423</v>
      </c>
      <c r="D43" s="21" t="s">
        <v>4424</v>
      </c>
      <c r="E43" s="38" t="s">
        <v>4420</v>
      </c>
      <c r="F43" s="39">
        <v>320.00000000000011</v>
      </c>
      <c r="G43" s="39">
        <v>19.45</v>
      </c>
      <c r="H43" s="39">
        <f t="shared" si="17"/>
        <v>23.41</v>
      </c>
      <c r="I43" s="39">
        <f t="shared" si="13"/>
        <v>7491.2</v>
      </c>
      <c r="J43" s="45">
        <f t="shared" si="14"/>
        <v>12.8</v>
      </c>
      <c r="K43" s="45">
        <f t="shared" si="15"/>
        <v>299.64999999999998</v>
      </c>
      <c r="L43" s="45">
        <f t="shared" si="16"/>
        <v>7491.2499999999991</v>
      </c>
    </row>
    <row r="44" spans="1:12" s="5" customFormat="1" ht="38.25" x14ac:dyDescent="0.25">
      <c r="A44" s="36" t="s">
        <v>4377</v>
      </c>
      <c r="B44" s="36" t="s">
        <v>4387</v>
      </c>
      <c r="C44" s="37" t="s">
        <v>4425</v>
      </c>
      <c r="D44" s="21" t="s">
        <v>4426</v>
      </c>
      <c r="E44" s="38" t="s">
        <v>4411</v>
      </c>
      <c r="F44" s="39">
        <v>35.249999999999993</v>
      </c>
      <c r="G44" s="39">
        <v>875.19</v>
      </c>
      <c r="H44" s="39">
        <f>ROUND(G44*(1+$H$16),2)</f>
        <v>1053.47</v>
      </c>
      <c r="I44" s="39">
        <f t="shared" si="13"/>
        <v>37134.82</v>
      </c>
      <c r="J44" s="45">
        <f t="shared" si="14"/>
        <v>1.41</v>
      </c>
      <c r="K44" s="45">
        <f t="shared" si="15"/>
        <v>1485.39</v>
      </c>
      <c r="L44" s="45">
        <f t="shared" si="16"/>
        <v>37134.75</v>
      </c>
    </row>
    <row r="45" spans="1:12" s="5" customFormat="1" ht="38.25" x14ac:dyDescent="0.25">
      <c r="A45" s="36" t="s">
        <v>4378</v>
      </c>
      <c r="B45" s="36" t="s">
        <v>4370</v>
      </c>
      <c r="C45" s="37" t="s">
        <v>4427</v>
      </c>
      <c r="D45" s="21" t="s">
        <v>4428</v>
      </c>
      <c r="E45" s="38" t="s">
        <v>4411</v>
      </c>
      <c r="F45" s="39">
        <v>177.25000000000006</v>
      </c>
      <c r="G45" s="39">
        <v>32.57</v>
      </c>
      <c r="H45" s="39">
        <f>ROUND(G45*(1+$H$16),2)</f>
        <v>39.200000000000003</v>
      </c>
      <c r="I45" s="39">
        <f t="shared" si="13"/>
        <v>6948.2</v>
      </c>
      <c r="J45" s="46">
        <f t="shared" si="14"/>
        <v>7.09</v>
      </c>
      <c r="K45" s="46">
        <f t="shared" si="15"/>
        <v>277.93</v>
      </c>
      <c r="L45" s="46">
        <f t="shared" si="16"/>
        <v>6948.25</v>
      </c>
    </row>
    <row r="46" spans="1:12" s="9" customFormat="1" ht="20.100000000000001" customHeight="1" x14ac:dyDescent="0.25">
      <c r="A46" s="71" t="s">
        <v>4379</v>
      </c>
      <c r="B46" s="72"/>
      <c r="C46" s="72"/>
      <c r="D46" s="72"/>
      <c r="E46" s="72"/>
      <c r="F46" s="72"/>
      <c r="G46" s="72"/>
      <c r="H46" s="73"/>
      <c r="I46" s="40">
        <f>SUM(I37:I45)</f>
        <v>202824.31000000003</v>
      </c>
      <c r="J46" s="49"/>
      <c r="K46" s="50"/>
      <c r="L46" s="40">
        <f>SUM(L37:L45)</f>
        <v>202824.25</v>
      </c>
    </row>
    <row r="47" spans="1:12" s="4" customFormat="1" ht="9.9499999999999993" customHeight="1" x14ac:dyDescent="0.2">
      <c r="A47" s="74"/>
      <c r="B47" s="74"/>
      <c r="C47" s="74"/>
      <c r="D47" s="74"/>
      <c r="E47" s="74"/>
      <c r="F47" s="74"/>
      <c r="G47" s="74"/>
      <c r="H47" s="74"/>
      <c r="I47" s="74"/>
      <c r="J47" s="125"/>
      <c r="K47" s="125"/>
      <c r="L47" s="126"/>
    </row>
    <row r="48" spans="1:12" s="3" customFormat="1" ht="20.100000000000001" customHeight="1" x14ac:dyDescent="0.25">
      <c r="A48" s="34">
        <v>4</v>
      </c>
      <c r="B48" s="70"/>
      <c r="C48" s="70"/>
      <c r="D48" s="35" t="s">
        <v>4429</v>
      </c>
      <c r="E48" s="70"/>
      <c r="F48" s="70"/>
      <c r="G48" s="70"/>
      <c r="H48" s="70"/>
      <c r="I48" s="70"/>
      <c r="J48" s="33"/>
      <c r="K48" s="48"/>
      <c r="L48" s="22"/>
    </row>
    <row r="49" spans="1:12" s="5" customFormat="1" ht="38.25" x14ac:dyDescent="0.25">
      <c r="A49" s="36" t="s">
        <v>4380</v>
      </c>
      <c r="B49" s="36" t="s">
        <v>4370</v>
      </c>
      <c r="C49" s="37" t="s">
        <v>4430</v>
      </c>
      <c r="D49" s="21" t="s">
        <v>4431</v>
      </c>
      <c r="E49" s="38" t="s">
        <v>4411</v>
      </c>
      <c r="F49" s="39">
        <v>136.49999999999994</v>
      </c>
      <c r="G49" s="39">
        <v>126.44</v>
      </c>
      <c r="H49" s="39">
        <f>ROUND(G49*(1+$H$16),2)</f>
        <v>152.19999999999999</v>
      </c>
      <c r="I49" s="39">
        <f t="shared" ref="I49:I56" si="18">ROUND(F49*H49,2)</f>
        <v>20775.3</v>
      </c>
      <c r="J49" s="45">
        <f t="shared" ref="J49:J56" si="19">ROUND(F49/25,2)</f>
        <v>5.46</v>
      </c>
      <c r="K49" s="45">
        <f t="shared" ref="K49:K56" si="20">ROUND(H49*J49,2)</f>
        <v>831.01</v>
      </c>
      <c r="L49" s="45">
        <f t="shared" ref="L49:L56" si="21">K49*25</f>
        <v>20775.25</v>
      </c>
    </row>
    <row r="50" spans="1:12" s="5" customFormat="1" ht="38.25" x14ac:dyDescent="0.25">
      <c r="A50" s="36" t="s">
        <v>4381</v>
      </c>
      <c r="B50" s="36" t="s">
        <v>4370</v>
      </c>
      <c r="C50" s="37" t="s">
        <v>4414</v>
      </c>
      <c r="D50" s="21" t="s">
        <v>4415</v>
      </c>
      <c r="E50" s="38" t="s">
        <v>4395</v>
      </c>
      <c r="F50" s="39">
        <v>170.75000000000006</v>
      </c>
      <c r="G50" s="39">
        <v>42.06</v>
      </c>
      <c r="H50" s="39">
        <f t="shared" ref="H50:H55" si="22">ROUND(G50*(1+$H$16),2)</f>
        <v>50.63</v>
      </c>
      <c r="I50" s="39">
        <f t="shared" si="18"/>
        <v>8645.07</v>
      </c>
      <c r="J50" s="45">
        <f t="shared" si="19"/>
        <v>6.83</v>
      </c>
      <c r="K50" s="45">
        <f t="shared" si="20"/>
        <v>345.8</v>
      </c>
      <c r="L50" s="45">
        <f t="shared" si="21"/>
        <v>8645</v>
      </c>
    </row>
    <row r="51" spans="1:12" s="5" customFormat="1" ht="38.25" x14ac:dyDescent="0.25">
      <c r="A51" s="36" t="s">
        <v>4382</v>
      </c>
      <c r="B51" s="36" t="s">
        <v>4370</v>
      </c>
      <c r="C51" s="37" t="s">
        <v>4432</v>
      </c>
      <c r="D51" s="21" t="s">
        <v>4433</v>
      </c>
      <c r="E51" s="38" t="s">
        <v>4395</v>
      </c>
      <c r="F51" s="39">
        <v>714.50000000000011</v>
      </c>
      <c r="G51" s="39">
        <v>78.97</v>
      </c>
      <c r="H51" s="39">
        <f t="shared" si="22"/>
        <v>95.06</v>
      </c>
      <c r="I51" s="39">
        <f t="shared" si="18"/>
        <v>67920.37</v>
      </c>
      <c r="J51" s="45">
        <f t="shared" si="19"/>
        <v>28.58</v>
      </c>
      <c r="K51" s="45">
        <f t="shared" si="20"/>
        <v>2716.81</v>
      </c>
      <c r="L51" s="45">
        <f t="shared" si="21"/>
        <v>67920.25</v>
      </c>
    </row>
    <row r="52" spans="1:12" s="5" customFormat="1" ht="38.25" x14ac:dyDescent="0.25">
      <c r="A52" s="36" t="s">
        <v>4383</v>
      </c>
      <c r="B52" s="36" t="s">
        <v>4370</v>
      </c>
      <c r="C52" s="37" t="s">
        <v>4434</v>
      </c>
      <c r="D52" s="21" t="s">
        <v>4435</v>
      </c>
      <c r="E52" s="38" t="s">
        <v>4420</v>
      </c>
      <c r="F52" s="39">
        <v>2010.0000000000009</v>
      </c>
      <c r="G52" s="39">
        <v>16.579999999999998</v>
      </c>
      <c r="H52" s="39">
        <f t="shared" si="22"/>
        <v>19.96</v>
      </c>
      <c r="I52" s="39">
        <f t="shared" si="18"/>
        <v>40119.599999999999</v>
      </c>
      <c r="J52" s="45">
        <f t="shared" si="19"/>
        <v>80.400000000000006</v>
      </c>
      <c r="K52" s="45">
        <f t="shared" si="20"/>
        <v>1604.78</v>
      </c>
      <c r="L52" s="45">
        <f t="shared" si="21"/>
        <v>40119.5</v>
      </c>
    </row>
    <row r="53" spans="1:12" s="5" customFormat="1" ht="38.25" x14ac:dyDescent="0.25">
      <c r="A53" s="36" t="s">
        <v>4384</v>
      </c>
      <c r="B53" s="36" t="s">
        <v>4370</v>
      </c>
      <c r="C53" s="37" t="s">
        <v>4421</v>
      </c>
      <c r="D53" s="21" t="s">
        <v>4422</v>
      </c>
      <c r="E53" s="38" t="s">
        <v>4420</v>
      </c>
      <c r="F53" s="39">
        <v>192.49999999999994</v>
      </c>
      <c r="G53" s="39">
        <v>17.96</v>
      </c>
      <c r="H53" s="39">
        <f t="shared" si="22"/>
        <v>21.62</v>
      </c>
      <c r="I53" s="39">
        <f t="shared" si="18"/>
        <v>4161.8500000000004</v>
      </c>
      <c r="J53" s="45">
        <f t="shared" si="19"/>
        <v>7.7</v>
      </c>
      <c r="K53" s="45">
        <f t="shared" si="20"/>
        <v>166.47</v>
      </c>
      <c r="L53" s="45">
        <f t="shared" si="21"/>
        <v>4161.75</v>
      </c>
    </row>
    <row r="54" spans="1:12" s="5" customFormat="1" ht="38.25" x14ac:dyDescent="0.25">
      <c r="A54" s="36" t="s">
        <v>4778</v>
      </c>
      <c r="B54" s="36" t="s">
        <v>4370</v>
      </c>
      <c r="C54" s="37" t="s">
        <v>4423</v>
      </c>
      <c r="D54" s="21" t="s">
        <v>4424</v>
      </c>
      <c r="E54" s="38" t="s">
        <v>4420</v>
      </c>
      <c r="F54" s="39">
        <v>975</v>
      </c>
      <c r="G54" s="39">
        <v>19.45</v>
      </c>
      <c r="H54" s="39">
        <f t="shared" si="22"/>
        <v>23.41</v>
      </c>
      <c r="I54" s="39">
        <f t="shared" si="18"/>
        <v>22824.75</v>
      </c>
      <c r="J54" s="45">
        <f t="shared" si="19"/>
        <v>39</v>
      </c>
      <c r="K54" s="45">
        <f t="shared" si="20"/>
        <v>912.99</v>
      </c>
      <c r="L54" s="45">
        <f t="shared" si="21"/>
        <v>22824.75</v>
      </c>
    </row>
    <row r="55" spans="1:12" s="5" customFormat="1" ht="38.25" x14ac:dyDescent="0.25">
      <c r="A55" s="36" t="s">
        <v>4779</v>
      </c>
      <c r="B55" s="36" t="s">
        <v>4387</v>
      </c>
      <c r="C55" s="37" t="s">
        <v>4436</v>
      </c>
      <c r="D55" s="21" t="s">
        <v>4437</v>
      </c>
      <c r="E55" s="38" t="s">
        <v>4411</v>
      </c>
      <c r="F55" s="39">
        <v>47.749999999999972</v>
      </c>
      <c r="G55" s="39">
        <v>699.27</v>
      </c>
      <c r="H55" s="39">
        <f t="shared" si="22"/>
        <v>841.71</v>
      </c>
      <c r="I55" s="39">
        <f t="shared" si="18"/>
        <v>40191.65</v>
      </c>
      <c r="J55" s="45">
        <f t="shared" si="19"/>
        <v>1.91</v>
      </c>
      <c r="K55" s="45">
        <f t="shared" si="20"/>
        <v>1607.67</v>
      </c>
      <c r="L55" s="45">
        <f t="shared" si="21"/>
        <v>40191.75</v>
      </c>
    </row>
    <row r="56" spans="1:12" s="5" customFormat="1" ht="38.25" x14ac:dyDescent="0.25">
      <c r="A56" s="36" t="s">
        <v>4780</v>
      </c>
      <c r="B56" s="36" t="s">
        <v>4370</v>
      </c>
      <c r="C56" s="37" t="s">
        <v>4427</v>
      </c>
      <c r="D56" s="21" t="s">
        <v>4428</v>
      </c>
      <c r="E56" s="38" t="s">
        <v>4411</v>
      </c>
      <c r="F56" s="39">
        <v>80.249999999999972</v>
      </c>
      <c r="G56" s="39">
        <v>32.57</v>
      </c>
      <c r="H56" s="39">
        <f>ROUND(G56*(1+$H$16),2)</f>
        <v>39.200000000000003</v>
      </c>
      <c r="I56" s="39">
        <f t="shared" si="18"/>
        <v>3145.8</v>
      </c>
      <c r="J56" s="46">
        <f t="shared" si="19"/>
        <v>3.21</v>
      </c>
      <c r="K56" s="46">
        <f t="shared" si="20"/>
        <v>125.83</v>
      </c>
      <c r="L56" s="46">
        <f t="shared" si="21"/>
        <v>3145.75</v>
      </c>
    </row>
    <row r="57" spans="1:12" s="9" customFormat="1" ht="20.100000000000001" customHeight="1" x14ac:dyDescent="0.25">
      <c r="A57" s="71" t="s">
        <v>4385</v>
      </c>
      <c r="B57" s="72"/>
      <c r="C57" s="72"/>
      <c r="D57" s="72"/>
      <c r="E57" s="72"/>
      <c r="F57" s="72"/>
      <c r="G57" s="72"/>
      <c r="H57" s="73"/>
      <c r="I57" s="40">
        <f>SUM(I49:I56)</f>
        <v>207784.38999999998</v>
      </c>
      <c r="J57" s="49"/>
      <c r="K57" s="50"/>
      <c r="L57" s="40">
        <f>SUM(L49:L56)</f>
        <v>207784</v>
      </c>
    </row>
    <row r="58" spans="1:12" s="4" customFormat="1" ht="9.9499999999999993" customHeight="1" x14ac:dyDescent="0.2">
      <c r="A58" s="74"/>
      <c r="B58" s="74"/>
      <c r="C58" s="74"/>
      <c r="D58" s="74"/>
      <c r="E58" s="74"/>
      <c r="F58" s="74"/>
      <c r="G58" s="74"/>
      <c r="H58" s="74"/>
      <c r="I58" s="74"/>
      <c r="J58" s="125"/>
      <c r="K58" s="125"/>
      <c r="L58" s="126"/>
    </row>
    <row r="59" spans="1:12" s="3" customFormat="1" ht="20.100000000000001" customHeight="1" x14ac:dyDescent="0.25">
      <c r="A59" s="34">
        <v>5</v>
      </c>
      <c r="B59" s="70"/>
      <c r="C59" s="70"/>
      <c r="D59" s="35" t="s">
        <v>1028</v>
      </c>
      <c r="E59" s="70"/>
      <c r="F59" s="70"/>
      <c r="G59" s="70"/>
      <c r="H59" s="70"/>
      <c r="I59" s="70"/>
      <c r="J59" s="33"/>
      <c r="K59" s="48"/>
      <c r="L59" s="22"/>
    </row>
    <row r="60" spans="1:12" s="5" customFormat="1" ht="51" x14ac:dyDescent="0.25">
      <c r="A60" s="36" t="s">
        <v>4781</v>
      </c>
      <c r="B60" s="36" t="s">
        <v>4370</v>
      </c>
      <c r="C60" s="37" t="s">
        <v>4438</v>
      </c>
      <c r="D60" s="21" t="s">
        <v>4439</v>
      </c>
      <c r="E60" s="38" t="s">
        <v>4395</v>
      </c>
      <c r="F60" s="39">
        <v>848.75000000000034</v>
      </c>
      <c r="G60" s="39">
        <v>5.3</v>
      </c>
      <c r="H60" s="39">
        <f>ROUND(G60*(1+$H$16),2)</f>
        <v>6.38</v>
      </c>
      <c r="I60" s="39">
        <f t="shared" ref="I60:I62" si="23">ROUND(F60*H60,2)</f>
        <v>5415.03</v>
      </c>
      <c r="J60" s="45">
        <f t="shared" ref="J60:J62" si="24">ROUND(F60/25,2)</f>
        <v>33.950000000000003</v>
      </c>
      <c r="K60" s="45">
        <f t="shared" ref="K60:K62" si="25">ROUND(H60*J60,2)</f>
        <v>216.6</v>
      </c>
      <c r="L60" s="45">
        <f t="shared" ref="L60:L62" si="26">K60*25</f>
        <v>5415</v>
      </c>
    </row>
    <row r="61" spans="1:12" s="5" customFormat="1" ht="38.25" x14ac:dyDescent="0.25">
      <c r="A61" s="36" t="s">
        <v>4782</v>
      </c>
      <c r="B61" s="36" t="s">
        <v>4370</v>
      </c>
      <c r="C61" s="37" t="s">
        <v>4440</v>
      </c>
      <c r="D61" s="21" t="s">
        <v>4441</v>
      </c>
      <c r="E61" s="38" t="s">
        <v>4395</v>
      </c>
      <c r="F61" s="39">
        <v>848.75000000000034</v>
      </c>
      <c r="G61" s="39">
        <v>53.69</v>
      </c>
      <c r="H61" s="39">
        <f t="shared" ref="H61:H62" si="27">ROUND(G61*(1+$H$16),2)</f>
        <v>64.63</v>
      </c>
      <c r="I61" s="39">
        <f t="shared" si="23"/>
        <v>54854.71</v>
      </c>
      <c r="J61" s="45">
        <f t="shared" si="24"/>
        <v>33.950000000000003</v>
      </c>
      <c r="K61" s="45">
        <f t="shared" si="25"/>
        <v>2194.19</v>
      </c>
      <c r="L61" s="45">
        <f t="shared" si="26"/>
        <v>54854.75</v>
      </c>
    </row>
    <row r="62" spans="1:12" s="5" customFormat="1" ht="25.5" x14ac:dyDescent="0.25">
      <c r="A62" s="36" t="s">
        <v>4783</v>
      </c>
      <c r="B62" s="36" t="s">
        <v>4370</v>
      </c>
      <c r="C62" s="37" t="s">
        <v>4442</v>
      </c>
      <c r="D62" s="21" t="s">
        <v>4443</v>
      </c>
      <c r="E62" s="38" t="s">
        <v>4395</v>
      </c>
      <c r="F62" s="39">
        <v>848.75000000000034</v>
      </c>
      <c r="G62" s="39">
        <v>38.1</v>
      </c>
      <c r="H62" s="39">
        <f t="shared" si="27"/>
        <v>45.86</v>
      </c>
      <c r="I62" s="39">
        <f t="shared" si="23"/>
        <v>38923.68</v>
      </c>
      <c r="J62" s="46">
        <f t="shared" si="24"/>
        <v>33.950000000000003</v>
      </c>
      <c r="K62" s="46">
        <f t="shared" si="25"/>
        <v>1556.95</v>
      </c>
      <c r="L62" s="46">
        <f t="shared" si="26"/>
        <v>38923.75</v>
      </c>
    </row>
    <row r="63" spans="1:12" s="9" customFormat="1" ht="20.100000000000001" customHeight="1" x14ac:dyDescent="0.25">
      <c r="A63" s="71" t="s">
        <v>4948</v>
      </c>
      <c r="B63" s="72"/>
      <c r="C63" s="72"/>
      <c r="D63" s="72"/>
      <c r="E63" s="72"/>
      <c r="F63" s="72"/>
      <c r="G63" s="72"/>
      <c r="H63" s="73"/>
      <c r="I63" s="40">
        <f>SUM(I60:I62)</f>
        <v>99193.42</v>
      </c>
      <c r="J63" s="49"/>
      <c r="K63" s="50"/>
      <c r="L63" s="40">
        <f>SUM(L60:L62)</f>
        <v>99193.5</v>
      </c>
    </row>
    <row r="64" spans="1:12" s="4" customFormat="1" ht="9.9499999999999993" customHeight="1" x14ac:dyDescent="0.2">
      <c r="A64" s="74"/>
      <c r="B64" s="74"/>
      <c r="C64" s="74"/>
      <c r="D64" s="74"/>
      <c r="E64" s="74"/>
      <c r="F64" s="74"/>
      <c r="G64" s="74"/>
      <c r="H64" s="74"/>
      <c r="I64" s="74"/>
      <c r="J64" s="125"/>
      <c r="K64" s="125"/>
      <c r="L64" s="126"/>
    </row>
    <row r="65" spans="1:12" s="3" customFormat="1" ht="20.100000000000001" customHeight="1" x14ac:dyDescent="0.25">
      <c r="A65" s="34">
        <v>6</v>
      </c>
      <c r="B65" s="70"/>
      <c r="C65" s="70"/>
      <c r="D65" s="35" t="s">
        <v>4464</v>
      </c>
      <c r="E65" s="70"/>
      <c r="F65" s="70"/>
      <c r="G65" s="70"/>
      <c r="H65" s="70"/>
      <c r="I65" s="70"/>
      <c r="J65" s="33"/>
      <c r="K65" s="48"/>
      <c r="L65" s="22"/>
    </row>
    <row r="66" spans="1:12" s="5" customFormat="1" ht="63.75" x14ac:dyDescent="0.25">
      <c r="A66" s="36" t="s">
        <v>4784</v>
      </c>
      <c r="B66" s="36" t="s">
        <v>4370</v>
      </c>
      <c r="C66" s="37" t="s">
        <v>4444</v>
      </c>
      <c r="D66" s="21" t="s">
        <v>4445</v>
      </c>
      <c r="E66" s="38" t="s">
        <v>4395</v>
      </c>
      <c r="F66" s="39">
        <v>359.74999999999977</v>
      </c>
      <c r="G66" s="39">
        <v>74.62</v>
      </c>
      <c r="H66" s="39">
        <f>ROUND(G66*(1+$H$16),2)</f>
        <v>89.82</v>
      </c>
      <c r="I66" s="39">
        <f t="shared" ref="I66:I75" si="28">ROUND(F66*H66,2)</f>
        <v>32312.75</v>
      </c>
      <c r="J66" s="45">
        <f t="shared" ref="J66:J75" si="29">ROUND(F66/25,2)</f>
        <v>14.39</v>
      </c>
      <c r="K66" s="45">
        <f t="shared" ref="K66:K75" si="30">ROUND(H66*J66,2)</f>
        <v>1292.51</v>
      </c>
      <c r="L66" s="45">
        <f t="shared" ref="L66:L75" si="31">K66*25</f>
        <v>32312.75</v>
      </c>
    </row>
    <row r="67" spans="1:12" s="5" customFormat="1" ht="38.25" x14ac:dyDescent="0.25">
      <c r="A67" s="36" t="s">
        <v>4787</v>
      </c>
      <c r="B67" s="36" t="s">
        <v>4387</v>
      </c>
      <c r="C67" s="37" t="s">
        <v>4446</v>
      </c>
      <c r="D67" s="21" t="s">
        <v>4447</v>
      </c>
      <c r="E67" s="38" t="s">
        <v>4395</v>
      </c>
      <c r="F67" s="39">
        <v>513.50000000000011</v>
      </c>
      <c r="G67" s="39">
        <v>76.63</v>
      </c>
      <c r="H67" s="39">
        <f t="shared" ref="H67:H72" si="32">ROUND(G67*(1+$H$16),2)</f>
        <v>92.24</v>
      </c>
      <c r="I67" s="39">
        <f t="shared" si="28"/>
        <v>47365.24</v>
      </c>
      <c r="J67" s="45">
        <f t="shared" si="29"/>
        <v>20.54</v>
      </c>
      <c r="K67" s="45">
        <f t="shared" si="30"/>
        <v>1894.61</v>
      </c>
      <c r="L67" s="45">
        <f t="shared" si="31"/>
        <v>47365.25</v>
      </c>
    </row>
    <row r="68" spans="1:12" s="5" customFormat="1" ht="51" x14ac:dyDescent="0.25">
      <c r="A68" s="36" t="s">
        <v>4788</v>
      </c>
      <c r="B68" s="36" t="s">
        <v>4370</v>
      </c>
      <c r="C68" s="37" t="s">
        <v>4448</v>
      </c>
      <c r="D68" s="21" t="s">
        <v>4449</v>
      </c>
      <c r="E68" s="38" t="s">
        <v>4395</v>
      </c>
      <c r="F68" s="39">
        <v>103.24999999999997</v>
      </c>
      <c r="G68" s="39">
        <v>135.66999999999999</v>
      </c>
      <c r="H68" s="39">
        <f t="shared" si="32"/>
        <v>163.31</v>
      </c>
      <c r="I68" s="39">
        <f t="shared" si="28"/>
        <v>16861.759999999998</v>
      </c>
      <c r="J68" s="45">
        <f t="shared" si="29"/>
        <v>4.13</v>
      </c>
      <c r="K68" s="45">
        <f t="shared" si="30"/>
        <v>674.47</v>
      </c>
      <c r="L68" s="45">
        <f t="shared" si="31"/>
        <v>16861.75</v>
      </c>
    </row>
    <row r="69" spans="1:12" s="5" customFormat="1" ht="51" x14ac:dyDescent="0.25">
      <c r="A69" s="36" t="s">
        <v>4789</v>
      </c>
      <c r="B69" s="36" t="s">
        <v>4370</v>
      </c>
      <c r="C69" s="37" t="s">
        <v>4450</v>
      </c>
      <c r="D69" s="21" t="s">
        <v>4451</v>
      </c>
      <c r="E69" s="38" t="s">
        <v>4420</v>
      </c>
      <c r="F69" s="39">
        <v>1760.0000000000007</v>
      </c>
      <c r="G69" s="39">
        <v>16.28</v>
      </c>
      <c r="H69" s="39">
        <f t="shared" si="32"/>
        <v>19.600000000000001</v>
      </c>
      <c r="I69" s="39">
        <f t="shared" si="28"/>
        <v>34496</v>
      </c>
      <c r="J69" s="45">
        <f t="shared" si="29"/>
        <v>70.400000000000006</v>
      </c>
      <c r="K69" s="45">
        <f t="shared" si="30"/>
        <v>1379.84</v>
      </c>
      <c r="L69" s="45">
        <f t="shared" si="31"/>
        <v>34496</v>
      </c>
    </row>
    <row r="70" spans="1:12" s="5" customFormat="1" ht="51" x14ac:dyDescent="0.25">
      <c r="A70" s="36" t="s">
        <v>4790</v>
      </c>
      <c r="B70" s="36" t="s">
        <v>4370</v>
      </c>
      <c r="C70" s="37" t="s">
        <v>4452</v>
      </c>
      <c r="D70" s="21" t="s">
        <v>4453</v>
      </c>
      <c r="E70" s="38" t="s">
        <v>4420</v>
      </c>
      <c r="F70" s="39">
        <v>375</v>
      </c>
      <c r="G70" s="39">
        <v>15.28</v>
      </c>
      <c r="H70" s="39">
        <f t="shared" si="32"/>
        <v>18.39</v>
      </c>
      <c r="I70" s="39">
        <f t="shared" si="28"/>
        <v>6896.25</v>
      </c>
      <c r="J70" s="45">
        <f t="shared" si="29"/>
        <v>15</v>
      </c>
      <c r="K70" s="45">
        <f t="shared" si="30"/>
        <v>275.85000000000002</v>
      </c>
      <c r="L70" s="45">
        <f t="shared" si="31"/>
        <v>6896.2500000000009</v>
      </c>
    </row>
    <row r="71" spans="1:12" s="5" customFormat="1" ht="51" x14ac:dyDescent="0.25">
      <c r="A71" s="36" t="s">
        <v>4785</v>
      </c>
      <c r="B71" s="36" t="s">
        <v>4370</v>
      </c>
      <c r="C71" s="37" t="s">
        <v>4454</v>
      </c>
      <c r="D71" s="21" t="s">
        <v>4455</v>
      </c>
      <c r="E71" s="38" t="s">
        <v>4420</v>
      </c>
      <c r="F71" s="39">
        <v>1632.4999999999993</v>
      </c>
      <c r="G71" s="39">
        <v>14.29</v>
      </c>
      <c r="H71" s="39">
        <f t="shared" si="32"/>
        <v>17.2</v>
      </c>
      <c r="I71" s="39">
        <f t="shared" si="28"/>
        <v>28079</v>
      </c>
      <c r="J71" s="45">
        <f t="shared" si="29"/>
        <v>65.3</v>
      </c>
      <c r="K71" s="45">
        <f t="shared" si="30"/>
        <v>1123.1600000000001</v>
      </c>
      <c r="L71" s="45">
        <f t="shared" si="31"/>
        <v>28079.000000000004</v>
      </c>
    </row>
    <row r="72" spans="1:12" s="5" customFormat="1" ht="51" x14ac:dyDescent="0.25">
      <c r="A72" s="36" t="s">
        <v>4791</v>
      </c>
      <c r="B72" s="36" t="s">
        <v>4370</v>
      </c>
      <c r="C72" s="37" t="s">
        <v>4456</v>
      </c>
      <c r="D72" s="21" t="s">
        <v>4457</v>
      </c>
      <c r="E72" s="38" t="s">
        <v>4420</v>
      </c>
      <c r="F72" s="39">
        <v>2139.9999999999991</v>
      </c>
      <c r="G72" s="39">
        <v>12.76</v>
      </c>
      <c r="H72" s="39">
        <f t="shared" si="32"/>
        <v>15.36</v>
      </c>
      <c r="I72" s="39">
        <f t="shared" si="28"/>
        <v>32870.400000000001</v>
      </c>
      <c r="J72" s="45">
        <f t="shared" si="29"/>
        <v>85.6</v>
      </c>
      <c r="K72" s="45">
        <f t="shared" si="30"/>
        <v>1314.82</v>
      </c>
      <c r="L72" s="45">
        <f t="shared" si="31"/>
        <v>32870.5</v>
      </c>
    </row>
    <row r="73" spans="1:12" s="5" customFormat="1" ht="51" x14ac:dyDescent="0.25">
      <c r="A73" s="36" t="s">
        <v>4786</v>
      </c>
      <c r="B73" s="36" t="s">
        <v>4370</v>
      </c>
      <c r="C73" s="37" t="s">
        <v>4458</v>
      </c>
      <c r="D73" s="21" t="s">
        <v>4459</v>
      </c>
      <c r="E73" s="38" t="s">
        <v>4395</v>
      </c>
      <c r="F73" s="39">
        <v>144.24999999999997</v>
      </c>
      <c r="G73" s="39">
        <v>214.41</v>
      </c>
      <c r="H73" s="39">
        <f>ROUND(G73*(1+$H$16),2)</f>
        <v>258.08999999999997</v>
      </c>
      <c r="I73" s="39">
        <f t="shared" si="28"/>
        <v>37229.480000000003</v>
      </c>
      <c r="J73" s="45">
        <f t="shared" si="29"/>
        <v>5.77</v>
      </c>
      <c r="K73" s="45">
        <f t="shared" si="30"/>
        <v>1489.18</v>
      </c>
      <c r="L73" s="45">
        <f t="shared" si="31"/>
        <v>37229.5</v>
      </c>
    </row>
    <row r="74" spans="1:12" s="5" customFormat="1" ht="38.25" x14ac:dyDescent="0.25">
      <c r="A74" s="36" t="s">
        <v>4792</v>
      </c>
      <c r="B74" s="36" t="s">
        <v>4387</v>
      </c>
      <c r="C74" s="37" t="s">
        <v>4460</v>
      </c>
      <c r="D74" s="21" t="s">
        <v>4461</v>
      </c>
      <c r="E74" s="38" t="s">
        <v>4411</v>
      </c>
      <c r="F74" s="39">
        <v>32.000000000000007</v>
      </c>
      <c r="G74" s="39">
        <v>1009.6</v>
      </c>
      <c r="H74" s="39">
        <f>ROUND(G74*(1+$H$16),2)</f>
        <v>1215.26</v>
      </c>
      <c r="I74" s="39">
        <f t="shared" ref="I74" si="33">ROUND(F74*H74,2)</f>
        <v>38888.32</v>
      </c>
      <c r="J74" s="45">
        <f t="shared" si="29"/>
        <v>1.28</v>
      </c>
      <c r="K74" s="45">
        <f t="shared" si="30"/>
        <v>1555.53</v>
      </c>
      <c r="L74" s="45">
        <f t="shared" si="31"/>
        <v>38888.25</v>
      </c>
    </row>
    <row r="75" spans="1:12" s="5" customFormat="1" ht="51" x14ac:dyDescent="0.25">
      <c r="A75" s="36" t="s">
        <v>4793</v>
      </c>
      <c r="B75" s="36" t="s">
        <v>4387</v>
      </c>
      <c r="C75" s="37" t="s">
        <v>4462</v>
      </c>
      <c r="D75" s="21" t="s">
        <v>4463</v>
      </c>
      <c r="E75" s="38" t="s">
        <v>4411</v>
      </c>
      <c r="F75" s="39">
        <v>44.500000000000014</v>
      </c>
      <c r="G75" s="39">
        <v>1026.83</v>
      </c>
      <c r="H75" s="39">
        <f>ROUND(G75*(1+$H$16),2)</f>
        <v>1236</v>
      </c>
      <c r="I75" s="39">
        <f t="shared" si="28"/>
        <v>55002</v>
      </c>
      <c r="J75" s="45">
        <f t="shared" si="29"/>
        <v>1.78</v>
      </c>
      <c r="K75" s="45">
        <f t="shared" si="30"/>
        <v>2200.08</v>
      </c>
      <c r="L75" s="45">
        <f t="shared" si="31"/>
        <v>55002</v>
      </c>
    </row>
    <row r="76" spans="1:12" s="9" customFormat="1" ht="20.100000000000001" customHeight="1" x14ac:dyDescent="0.25">
      <c r="A76" s="71" t="s">
        <v>4949</v>
      </c>
      <c r="B76" s="72"/>
      <c r="C76" s="72"/>
      <c r="D76" s="72"/>
      <c r="E76" s="72"/>
      <c r="F76" s="72"/>
      <c r="G76" s="72"/>
      <c r="H76" s="73"/>
      <c r="I76" s="40">
        <f>SUM(I66:I75)</f>
        <v>330001.2</v>
      </c>
      <c r="J76" s="49"/>
      <c r="K76" s="50"/>
      <c r="L76" s="40">
        <f>SUM(L66:L75)</f>
        <v>330001.25</v>
      </c>
    </row>
    <row r="77" spans="1:12" s="4" customFormat="1" ht="9.9499999999999993" customHeight="1" x14ac:dyDescent="0.2">
      <c r="A77" s="74"/>
      <c r="B77" s="74"/>
      <c r="C77" s="74"/>
      <c r="D77" s="74"/>
      <c r="E77" s="74"/>
      <c r="F77" s="74"/>
      <c r="G77" s="74"/>
      <c r="H77" s="74"/>
      <c r="I77" s="74"/>
      <c r="J77" s="125"/>
      <c r="K77" s="125"/>
      <c r="L77" s="126"/>
    </row>
    <row r="78" spans="1:12" s="3" customFormat="1" ht="20.100000000000001" customHeight="1" x14ac:dyDescent="0.25">
      <c r="A78" s="34">
        <v>7</v>
      </c>
      <c r="B78" s="70"/>
      <c r="C78" s="70"/>
      <c r="D78" s="35" t="s">
        <v>4465</v>
      </c>
      <c r="E78" s="70"/>
      <c r="F78" s="70"/>
      <c r="G78" s="70"/>
      <c r="H78" s="70"/>
      <c r="I78" s="70"/>
      <c r="J78" s="33"/>
      <c r="K78" s="48"/>
      <c r="L78" s="22"/>
    </row>
    <row r="79" spans="1:12" s="5" customFormat="1" ht="63.75" x14ac:dyDescent="0.25">
      <c r="A79" s="36" t="s">
        <v>4794</v>
      </c>
      <c r="B79" s="36" t="s">
        <v>4370</v>
      </c>
      <c r="C79" s="37" t="s">
        <v>4466</v>
      </c>
      <c r="D79" s="21" t="s">
        <v>4467</v>
      </c>
      <c r="E79" s="38" t="s">
        <v>4395</v>
      </c>
      <c r="F79" s="39">
        <v>2162.5</v>
      </c>
      <c r="G79" s="39">
        <v>100.36</v>
      </c>
      <c r="H79" s="39">
        <f>ROUND(G79*(1+$H$16),2)</f>
        <v>120.8</v>
      </c>
      <c r="I79" s="39">
        <f t="shared" ref="I79:I81" si="34">ROUND(F79*H79,2)</f>
        <v>261230</v>
      </c>
      <c r="J79" s="45">
        <f t="shared" ref="J79:J81" si="35">ROUND(F79/25,2)</f>
        <v>86.5</v>
      </c>
      <c r="K79" s="45">
        <f t="shared" ref="K79:K81" si="36">ROUND(H79*J79,2)</f>
        <v>10449.200000000001</v>
      </c>
      <c r="L79" s="45">
        <f t="shared" ref="L79:L81" si="37">K79*25</f>
        <v>261230.00000000003</v>
      </c>
    </row>
    <row r="80" spans="1:12" s="5" customFormat="1" ht="25.5" x14ac:dyDescent="0.25">
      <c r="A80" s="36" t="s">
        <v>4795</v>
      </c>
      <c r="B80" s="36" t="s">
        <v>4370</v>
      </c>
      <c r="C80" s="37" t="s">
        <v>4468</v>
      </c>
      <c r="D80" s="21" t="s">
        <v>4469</v>
      </c>
      <c r="E80" s="38" t="s">
        <v>4399</v>
      </c>
      <c r="F80" s="39">
        <v>404.99999999999983</v>
      </c>
      <c r="G80" s="39">
        <v>23.43</v>
      </c>
      <c r="H80" s="39">
        <f t="shared" ref="H80:H81" si="38">ROUND(G80*(1+$H$16),2)</f>
        <v>28.2</v>
      </c>
      <c r="I80" s="39">
        <f t="shared" si="34"/>
        <v>11421</v>
      </c>
      <c r="J80" s="45">
        <f t="shared" si="35"/>
        <v>16.2</v>
      </c>
      <c r="K80" s="45">
        <f t="shared" si="36"/>
        <v>456.84</v>
      </c>
      <c r="L80" s="45">
        <f t="shared" si="37"/>
        <v>11421</v>
      </c>
    </row>
    <row r="81" spans="1:12" s="5" customFormat="1" ht="25.5" x14ac:dyDescent="0.25">
      <c r="A81" s="36" t="s">
        <v>4796</v>
      </c>
      <c r="B81" s="36" t="s">
        <v>4370</v>
      </c>
      <c r="C81" s="37" t="s">
        <v>4470</v>
      </c>
      <c r="D81" s="21" t="s">
        <v>4471</v>
      </c>
      <c r="E81" s="38" t="s">
        <v>4399</v>
      </c>
      <c r="F81" s="39">
        <v>229.99999999999989</v>
      </c>
      <c r="G81" s="39">
        <v>23.05</v>
      </c>
      <c r="H81" s="39">
        <f t="shared" si="38"/>
        <v>27.75</v>
      </c>
      <c r="I81" s="39">
        <f t="shared" si="34"/>
        <v>6382.5</v>
      </c>
      <c r="J81" s="45">
        <f t="shared" si="35"/>
        <v>9.1999999999999993</v>
      </c>
      <c r="K81" s="45">
        <f t="shared" si="36"/>
        <v>255.3</v>
      </c>
      <c r="L81" s="45">
        <f t="shared" si="37"/>
        <v>6382.5</v>
      </c>
    </row>
    <row r="82" spans="1:12" s="9" customFormat="1" ht="20.100000000000001" customHeight="1" x14ac:dyDescent="0.25">
      <c r="A82" s="71" t="s">
        <v>4950</v>
      </c>
      <c r="B82" s="72"/>
      <c r="C82" s="72"/>
      <c r="D82" s="72"/>
      <c r="E82" s="72"/>
      <c r="F82" s="72"/>
      <c r="G82" s="72"/>
      <c r="H82" s="73"/>
      <c r="I82" s="40">
        <f>SUM(I79:I81)</f>
        <v>279033.5</v>
      </c>
      <c r="J82" s="49"/>
      <c r="K82" s="50"/>
      <c r="L82" s="40">
        <f>SUM(L79:L81)</f>
        <v>279033.5</v>
      </c>
    </row>
    <row r="83" spans="1:12" s="4" customFormat="1" ht="9.9499999999999993" customHeight="1" x14ac:dyDescent="0.2">
      <c r="A83" s="74"/>
      <c r="B83" s="74"/>
      <c r="C83" s="74"/>
      <c r="D83" s="74"/>
      <c r="E83" s="74"/>
      <c r="F83" s="74"/>
      <c r="G83" s="74"/>
      <c r="H83" s="74"/>
      <c r="I83" s="74"/>
      <c r="J83" s="125"/>
      <c r="K83" s="125"/>
      <c r="L83" s="126"/>
    </row>
    <row r="84" spans="1:12" s="3" customFormat="1" ht="20.100000000000001" customHeight="1" x14ac:dyDescent="0.25">
      <c r="A84" s="34">
        <v>8</v>
      </c>
      <c r="B84" s="70"/>
      <c r="C84" s="70"/>
      <c r="D84" s="35" t="s">
        <v>872</v>
      </c>
      <c r="E84" s="70"/>
      <c r="F84" s="70"/>
      <c r="G84" s="70"/>
      <c r="H84" s="70"/>
      <c r="I84" s="70"/>
      <c r="J84" s="33"/>
      <c r="K84" s="48"/>
      <c r="L84" s="22"/>
    </row>
    <row r="85" spans="1:12" s="5" customFormat="1" ht="38.25" x14ac:dyDescent="0.25">
      <c r="A85" s="36" t="s">
        <v>4797</v>
      </c>
      <c r="B85" s="36" t="s">
        <v>4370</v>
      </c>
      <c r="C85" s="37" t="s">
        <v>4472</v>
      </c>
      <c r="D85" s="21" t="s">
        <v>4473</v>
      </c>
      <c r="E85" s="38" t="s">
        <v>4395</v>
      </c>
      <c r="F85" s="39">
        <v>84</v>
      </c>
      <c r="G85" s="39">
        <v>810.58</v>
      </c>
      <c r="H85" s="39">
        <f>ROUND(G85*(1+$H$16),2)</f>
        <v>975.7</v>
      </c>
      <c r="I85" s="39">
        <f t="shared" ref="I85:I90" si="39">ROUND(F85*H85,2)</f>
        <v>81958.8</v>
      </c>
      <c r="J85" s="47">
        <f t="shared" ref="J85:J90" si="40">ROUND(F85/25,2)</f>
        <v>3.36</v>
      </c>
      <c r="K85" s="47">
        <f t="shared" ref="K85:K90" si="41">ROUND(H85*J85,2)</f>
        <v>3278.35</v>
      </c>
      <c r="L85" s="47">
        <f t="shared" ref="L85:L90" si="42">K85*25</f>
        <v>81958.75</v>
      </c>
    </row>
    <row r="86" spans="1:12" s="5" customFormat="1" ht="102" x14ac:dyDescent="0.25">
      <c r="A86" s="36" t="s">
        <v>4798</v>
      </c>
      <c r="B86" s="36" t="s">
        <v>4370</v>
      </c>
      <c r="C86" s="37" t="s">
        <v>4474</v>
      </c>
      <c r="D86" s="21" t="s">
        <v>4475</v>
      </c>
      <c r="E86" s="38" t="s">
        <v>4395</v>
      </c>
      <c r="F86" s="39">
        <v>65.000000000000014</v>
      </c>
      <c r="G86" s="39">
        <v>304.72000000000003</v>
      </c>
      <c r="H86" s="39">
        <f t="shared" ref="H86:H90" si="43">ROUND(G86*(1+$H$16),2)</f>
        <v>366.79</v>
      </c>
      <c r="I86" s="39">
        <f t="shared" si="39"/>
        <v>23841.35</v>
      </c>
      <c r="J86" s="45">
        <f t="shared" si="40"/>
        <v>2.6</v>
      </c>
      <c r="K86" s="45">
        <f t="shared" si="41"/>
        <v>953.65</v>
      </c>
      <c r="L86" s="45">
        <f t="shared" si="42"/>
        <v>23841.25</v>
      </c>
    </row>
    <row r="87" spans="1:12" s="5" customFormat="1" ht="102" x14ac:dyDescent="0.25">
      <c r="A87" s="36" t="s">
        <v>4799</v>
      </c>
      <c r="B87" s="36" t="s">
        <v>4370</v>
      </c>
      <c r="C87" s="37" t="s">
        <v>4476</v>
      </c>
      <c r="D87" s="21" t="s">
        <v>4477</v>
      </c>
      <c r="E87" s="38" t="s">
        <v>4395</v>
      </c>
      <c r="F87" s="39">
        <v>69.999999999999972</v>
      </c>
      <c r="G87" s="39">
        <v>435.71</v>
      </c>
      <c r="H87" s="39">
        <f t="shared" si="43"/>
        <v>524.46</v>
      </c>
      <c r="I87" s="39">
        <f t="shared" si="39"/>
        <v>36712.199999999997</v>
      </c>
      <c r="J87" s="45">
        <f t="shared" si="40"/>
        <v>2.8</v>
      </c>
      <c r="K87" s="45">
        <f t="shared" si="41"/>
        <v>1468.49</v>
      </c>
      <c r="L87" s="45">
        <f t="shared" si="42"/>
        <v>36712.25</v>
      </c>
    </row>
    <row r="88" spans="1:12" s="5" customFormat="1" ht="89.25" x14ac:dyDescent="0.25">
      <c r="A88" s="36" t="s">
        <v>4800</v>
      </c>
      <c r="B88" s="36" t="s">
        <v>4370</v>
      </c>
      <c r="C88" s="37" t="s">
        <v>4478</v>
      </c>
      <c r="D88" s="21" t="s">
        <v>4479</v>
      </c>
      <c r="E88" s="38" t="s">
        <v>4395</v>
      </c>
      <c r="F88" s="39">
        <v>12.000000000000007</v>
      </c>
      <c r="G88" s="39">
        <v>580.92999999999995</v>
      </c>
      <c r="H88" s="39">
        <f t="shared" si="43"/>
        <v>699.27</v>
      </c>
      <c r="I88" s="39">
        <f t="shared" si="39"/>
        <v>8391.24</v>
      </c>
      <c r="J88" s="45">
        <f t="shared" si="40"/>
        <v>0.48</v>
      </c>
      <c r="K88" s="45">
        <f t="shared" si="41"/>
        <v>335.65</v>
      </c>
      <c r="L88" s="45">
        <f t="shared" si="42"/>
        <v>8391.25</v>
      </c>
    </row>
    <row r="89" spans="1:12" s="5" customFormat="1" ht="38.25" x14ac:dyDescent="0.25">
      <c r="A89" s="36" t="s">
        <v>4801</v>
      </c>
      <c r="B89" s="36" t="s">
        <v>4370</v>
      </c>
      <c r="C89" s="37" t="s">
        <v>4480</v>
      </c>
      <c r="D89" s="21" t="s">
        <v>4481</v>
      </c>
      <c r="E89" s="38" t="s">
        <v>4399</v>
      </c>
      <c r="F89" s="39">
        <v>540.00000000000023</v>
      </c>
      <c r="G89" s="39">
        <v>21.29</v>
      </c>
      <c r="H89" s="39">
        <f t="shared" si="43"/>
        <v>25.63</v>
      </c>
      <c r="I89" s="39">
        <f t="shared" si="39"/>
        <v>13840.2</v>
      </c>
      <c r="J89" s="45">
        <f t="shared" si="40"/>
        <v>21.6</v>
      </c>
      <c r="K89" s="45">
        <f t="shared" si="41"/>
        <v>553.61</v>
      </c>
      <c r="L89" s="45">
        <f t="shared" si="42"/>
        <v>13840.25</v>
      </c>
    </row>
    <row r="90" spans="1:12" s="5" customFormat="1" ht="12.75" x14ac:dyDescent="0.25">
      <c r="A90" s="36" t="s">
        <v>4802</v>
      </c>
      <c r="B90" s="36" t="s">
        <v>4370</v>
      </c>
      <c r="C90" s="37" t="s">
        <v>4482</v>
      </c>
      <c r="D90" s="21" t="s">
        <v>4483</v>
      </c>
      <c r="E90" s="38" t="s">
        <v>4399</v>
      </c>
      <c r="F90" s="39">
        <v>1080.0000000000005</v>
      </c>
      <c r="G90" s="39">
        <v>27.13</v>
      </c>
      <c r="H90" s="39">
        <f t="shared" si="43"/>
        <v>32.659999999999997</v>
      </c>
      <c r="I90" s="39">
        <f t="shared" si="39"/>
        <v>35272.800000000003</v>
      </c>
      <c r="J90" s="46">
        <f t="shared" si="40"/>
        <v>43.2</v>
      </c>
      <c r="K90" s="46">
        <f t="shared" si="41"/>
        <v>1410.91</v>
      </c>
      <c r="L90" s="46">
        <f t="shared" si="42"/>
        <v>35272.75</v>
      </c>
    </row>
    <row r="91" spans="1:12" s="9" customFormat="1" ht="20.100000000000001" customHeight="1" x14ac:dyDescent="0.25">
      <c r="A91" s="71" t="s">
        <v>4951</v>
      </c>
      <c r="B91" s="72"/>
      <c r="C91" s="72"/>
      <c r="D91" s="72"/>
      <c r="E91" s="72"/>
      <c r="F91" s="72"/>
      <c r="G91" s="72"/>
      <c r="H91" s="73"/>
      <c r="I91" s="40">
        <f>SUM(I85:I90)</f>
        <v>200016.58999999997</v>
      </c>
      <c r="J91" s="49"/>
      <c r="K91" s="50"/>
      <c r="L91" s="40">
        <f>SUM(L85:L90)</f>
        <v>200016.5</v>
      </c>
    </row>
    <row r="92" spans="1:12" s="4" customFormat="1" ht="9.9499999999999993" customHeight="1" x14ac:dyDescent="0.2">
      <c r="A92" s="74"/>
      <c r="B92" s="74"/>
      <c r="C92" s="74"/>
      <c r="D92" s="74"/>
      <c r="E92" s="74"/>
      <c r="F92" s="74"/>
      <c r="G92" s="74"/>
      <c r="H92" s="74"/>
      <c r="I92" s="74"/>
      <c r="J92" s="125"/>
      <c r="K92" s="125"/>
      <c r="L92" s="126"/>
    </row>
    <row r="93" spans="1:12" s="3" customFormat="1" ht="20.100000000000001" customHeight="1" x14ac:dyDescent="0.25">
      <c r="A93" s="34">
        <v>9</v>
      </c>
      <c r="B93" s="70"/>
      <c r="C93" s="70"/>
      <c r="D93" s="35" t="s">
        <v>4484</v>
      </c>
      <c r="E93" s="70"/>
      <c r="F93" s="70"/>
      <c r="G93" s="70"/>
      <c r="H93" s="70"/>
      <c r="I93" s="70"/>
      <c r="J93" s="33"/>
      <c r="K93" s="48"/>
      <c r="L93" s="22"/>
    </row>
    <row r="94" spans="1:12" s="5" customFormat="1" ht="76.5" x14ac:dyDescent="0.25">
      <c r="A94" s="36" t="s">
        <v>4803</v>
      </c>
      <c r="B94" s="36" t="s">
        <v>4370</v>
      </c>
      <c r="C94" s="37" t="s">
        <v>4485</v>
      </c>
      <c r="D94" s="21" t="s">
        <v>4486</v>
      </c>
      <c r="E94" s="38" t="s">
        <v>4389</v>
      </c>
      <c r="F94" s="39">
        <v>75</v>
      </c>
      <c r="G94" s="39">
        <v>930.71</v>
      </c>
      <c r="H94" s="39">
        <f>ROUND(G94*(1+$H$16),2)</f>
        <v>1120.3</v>
      </c>
      <c r="I94" s="39">
        <f t="shared" ref="I94" si="44">ROUND(F94*H94,2)</f>
        <v>84022.5</v>
      </c>
      <c r="J94" s="51">
        <f t="shared" ref="J94" si="45">ROUND(F94/25,2)</f>
        <v>3</v>
      </c>
      <c r="K94" s="51">
        <f t="shared" ref="K94" si="46">ROUND(H94*J94,2)</f>
        <v>3360.9</v>
      </c>
      <c r="L94" s="51">
        <f t="shared" ref="L94" si="47">K94*25</f>
        <v>84022.5</v>
      </c>
    </row>
    <row r="95" spans="1:12" s="9" customFormat="1" ht="20.100000000000001" customHeight="1" x14ac:dyDescent="0.25">
      <c r="A95" s="71" t="s">
        <v>4952</v>
      </c>
      <c r="B95" s="72"/>
      <c r="C95" s="72"/>
      <c r="D95" s="72"/>
      <c r="E95" s="72"/>
      <c r="F95" s="72"/>
      <c r="G95" s="72"/>
      <c r="H95" s="73"/>
      <c r="I95" s="40">
        <f>SUM(I94:I94)</f>
        <v>84022.5</v>
      </c>
      <c r="J95" s="49"/>
      <c r="K95" s="50"/>
      <c r="L95" s="40">
        <f>SUM(L94:L94)</f>
        <v>84022.5</v>
      </c>
    </row>
    <row r="96" spans="1:12" s="4" customFormat="1" ht="9.9499999999999993" customHeight="1" x14ac:dyDescent="0.2">
      <c r="A96" s="74"/>
      <c r="B96" s="74"/>
      <c r="C96" s="74"/>
      <c r="D96" s="74"/>
      <c r="E96" s="74"/>
      <c r="F96" s="74"/>
      <c r="G96" s="74"/>
      <c r="H96" s="74"/>
      <c r="I96" s="74"/>
      <c r="J96" s="125"/>
      <c r="K96" s="125"/>
      <c r="L96" s="126"/>
    </row>
    <row r="97" spans="1:12" s="3" customFormat="1" ht="20.100000000000001" customHeight="1" x14ac:dyDescent="0.25">
      <c r="A97" s="34">
        <v>10</v>
      </c>
      <c r="B97" s="70"/>
      <c r="C97" s="70"/>
      <c r="D97" s="35" t="s">
        <v>4499</v>
      </c>
      <c r="E97" s="70"/>
      <c r="F97" s="70"/>
      <c r="G97" s="70"/>
      <c r="H97" s="70"/>
      <c r="I97" s="70"/>
      <c r="J97" s="33"/>
      <c r="K97" s="48"/>
      <c r="L97" s="22"/>
    </row>
    <row r="98" spans="1:12" s="5" customFormat="1" ht="51" x14ac:dyDescent="0.25">
      <c r="A98" s="36" t="s">
        <v>4804</v>
      </c>
      <c r="B98" s="36" t="s">
        <v>4370</v>
      </c>
      <c r="C98" s="37" t="s">
        <v>4487</v>
      </c>
      <c r="D98" s="21" t="s">
        <v>4488</v>
      </c>
      <c r="E98" s="38" t="s">
        <v>4395</v>
      </c>
      <c r="F98" s="39">
        <v>1837.25</v>
      </c>
      <c r="G98" s="39">
        <v>97.58</v>
      </c>
      <c r="H98" s="39">
        <f>ROUND(G98*(1+$H$16),2)</f>
        <v>117.46</v>
      </c>
      <c r="I98" s="39">
        <f t="shared" ref="I98:I103" si="48">ROUND(F98*H98,2)</f>
        <v>215803.39</v>
      </c>
      <c r="J98" s="45">
        <f t="shared" ref="J98:J103" si="49">ROUND(F98/25,2)</f>
        <v>73.489999999999995</v>
      </c>
      <c r="K98" s="45">
        <f t="shared" ref="K98:K103" si="50">ROUND(H98*J98,2)</f>
        <v>8632.14</v>
      </c>
      <c r="L98" s="45">
        <f t="shared" ref="L98:L103" si="51">K98*25</f>
        <v>215803.5</v>
      </c>
    </row>
    <row r="99" spans="1:12" s="5" customFormat="1" ht="38.25" x14ac:dyDescent="0.25">
      <c r="A99" s="36" t="s">
        <v>4805</v>
      </c>
      <c r="B99" s="36" t="s">
        <v>4370</v>
      </c>
      <c r="C99" s="37" t="s">
        <v>4489</v>
      </c>
      <c r="D99" s="21" t="s">
        <v>4490</v>
      </c>
      <c r="E99" s="38" t="s">
        <v>4395</v>
      </c>
      <c r="F99" s="39">
        <v>1837.25</v>
      </c>
      <c r="G99" s="39">
        <v>41.05</v>
      </c>
      <c r="H99" s="39">
        <f t="shared" ref="H99:H103" si="52">ROUND(G99*(1+$H$16),2)</f>
        <v>49.41</v>
      </c>
      <c r="I99" s="39">
        <f t="shared" si="48"/>
        <v>90778.52</v>
      </c>
      <c r="J99" s="45">
        <f t="shared" si="49"/>
        <v>73.489999999999995</v>
      </c>
      <c r="K99" s="45">
        <f t="shared" si="50"/>
        <v>3631.14</v>
      </c>
      <c r="L99" s="45">
        <f t="shared" si="51"/>
        <v>90778.5</v>
      </c>
    </row>
    <row r="100" spans="1:12" s="5" customFormat="1" ht="25.5" x14ac:dyDescent="0.25">
      <c r="A100" s="36" t="s">
        <v>4806</v>
      </c>
      <c r="B100" s="36" t="s">
        <v>4370</v>
      </c>
      <c r="C100" s="37" t="s">
        <v>4491</v>
      </c>
      <c r="D100" s="21" t="s">
        <v>4492</v>
      </c>
      <c r="E100" s="38" t="s">
        <v>4395</v>
      </c>
      <c r="F100" s="39">
        <v>2595.0000000000005</v>
      </c>
      <c r="G100" s="39">
        <v>12.26</v>
      </c>
      <c r="H100" s="39">
        <f t="shared" si="52"/>
        <v>14.76</v>
      </c>
      <c r="I100" s="39">
        <f t="shared" si="48"/>
        <v>38302.199999999997</v>
      </c>
      <c r="J100" s="45">
        <f t="shared" si="49"/>
        <v>103.8</v>
      </c>
      <c r="K100" s="45">
        <f t="shared" si="50"/>
        <v>1532.09</v>
      </c>
      <c r="L100" s="45">
        <f t="shared" si="51"/>
        <v>38302.25</v>
      </c>
    </row>
    <row r="101" spans="1:12" s="5" customFormat="1" ht="25.5" x14ac:dyDescent="0.25">
      <c r="A101" s="36" t="s">
        <v>4807</v>
      </c>
      <c r="B101" s="36" t="s">
        <v>4370</v>
      </c>
      <c r="C101" s="37" t="s">
        <v>4493</v>
      </c>
      <c r="D101" s="21" t="s">
        <v>4494</v>
      </c>
      <c r="E101" s="38" t="s">
        <v>4389</v>
      </c>
      <c r="F101" s="39">
        <v>13150</v>
      </c>
      <c r="G101" s="39">
        <v>3.82</v>
      </c>
      <c r="H101" s="39">
        <f t="shared" si="52"/>
        <v>4.5999999999999996</v>
      </c>
      <c r="I101" s="39">
        <f t="shared" si="48"/>
        <v>60490</v>
      </c>
      <c r="J101" s="45">
        <f t="shared" si="49"/>
        <v>526</v>
      </c>
      <c r="K101" s="45">
        <f t="shared" si="50"/>
        <v>2419.6</v>
      </c>
      <c r="L101" s="45">
        <f t="shared" si="51"/>
        <v>60490</v>
      </c>
    </row>
    <row r="102" spans="1:12" s="5" customFormat="1" ht="51" x14ac:dyDescent="0.25">
      <c r="A102" s="36" t="s">
        <v>4808</v>
      </c>
      <c r="B102" s="36" t="s">
        <v>4370</v>
      </c>
      <c r="C102" s="37" t="s">
        <v>4495</v>
      </c>
      <c r="D102" s="21" t="s">
        <v>4496</v>
      </c>
      <c r="E102" s="38" t="s">
        <v>4399</v>
      </c>
      <c r="F102" s="39">
        <v>266.25000000000006</v>
      </c>
      <c r="G102" s="39">
        <v>25.32</v>
      </c>
      <c r="H102" s="39">
        <f t="shared" si="52"/>
        <v>30.48</v>
      </c>
      <c r="I102" s="39">
        <f t="shared" si="48"/>
        <v>8115.3</v>
      </c>
      <c r="J102" s="45">
        <f t="shared" si="49"/>
        <v>10.65</v>
      </c>
      <c r="K102" s="45">
        <f t="shared" si="50"/>
        <v>324.61</v>
      </c>
      <c r="L102" s="45">
        <f t="shared" si="51"/>
        <v>8115.25</v>
      </c>
    </row>
    <row r="103" spans="1:12" s="5" customFormat="1" ht="51" x14ac:dyDescent="0.25">
      <c r="A103" s="36" t="s">
        <v>4809</v>
      </c>
      <c r="B103" s="36" t="s">
        <v>4370</v>
      </c>
      <c r="C103" s="37" t="s">
        <v>4497</v>
      </c>
      <c r="D103" s="21" t="s">
        <v>4498</v>
      </c>
      <c r="E103" s="38" t="s">
        <v>4389</v>
      </c>
      <c r="F103" s="39">
        <v>100</v>
      </c>
      <c r="G103" s="39">
        <v>1771.52</v>
      </c>
      <c r="H103" s="39">
        <f t="shared" si="52"/>
        <v>2132.38</v>
      </c>
      <c r="I103" s="39">
        <f t="shared" si="48"/>
        <v>213238</v>
      </c>
      <c r="J103" s="46">
        <f t="shared" si="49"/>
        <v>4</v>
      </c>
      <c r="K103" s="46">
        <f t="shared" si="50"/>
        <v>8529.52</v>
      </c>
      <c r="L103" s="46">
        <f t="shared" si="51"/>
        <v>213238</v>
      </c>
    </row>
    <row r="104" spans="1:12" s="9" customFormat="1" ht="20.100000000000001" customHeight="1" x14ac:dyDescent="0.25">
      <c r="A104" s="71" t="s">
        <v>4953</v>
      </c>
      <c r="B104" s="72"/>
      <c r="C104" s="72"/>
      <c r="D104" s="72"/>
      <c r="E104" s="72"/>
      <c r="F104" s="72"/>
      <c r="G104" s="72"/>
      <c r="H104" s="73"/>
      <c r="I104" s="40">
        <f>SUM(I98:I103)</f>
        <v>626727.41</v>
      </c>
      <c r="J104" s="49"/>
      <c r="K104" s="50"/>
      <c r="L104" s="40">
        <f>SUM(L98:L103)</f>
        <v>626727.5</v>
      </c>
    </row>
    <row r="105" spans="1:12" s="4" customFormat="1" ht="9.9499999999999993" customHeight="1" x14ac:dyDescent="0.2">
      <c r="A105" s="74"/>
      <c r="B105" s="74"/>
      <c r="C105" s="74"/>
      <c r="D105" s="74"/>
      <c r="E105" s="74"/>
      <c r="F105" s="74"/>
      <c r="G105" s="74"/>
      <c r="H105" s="74"/>
      <c r="I105" s="74"/>
      <c r="J105" s="125"/>
      <c r="K105" s="125"/>
      <c r="L105" s="126"/>
    </row>
    <row r="106" spans="1:12" s="3" customFormat="1" ht="20.100000000000001" customHeight="1" x14ac:dyDescent="0.25">
      <c r="A106" s="34">
        <v>11</v>
      </c>
      <c r="B106" s="70"/>
      <c r="C106" s="70"/>
      <c r="D106" s="35" t="s">
        <v>4512</v>
      </c>
      <c r="E106" s="70"/>
      <c r="F106" s="70"/>
      <c r="G106" s="70"/>
      <c r="H106" s="70"/>
      <c r="I106" s="70"/>
      <c r="J106" s="33"/>
      <c r="K106" s="48"/>
      <c r="L106" s="22"/>
    </row>
    <row r="107" spans="1:12" s="5" customFormat="1" ht="51" x14ac:dyDescent="0.25">
      <c r="A107" s="36" t="s">
        <v>4810</v>
      </c>
      <c r="B107" s="36" t="s">
        <v>4370</v>
      </c>
      <c r="C107" s="37" t="s">
        <v>4500</v>
      </c>
      <c r="D107" s="21" t="s">
        <v>4501</v>
      </c>
      <c r="E107" s="38" t="s">
        <v>4395</v>
      </c>
      <c r="F107" s="39">
        <v>3414.4999999999991</v>
      </c>
      <c r="G107" s="39">
        <v>4.7699999999999996</v>
      </c>
      <c r="H107" s="39">
        <f>ROUND(G107*(1+$H$16),2)</f>
        <v>5.74</v>
      </c>
      <c r="I107" s="39">
        <f t="shared" ref="I107:I112" si="53">ROUND(F107*H107,2)</f>
        <v>19599.23</v>
      </c>
      <c r="J107" s="45">
        <f t="shared" ref="J107:J112" si="54">ROUND(F107/25,2)</f>
        <v>136.58000000000001</v>
      </c>
      <c r="K107" s="45">
        <f t="shared" ref="K107:K112" si="55">ROUND(H107*J107,2)</f>
        <v>783.97</v>
      </c>
      <c r="L107" s="45">
        <f t="shared" ref="L107:L112" si="56">K107*25</f>
        <v>19599.25</v>
      </c>
    </row>
    <row r="108" spans="1:12" s="5" customFormat="1" ht="63.75" x14ac:dyDescent="0.25">
      <c r="A108" s="36" t="s">
        <v>4811</v>
      </c>
      <c r="B108" s="36" t="s">
        <v>4370</v>
      </c>
      <c r="C108" s="37" t="s">
        <v>4502</v>
      </c>
      <c r="D108" s="21" t="s">
        <v>4503</v>
      </c>
      <c r="E108" s="38" t="s">
        <v>4395</v>
      </c>
      <c r="F108" s="39">
        <v>110.99999999999997</v>
      </c>
      <c r="G108" s="39">
        <v>5.68</v>
      </c>
      <c r="H108" s="39">
        <f t="shared" ref="H108:H112" si="57">ROUND(G108*(1+$H$16),2)</f>
        <v>6.84</v>
      </c>
      <c r="I108" s="39">
        <f t="shared" si="53"/>
        <v>759.24</v>
      </c>
      <c r="J108" s="45">
        <f t="shared" si="54"/>
        <v>4.4400000000000004</v>
      </c>
      <c r="K108" s="45">
        <f t="shared" si="55"/>
        <v>30.37</v>
      </c>
      <c r="L108" s="45">
        <f t="shared" si="56"/>
        <v>759.25</v>
      </c>
    </row>
    <row r="109" spans="1:12" s="5" customFormat="1" ht="63.75" x14ac:dyDescent="0.25">
      <c r="A109" s="36" t="s">
        <v>4812</v>
      </c>
      <c r="B109" s="36" t="s">
        <v>4370</v>
      </c>
      <c r="C109" s="37" t="s">
        <v>4504</v>
      </c>
      <c r="D109" s="21" t="s">
        <v>4505</v>
      </c>
      <c r="E109" s="38" t="s">
        <v>4395</v>
      </c>
      <c r="F109" s="39">
        <v>599.25000000000034</v>
      </c>
      <c r="G109" s="39">
        <v>33.020000000000003</v>
      </c>
      <c r="H109" s="39">
        <f t="shared" si="57"/>
        <v>39.75</v>
      </c>
      <c r="I109" s="39">
        <f t="shared" si="53"/>
        <v>23820.19</v>
      </c>
      <c r="J109" s="45">
        <f t="shared" si="54"/>
        <v>23.97</v>
      </c>
      <c r="K109" s="45">
        <f t="shared" si="55"/>
        <v>952.81</v>
      </c>
      <c r="L109" s="45">
        <f t="shared" si="56"/>
        <v>23820.25</v>
      </c>
    </row>
    <row r="110" spans="1:12" s="5" customFormat="1" ht="63.75" x14ac:dyDescent="0.25">
      <c r="A110" s="36" t="s">
        <v>4813</v>
      </c>
      <c r="B110" s="36" t="s">
        <v>4370</v>
      </c>
      <c r="C110" s="37" t="s">
        <v>4506</v>
      </c>
      <c r="D110" s="21" t="s">
        <v>4507</v>
      </c>
      <c r="E110" s="38" t="s">
        <v>4395</v>
      </c>
      <c r="F110" s="39">
        <v>2001.2499999999993</v>
      </c>
      <c r="G110" s="39">
        <v>29.4</v>
      </c>
      <c r="H110" s="39">
        <f t="shared" si="57"/>
        <v>35.39</v>
      </c>
      <c r="I110" s="39">
        <f t="shared" si="53"/>
        <v>70824.240000000005</v>
      </c>
      <c r="J110" s="45">
        <f t="shared" si="54"/>
        <v>80.05</v>
      </c>
      <c r="K110" s="45">
        <f t="shared" si="55"/>
        <v>2832.97</v>
      </c>
      <c r="L110" s="45">
        <f t="shared" si="56"/>
        <v>70824.25</v>
      </c>
    </row>
    <row r="111" spans="1:12" s="5" customFormat="1" ht="63.75" x14ac:dyDescent="0.25">
      <c r="A111" s="36" t="s">
        <v>4814</v>
      </c>
      <c r="B111" s="36" t="s">
        <v>4370</v>
      </c>
      <c r="C111" s="37" t="s">
        <v>4508</v>
      </c>
      <c r="D111" s="21" t="s">
        <v>4509</v>
      </c>
      <c r="E111" s="38" t="s">
        <v>4395</v>
      </c>
      <c r="F111" s="39">
        <v>813.99999999999955</v>
      </c>
      <c r="G111" s="39">
        <v>25.67</v>
      </c>
      <c r="H111" s="39">
        <f t="shared" si="57"/>
        <v>30.9</v>
      </c>
      <c r="I111" s="39">
        <f t="shared" si="53"/>
        <v>25152.6</v>
      </c>
      <c r="J111" s="45">
        <f t="shared" si="54"/>
        <v>32.56</v>
      </c>
      <c r="K111" s="45">
        <f t="shared" si="55"/>
        <v>1006.1</v>
      </c>
      <c r="L111" s="45">
        <f t="shared" si="56"/>
        <v>25152.5</v>
      </c>
    </row>
    <row r="112" spans="1:12" s="5" customFormat="1" ht="38.25" x14ac:dyDescent="0.25">
      <c r="A112" s="36" t="s">
        <v>4815</v>
      </c>
      <c r="B112" s="36" t="s">
        <v>4370</v>
      </c>
      <c r="C112" s="37" t="s">
        <v>4510</v>
      </c>
      <c r="D112" s="21" t="s">
        <v>4511</v>
      </c>
      <c r="E112" s="38" t="s">
        <v>4395</v>
      </c>
      <c r="F112" s="39">
        <v>110.99999999999997</v>
      </c>
      <c r="G112" s="39">
        <v>36.42</v>
      </c>
      <c r="H112" s="39">
        <f t="shared" si="57"/>
        <v>43.84</v>
      </c>
      <c r="I112" s="39">
        <f t="shared" si="53"/>
        <v>4866.24</v>
      </c>
      <c r="J112" s="46">
        <f t="shared" si="54"/>
        <v>4.4400000000000004</v>
      </c>
      <c r="K112" s="46">
        <f t="shared" si="55"/>
        <v>194.65</v>
      </c>
      <c r="L112" s="46">
        <f t="shared" si="56"/>
        <v>4866.25</v>
      </c>
    </row>
    <row r="113" spans="1:12" s="9" customFormat="1" ht="20.100000000000001" customHeight="1" x14ac:dyDescent="0.25">
      <c r="A113" s="71" t="s">
        <v>4954</v>
      </c>
      <c r="B113" s="72"/>
      <c r="C113" s="72"/>
      <c r="D113" s="72"/>
      <c r="E113" s="72"/>
      <c r="F113" s="72"/>
      <c r="G113" s="72"/>
      <c r="H113" s="73"/>
      <c r="I113" s="40">
        <f>SUM(I107:I112)</f>
        <v>145021.74</v>
      </c>
      <c r="J113" s="49"/>
      <c r="K113" s="50"/>
      <c r="L113" s="40">
        <f>SUM(L107:L112)</f>
        <v>145021.75</v>
      </c>
    </row>
    <row r="114" spans="1:12" s="4" customFormat="1" ht="9.9499999999999993" customHeight="1" x14ac:dyDescent="0.2">
      <c r="A114" s="74"/>
      <c r="B114" s="74"/>
      <c r="C114" s="74"/>
      <c r="D114" s="74"/>
      <c r="E114" s="74"/>
      <c r="F114" s="74"/>
      <c r="G114" s="74"/>
      <c r="H114" s="74"/>
      <c r="I114" s="74"/>
      <c r="J114" s="125"/>
      <c r="K114" s="125"/>
      <c r="L114" s="126"/>
    </row>
    <row r="115" spans="1:12" s="3" customFormat="1" ht="20.100000000000001" customHeight="1" x14ac:dyDescent="0.25">
      <c r="A115" s="34">
        <v>12</v>
      </c>
      <c r="B115" s="70"/>
      <c r="C115" s="70"/>
      <c r="D115" s="35" t="s">
        <v>4513</v>
      </c>
      <c r="E115" s="70"/>
      <c r="F115" s="70"/>
      <c r="G115" s="70"/>
      <c r="H115" s="70"/>
      <c r="I115" s="70"/>
      <c r="J115" s="33"/>
      <c r="K115" s="48"/>
      <c r="L115" s="22"/>
    </row>
    <row r="116" spans="1:12" s="5" customFormat="1" ht="51" x14ac:dyDescent="0.25">
      <c r="A116" s="36" t="s">
        <v>4816</v>
      </c>
      <c r="B116" s="36" t="s">
        <v>4370</v>
      </c>
      <c r="C116" s="37" t="s">
        <v>4514</v>
      </c>
      <c r="D116" s="21" t="s">
        <v>4515</v>
      </c>
      <c r="E116" s="38" t="s">
        <v>4395</v>
      </c>
      <c r="F116" s="39">
        <v>491.24999999999977</v>
      </c>
      <c r="G116" s="39">
        <v>62.87</v>
      </c>
      <c r="H116" s="39">
        <f>ROUND(G116*(1+$H$16),2)</f>
        <v>75.680000000000007</v>
      </c>
      <c r="I116" s="39">
        <f t="shared" ref="I116:I117" si="58">ROUND(F116*H116,2)</f>
        <v>37177.800000000003</v>
      </c>
      <c r="J116" s="45">
        <f t="shared" ref="J116:J117" si="59">ROUND(F116/25,2)</f>
        <v>19.649999999999999</v>
      </c>
      <c r="K116" s="45">
        <f t="shared" ref="K116:K117" si="60">ROUND(H116*J116,2)</f>
        <v>1487.11</v>
      </c>
      <c r="L116" s="45">
        <f t="shared" ref="L116:L117" si="61">K116*25</f>
        <v>37177.75</v>
      </c>
    </row>
    <row r="117" spans="1:12" s="5" customFormat="1" ht="51" x14ac:dyDescent="0.25">
      <c r="A117" s="36" t="s">
        <v>4817</v>
      </c>
      <c r="B117" s="36" t="s">
        <v>4370</v>
      </c>
      <c r="C117" s="37" t="s">
        <v>4516</v>
      </c>
      <c r="D117" s="21" t="s">
        <v>4517</v>
      </c>
      <c r="E117" s="38" t="s">
        <v>4395</v>
      </c>
      <c r="F117" s="39">
        <v>107.99999999999994</v>
      </c>
      <c r="G117" s="39">
        <v>56.95</v>
      </c>
      <c r="H117" s="39">
        <f t="shared" ref="H117" si="62">ROUND(G117*(1+$H$16),2)</f>
        <v>68.55</v>
      </c>
      <c r="I117" s="39">
        <f t="shared" si="58"/>
        <v>7403.4</v>
      </c>
      <c r="J117" s="46">
        <f t="shared" si="59"/>
        <v>4.32</v>
      </c>
      <c r="K117" s="46">
        <f t="shared" si="60"/>
        <v>296.14</v>
      </c>
      <c r="L117" s="46">
        <f t="shared" si="61"/>
        <v>7403.5</v>
      </c>
    </row>
    <row r="118" spans="1:12" s="9" customFormat="1" ht="20.100000000000001" customHeight="1" x14ac:dyDescent="0.25">
      <c r="A118" s="71" t="s">
        <v>4955</v>
      </c>
      <c r="B118" s="72"/>
      <c r="C118" s="72"/>
      <c r="D118" s="72"/>
      <c r="E118" s="72"/>
      <c r="F118" s="72"/>
      <c r="G118" s="72"/>
      <c r="H118" s="73"/>
      <c r="I118" s="40">
        <f>SUM(I116:I117)</f>
        <v>44581.200000000004</v>
      </c>
      <c r="J118" s="49"/>
      <c r="K118" s="50"/>
      <c r="L118" s="40">
        <f>SUM(L116:L117)</f>
        <v>44581.25</v>
      </c>
    </row>
    <row r="119" spans="1:12" s="4" customFormat="1" ht="9.9499999999999993" customHeight="1" x14ac:dyDescent="0.2">
      <c r="A119" s="74"/>
      <c r="B119" s="74"/>
      <c r="C119" s="74"/>
      <c r="D119" s="74"/>
      <c r="E119" s="74"/>
      <c r="F119" s="74"/>
      <c r="G119" s="74"/>
      <c r="H119" s="74"/>
      <c r="I119" s="74"/>
      <c r="J119" s="125"/>
      <c r="K119" s="125"/>
      <c r="L119" s="126"/>
    </row>
    <row r="120" spans="1:12" s="3" customFormat="1" ht="20.100000000000001" customHeight="1" x14ac:dyDescent="0.25">
      <c r="A120" s="34">
        <v>13</v>
      </c>
      <c r="B120" s="70"/>
      <c r="C120" s="70"/>
      <c r="D120" s="35" t="s">
        <v>4518</v>
      </c>
      <c r="E120" s="70"/>
      <c r="F120" s="70"/>
      <c r="G120" s="70"/>
      <c r="H120" s="70"/>
      <c r="I120" s="70"/>
      <c r="J120" s="33"/>
      <c r="K120" s="48"/>
      <c r="L120" s="22"/>
    </row>
    <row r="121" spans="1:12" s="5" customFormat="1" ht="63.75" x14ac:dyDescent="0.25">
      <c r="A121" s="36" t="s">
        <v>4818</v>
      </c>
      <c r="B121" s="36" t="s">
        <v>4370</v>
      </c>
      <c r="C121" s="37" t="s">
        <v>4519</v>
      </c>
      <c r="D121" s="21" t="s">
        <v>4520</v>
      </c>
      <c r="E121" s="38" t="s">
        <v>4395</v>
      </c>
      <c r="F121" s="39">
        <v>758.75000000000034</v>
      </c>
      <c r="G121" s="39">
        <v>8.99</v>
      </c>
      <c r="H121" s="39">
        <f>ROUND(G121*(1+$H$16),2)</f>
        <v>10.82</v>
      </c>
      <c r="I121" s="39">
        <f t="shared" ref="I121:I124" si="63">ROUND(F121*H121,2)</f>
        <v>8209.68</v>
      </c>
      <c r="J121" s="45">
        <f t="shared" ref="J121:J124" si="64">ROUND(F121/25,2)</f>
        <v>30.35</v>
      </c>
      <c r="K121" s="45">
        <f t="shared" ref="K121:K124" si="65">ROUND(H121*J121,2)</f>
        <v>328.39</v>
      </c>
      <c r="L121" s="45">
        <f t="shared" ref="L121:L124" si="66">K121*25</f>
        <v>8209.75</v>
      </c>
    </row>
    <row r="122" spans="1:12" s="5" customFormat="1" ht="63.75" x14ac:dyDescent="0.25">
      <c r="A122" s="36" t="s">
        <v>4819</v>
      </c>
      <c r="B122" s="36" t="s">
        <v>4370</v>
      </c>
      <c r="C122" s="37" t="s">
        <v>4521</v>
      </c>
      <c r="D122" s="21" t="s">
        <v>4522</v>
      </c>
      <c r="E122" s="38" t="s">
        <v>4395</v>
      </c>
      <c r="F122" s="39">
        <v>761.25000000000023</v>
      </c>
      <c r="G122" s="39">
        <v>7.64</v>
      </c>
      <c r="H122" s="39">
        <f t="shared" ref="H122:H124" si="67">ROUND(G122*(1+$H$16),2)</f>
        <v>9.1999999999999993</v>
      </c>
      <c r="I122" s="39">
        <f t="shared" si="63"/>
        <v>7003.5</v>
      </c>
      <c r="J122" s="45">
        <f t="shared" si="64"/>
        <v>30.45</v>
      </c>
      <c r="K122" s="45">
        <f t="shared" si="65"/>
        <v>280.14</v>
      </c>
      <c r="L122" s="45">
        <f t="shared" si="66"/>
        <v>7003.5</v>
      </c>
    </row>
    <row r="123" spans="1:12" s="5" customFormat="1" ht="63.75" x14ac:dyDescent="0.25">
      <c r="A123" s="36" t="s">
        <v>4820</v>
      </c>
      <c r="B123" s="36" t="s">
        <v>4370</v>
      </c>
      <c r="C123" s="37" t="s">
        <v>4523</v>
      </c>
      <c r="D123" s="21" t="s">
        <v>4524</v>
      </c>
      <c r="E123" s="38" t="s">
        <v>4395</v>
      </c>
      <c r="F123" s="39">
        <v>761.25000000000023</v>
      </c>
      <c r="G123" s="39">
        <v>45.62</v>
      </c>
      <c r="H123" s="39">
        <f t="shared" si="67"/>
        <v>54.91</v>
      </c>
      <c r="I123" s="39">
        <f t="shared" si="63"/>
        <v>41800.239999999998</v>
      </c>
      <c r="J123" s="45">
        <f t="shared" si="64"/>
        <v>30.45</v>
      </c>
      <c r="K123" s="45">
        <f t="shared" si="65"/>
        <v>1672.01</v>
      </c>
      <c r="L123" s="45">
        <f t="shared" si="66"/>
        <v>41800.25</v>
      </c>
    </row>
    <row r="124" spans="1:12" s="5" customFormat="1" ht="63.75" x14ac:dyDescent="0.25">
      <c r="A124" s="36" t="s">
        <v>4821</v>
      </c>
      <c r="B124" s="36" t="s">
        <v>4370</v>
      </c>
      <c r="C124" s="37" t="s">
        <v>4525</v>
      </c>
      <c r="D124" s="21" t="s">
        <v>4526</v>
      </c>
      <c r="E124" s="38" t="s">
        <v>4395</v>
      </c>
      <c r="F124" s="39">
        <v>758.75000000000034</v>
      </c>
      <c r="G124" s="39">
        <v>62.48</v>
      </c>
      <c r="H124" s="39">
        <f t="shared" si="67"/>
        <v>75.209999999999994</v>
      </c>
      <c r="I124" s="39">
        <f t="shared" si="63"/>
        <v>57065.59</v>
      </c>
      <c r="J124" s="46">
        <f t="shared" si="64"/>
        <v>30.35</v>
      </c>
      <c r="K124" s="46">
        <f t="shared" si="65"/>
        <v>2282.62</v>
      </c>
      <c r="L124" s="46">
        <f t="shared" si="66"/>
        <v>57065.5</v>
      </c>
    </row>
    <row r="125" spans="1:12" s="9" customFormat="1" ht="20.100000000000001" customHeight="1" x14ac:dyDescent="0.25">
      <c r="A125" s="71" t="s">
        <v>4956</v>
      </c>
      <c r="B125" s="72"/>
      <c r="C125" s="72"/>
      <c r="D125" s="72"/>
      <c r="E125" s="72"/>
      <c r="F125" s="72"/>
      <c r="G125" s="72"/>
      <c r="H125" s="73"/>
      <c r="I125" s="40">
        <f>SUM(I121:I124)</f>
        <v>114079.01</v>
      </c>
      <c r="J125" s="49"/>
      <c r="K125" s="50"/>
      <c r="L125" s="40">
        <f>SUM(L121:L124)</f>
        <v>114079</v>
      </c>
    </row>
    <row r="126" spans="1:12" s="4" customFormat="1" ht="9.9499999999999993" customHeight="1" x14ac:dyDescent="0.2">
      <c r="A126" s="74"/>
      <c r="B126" s="74"/>
      <c r="C126" s="74"/>
      <c r="D126" s="74"/>
      <c r="E126" s="74"/>
      <c r="F126" s="74"/>
      <c r="G126" s="74"/>
      <c r="H126" s="74"/>
      <c r="I126" s="74"/>
      <c r="J126" s="125"/>
      <c r="K126" s="125"/>
      <c r="L126" s="126"/>
    </row>
    <row r="127" spans="1:12" s="3" customFormat="1" ht="20.100000000000001" customHeight="1" x14ac:dyDescent="0.25">
      <c r="A127" s="34">
        <v>14</v>
      </c>
      <c r="B127" s="70"/>
      <c r="C127" s="70"/>
      <c r="D127" s="35" t="s">
        <v>4529</v>
      </c>
      <c r="E127" s="70"/>
      <c r="F127" s="70"/>
      <c r="G127" s="70"/>
      <c r="H127" s="70"/>
      <c r="I127" s="70"/>
      <c r="J127" s="33"/>
      <c r="K127" s="48"/>
      <c r="L127" s="22"/>
    </row>
    <row r="128" spans="1:12" s="5" customFormat="1" ht="38.25" x14ac:dyDescent="0.25">
      <c r="A128" s="36" t="s">
        <v>4822</v>
      </c>
      <c r="B128" s="36" t="s">
        <v>4370</v>
      </c>
      <c r="C128" s="37" t="s">
        <v>4527</v>
      </c>
      <c r="D128" s="21" t="s">
        <v>4528</v>
      </c>
      <c r="E128" s="38" t="s">
        <v>4395</v>
      </c>
      <c r="F128" s="39">
        <v>897.49999999999966</v>
      </c>
      <c r="G128" s="39">
        <v>64.81</v>
      </c>
      <c r="H128" s="39">
        <f>ROUND(G128*(1+$H$16),2)</f>
        <v>78.010000000000005</v>
      </c>
      <c r="I128" s="39">
        <f t="shared" ref="I128" si="68">ROUND(F128*H128,2)</f>
        <v>70013.98</v>
      </c>
      <c r="J128" s="46">
        <f t="shared" ref="J128" si="69">ROUND(F128/25,2)</f>
        <v>35.9</v>
      </c>
      <c r="K128" s="46">
        <f t="shared" ref="K128" si="70">ROUND(H128*J128,2)</f>
        <v>2800.56</v>
      </c>
      <c r="L128" s="46">
        <f t="shared" ref="L128" si="71">K128*25</f>
        <v>70014</v>
      </c>
    </row>
    <row r="129" spans="1:12" s="9" customFormat="1" ht="20.100000000000001" customHeight="1" x14ac:dyDescent="0.25">
      <c r="A129" s="71" t="s">
        <v>4957</v>
      </c>
      <c r="B129" s="72"/>
      <c r="C129" s="72"/>
      <c r="D129" s="72"/>
      <c r="E129" s="72"/>
      <c r="F129" s="72"/>
      <c r="G129" s="72"/>
      <c r="H129" s="73"/>
      <c r="I129" s="40">
        <f>SUM(I128:I128)</f>
        <v>70013.98</v>
      </c>
      <c r="J129" s="49"/>
      <c r="K129" s="50"/>
      <c r="L129" s="40">
        <f>SUM(L128:L128)</f>
        <v>70014</v>
      </c>
    </row>
    <row r="130" spans="1:12" s="4" customFormat="1" ht="9.9499999999999993" customHeight="1" x14ac:dyDescent="0.2">
      <c r="A130" s="74"/>
      <c r="B130" s="74"/>
      <c r="C130" s="74"/>
      <c r="D130" s="74"/>
      <c r="E130" s="74"/>
      <c r="F130" s="74"/>
      <c r="G130" s="74"/>
      <c r="H130" s="74"/>
      <c r="I130" s="74"/>
      <c r="J130" s="125"/>
      <c r="K130" s="125"/>
      <c r="L130" s="126"/>
    </row>
    <row r="131" spans="1:12" s="3" customFormat="1" ht="20.100000000000001" customHeight="1" x14ac:dyDescent="0.25">
      <c r="A131" s="34">
        <v>15</v>
      </c>
      <c r="B131" s="70"/>
      <c r="C131" s="70"/>
      <c r="D131" s="35" t="s">
        <v>4530</v>
      </c>
      <c r="E131" s="70"/>
      <c r="F131" s="70"/>
      <c r="G131" s="70"/>
      <c r="H131" s="70"/>
      <c r="I131" s="70"/>
      <c r="J131" s="33"/>
      <c r="K131" s="48"/>
      <c r="L131" s="22"/>
    </row>
    <row r="132" spans="1:12" s="5" customFormat="1" ht="25.5" x14ac:dyDescent="0.25">
      <c r="A132" s="36" t="s">
        <v>4823</v>
      </c>
      <c r="B132" s="36" t="s">
        <v>4370</v>
      </c>
      <c r="C132" s="37" t="s">
        <v>4531</v>
      </c>
      <c r="D132" s="21" t="s">
        <v>4532</v>
      </c>
      <c r="E132" s="38" t="s">
        <v>4395</v>
      </c>
      <c r="F132" s="39">
        <v>2815.25</v>
      </c>
      <c r="G132" s="39">
        <v>5.24</v>
      </c>
      <c r="H132" s="39">
        <f>ROUND(G132*(1+$H$16),2)</f>
        <v>6.31</v>
      </c>
      <c r="I132" s="39">
        <f t="shared" ref="I132:I135" si="72">ROUND(F132*H132,2)</f>
        <v>17764.23</v>
      </c>
      <c r="J132" s="45">
        <f t="shared" ref="J132:J135" si="73">ROUND(F132/25,2)</f>
        <v>112.61</v>
      </c>
      <c r="K132" s="45">
        <f t="shared" ref="K132:K135" si="74">ROUND(H132*J132,2)</f>
        <v>710.57</v>
      </c>
      <c r="L132" s="45">
        <f t="shared" ref="L132:L135" si="75">K132*25</f>
        <v>17764.25</v>
      </c>
    </row>
    <row r="133" spans="1:12" s="5" customFormat="1" ht="25.5" x14ac:dyDescent="0.25">
      <c r="A133" s="36" t="s">
        <v>4824</v>
      </c>
      <c r="B133" s="36" t="s">
        <v>4370</v>
      </c>
      <c r="C133" s="37" t="s">
        <v>4533</v>
      </c>
      <c r="D133" s="21" t="s">
        <v>4534</v>
      </c>
      <c r="E133" s="38" t="s">
        <v>4395</v>
      </c>
      <c r="F133" s="39">
        <v>110.99999999999997</v>
      </c>
      <c r="G133" s="39">
        <v>6.46</v>
      </c>
      <c r="H133" s="39">
        <f t="shared" ref="H133:H135" si="76">ROUND(G133*(1+$H$16),2)</f>
        <v>7.78</v>
      </c>
      <c r="I133" s="39">
        <f t="shared" si="72"/>
        <v>863.58</v>
      </c>
      <c r="J133" s="45">
        <f t="shared" si="73"/>
        <v>4.4400000000000004</v>
      </c>
      <c r="K133" s="45">
        <f t="shared" si="74"/>
        <v>34.54</v>
      </c>
      <c r="L133" s="45">
        <f t="shared" si="75"/>
        <v>863.5</v>
      </c>
    </row>
    <row r="134" spans="1:12" s="5" customFormat="1" ht="25.5" x14ac:dyDescent="0.25">
      <c r="A134" s="36" t="s">
        <v>4825</v>
      </c>
      <c r="B134" s="36" t="s">
        <v>4370</v>
      </c>
      <c r="C134" s="37" t="s">
        <v>4535</v>
      </c>
      <c r="D134" s="21" t="s">
        <v>4536</v>
      </c>
      <c r="E134" s="38" t="s">
        <v>4395</v>
      </c>
      <c r="F134" s="39">
        <v>110.99999999999997</v>
      </c>
      <c r="G134" s="39">
        <v>15.2</v>
      </c>
      <c r="H134" s="39">
        <f t="shared" si="76"/>
        <v>18.3</v>
      </c>
      <c r="I134" s="39">
        <f t="shared" si="72"/>
        <v>2031.3</v>
      </c>
      <c r="J134" s="45">
        <f t="shared" si="73"/>
        <v>4.4400000000000004</v>
      </c>
      <c r="K134" s="45">
        <f t="shared" si="74"/>
        <v>81.25</v>
      </c>
      <c r="L134" s="45">
        <f t="shared" si="75"/>
        <v>2031.25</v>
      </c>
    </row>
    <row r="135" spans="1:12" s="5" customFormat="1" ht="25.5" x14ac:dyDescent="0.25">
      <c r="A135" s="36" t="s">
        <v>4826</v>
      </c>
      <c r="B135" s="36" t="s">
        <v>4370</v>
      </c>
      <c r="C135" s="37" t="s">
        <v>4537</v>
      </c>
      <c r="D135" s="21" t="s">
        <v>4538</v>
      </c>
      <c r="E135" s="38" t="s">
        <v>4395</v>
      </c>
      <c r="F135" s="39">
        <v>2815.25</v>
      </c>
      <c r="G135" s="39">
        <v>12.2</v>
      </c>
      <c r="H135" s="39">
        <f t="shared" si="76"/>
        <v>14.69</v>
      </c>
      <c r="I135" s="39">
        <f t="shared" si="72"/>
        <v>41356.019999999997</v>
      </c>
      <c r="J135" s="46">
        <f t="shared" si="73"/>
        <v>112.61</v>
      </c>
      <c r="K135" s="46">
        <f t="shared" si="74"/>
        <v>1654.24</v>
      </c>
      <c r="L135" s="46">
        <f t="shared" si="75"/>
        <v>41356</v>
      </c>
    </row>
    <row r="136" spans="1:12" s="9" customFormat="1" ht="20.100000000000001" customHeight="1" x14ac:dyDescent="0.25">
      <c r="A136" s="71" t="s">
        <v>4958</v>
      </c>
      <c r="B136" s="72"/>
      <c r="C136" s="72"/>
      <c r="D136" s="72"/>
      <c r="E136" s="72"/>
      <c r="F136" s="72"/>
      <c r="G136" s="72"/>
      <c r="H136" s="73"/>
      <c r="I136" s="40">
        <f>SUM(I132:I135)</f>
        <v>62015.13</v>
      </c>
      <c r="J136" s="49"/>
      <c r="K136" s="50"/>
      <c r="L136" s="40">
        <f>SUM(L132:L135)</f>
        <v>62015</v>
      </c>
    </row>
    <row r="137" spans="1:12" s="4" customFormat="1" ht="9.9499999999999993" customHeight="1" x14ac:dyDescent="0.2">
      <c r="A137" s="74"/>
      <c r="B137" s="74"/>
      <c r="C137" s="74"/>
      <c r="D137" s="74"/>
      <c r="E137" s="74"/>
      <c r="F137" s="74"/>
      <c r="G137" s="74"/>
      <c r="H137" s="74"/>
      <c r="I137" s="74"/>
      <c r="J137" s="125"/>
      <c r="K137" s="125"/>
      <c r="L137" s="126"/>
    </row>
    <row r="138" spans="1:12" s="3" customFormat="1" ht="20.100000000000001" customHeight="1" x14ac:dyDescent="0.25">
      <c r="A138" s="34">
        <v>16</v>
      </c>
      <c r="B138" s="70"/>
      <c r="C138" s="70"/>
      <c r="D138" s="35" t="s">
        <v>4539</v>
      </c>
      <c r="E138" s="70"/>
      <c r="F138" s="70"/>
      <c r="G138" s="70"/>
      <c r="H138" s="70"/>
      <c r="I138" s="70"/>
      <c r="J138" s="33"/>
      <c r="K138" s="48"/>
      <c r="L138" s="22"/>
    </row>
    <row r="139" spans="1:12" s="5" customFormat="1" ht="25.5" x14ac:dyDescent="0.25">
      <c r="A139" s="36" t="s">
        <v>4827</v>
      </c>
      <c r="B139" s="36" t="s">
        <v>4370</v>
      </c>
      <c r="C139" s="37" t="s">
        <v>4540</v>
      </c>
      <c r="D139" s="21" t="s">
        <v>4541</v>
      </c>
      <c r="E139" s="38" t="s">
        <v>4395</v>
      </c>
      <c r="F139" s="39">
        <v>1519.9999999999993</v>
      </c>
      <c r="G139" s="39">
        <v>6.14</v>
      </c>
      <c r="H139" s="39">
        <f>ROUND(G139*(1+$H$16),2)</f>
        <v>7.39</v>
      </c>
      <c r="I139" s="39">
        <f t="shared" ref="I139:I140" si="77">ROUND(F139*H139,2)</f>
        <v>11232.8</v>
      </c>
      <c r="J139" s="45">
        <f t="shared" ref="J139:J140" si="78">ROUND(F139/25,2)</f>
        <v>60.8</v>
      </c>
      <c r="K139" s="45">
        <f t="shared" ref="K139:K140" si="79">ROUND(H139*J139,2)</f>
        <v>449.31</v>
      </c>
      <c r="L139" s="45">
        <f t="shared" ref="L139:L140" si="80">K139*25</f>
        <v>11232.75</v>
      </c>
    </row>
    <row r="140" spans="1:12" s="5" customFormat="1" ht="25.5" x14ac:dyDescent="0.25">
      <c r="A140" s="36" t="s">
        <v>4828</v>
      </c>
      <c r="B140" s="36" t="s">
        <v>4370</v>
      </c>
      <c r="C140" s="37" t="s">
        <v>4537</v>
      </c>
      <c r="D140" s="21" t="s">
        <v>4538</v>
      </c>
      <c r="E140" s="38" t="s">
        <v>4395</v>
      </c>
      <c r="F140" s="39">
        <v>1519.9999999999993</v>
      </c>
      <c r="G140" s="39">
        <v>12.2</v>
      </c>
      <c r="H140" s="39">
        <f t="shared" ref="H140" si="81">ROUND(G140*(1+$H$16),2)</f>
        <v>14.69</v>
      </c>
      <c r="I140" s="39">
        <f t="shared" si="77"/>
        <v>22328.799999999999</v>
      </c>
      <c r="J140" s="46">
        <f t="shared" si="78"/>
        <v>60.8</v>
      </c>
      <c r="K140" s="46">
        <f t="shared" si="79"/>
        <v>893.15</v>
      </c>
      <c r="L140" s="46">
        <f t="shared" si="80"/>
        <v>22328.75</v>
      </c>
    </row>
    <row r="141" spans="1:12" s="9" customFormat="1" ht="20.100000000000001" customHeight="1" x14ac:dyDescent="0.25">
      <c r="A141" s="71" t="s">
        <v>4959</v>
      </c>
      <c r="B141" s="72"/>
      <c r="C141" s="72"/>
      <c r="D141" s="72"/>
      <c r="E141" s="72"/>
      <c r="F141" s="72"/>
      <c r="G141" s="72"/>
      <c r="H141" s="73"/>
      <c r="I141" s="40">
        <f>SUM(I139:I140)</f>
        <v>33561.599999999999</v>
      </c>
      <c r="J141" s="49"/>
      <c r="K141" s="50"/>
      <c r="L141" s="40">
        <f>SUM(L139:L140)</f>
        <v>33561.5</v>
      </c>
    </row>
    <row r="142" spans="1:12" s="4" customFormat="1" ht="9.9499999999999993" customHeight="1" x14ac:dyDescent="0.2">
      <c r="A142" s="74"/>
      <c r="B142" s="74"/>
      <c r="C142" s="74"/>
      <c r="D142" s="74"/>
      <c r="E142" s="74"/>
      <c r="F142" s="74"/>
      <c r="G142" s="74"/>
      <c r="H142" s="74"/>
      <c r="I142" s="74"/>
      <c r="J142" s="125"/>
      <c r="K142" s="125"/>
      <c r="L142" s="126"/>
    </row>
    <row r="143" spans="1:12" s="3" customFormat="1" ht="20.100000000000001" customHeight="1" x14ac:dyDescent="0.25">
      <c r="A143" s="34">
        <v>17</v>
      </c>
      <c r="B143" s="70"/>
      <c r="C143" s="70"/>
      <c r="D143" s="35" t="s">
        <v>4542</v>
      </c>
      <c r="E143" s="70"/>
      <c r="F143" s="70"/>
      <c r="G143" s="70"/>
      <c r="H143" s="70"/>
      <c r="I143" s="70"/>
      <c r="J143" s="33"/>
      <c r="K143" s="48"/>
      <c r="L143" s="22"/>
    </row>
    <row r="144" spans="1:12" s="5" customFormat="1" ht="25.5" x14ac:dyDescent="0.25">
      <c r="A144" s="36" t="s">
        <v>4829</v>
      </c>
      <c r="B144" s="36" t="s">
        <v>4370</v>
      </c>
      <c r="C144" s="37" t="s">
        <v>4543</v>
      </c>
      <c r="D144" s="21" t="s">
        <v>4544</v>
      </c>
      <c r="E144" s="38" t="s">
        <v>4395</v>
      </c>
      <c r="F144" s="39">
        <v>373.99999999999994</v>
      </c>
      <c r="G144" s="39">
        <v>2.69</v>
      </c>
      <c r="H144" s="39">
        <f>ROUND(G144*(1+$H$16),2)</f>
        <v>3.24</v>
      </c>
      <c r="I144" s="39">
        <f t="shared" ref="I144:I146" si="82">ROUND(F144*H144,2)</f>
        <v>1211.76</v>
      </c>
      <c r="J144" s="45">
        <f t="shared" ref="J144:J146" si="83">ROUND(F144/25,2)</f>
        <v>14.96</v>
      </c>
      <c r="K144" s="45">
        <f t="shared" ref="K144:K146" si="84">ROUND(H144*J144,2)</f>
        <v>48.47</v>
      </c>
      <c r="L144" s="45">
        <f t="shared" ref="L144:L146" si="85">K144*25</f>
        <v>1211.75</v>
      </c>
    </row>
    <row r="145" spans="1:12" s="5" customFormat="1" ht="25.5" x14ac:dyDescent="0.25">
      <c r="A145" s="36" t="s">
        <v>4830</v>
      </c>
      <c r="B145" s="36" t="s">
        <v>4370</v>
      </c>
      <c r="C145" s="37" t="s">
        <v>4545</v>
      </c>
      <c r="D145" s="21" t="s">
        <v>4546</v>
      </c>
      <c r="E145" s="38" t="s">
        <v>4395</v>
      </c>
      <c r="F145" s="39">
        <v>373.99999999999994</v>
      </c>
      <c r="G145" s="39">
        <v>34.96</v>
      </c>
      <c r="H145" s="39">
        <f t="shared" ref="H145:H146" si="86">ROUND(G145*(1+$H$16),2)</f>
        <v>42.08</v>
      </c>
      <c r="I145" s="39">
        <f t="shared" si="82"/>
        <v>15737.92</v>
      </c>
      <c r="J145" s="45">
        <f t="shared" si="83"/>
        <v>14.96</v>
      </c>
      <c r="K145" s="45">
        <f t="shared" si="84"/>
        <v>629.52</v>
      </c>
      <c r="L145" s="45">
        <f t="shared" si="85"/>
        <v>15738</v>
      </c>
    </row>
    <row r="146" spans="1:12" s="5" customFormat="1" ht="38.25" x14ac:dyDescent="0.25">
      <c r="A146" s="36" t="s">
        <v>4831</v>
      </c>
      <c r="B146" s="36" t="s">
        <v>4370</v>
      </c>
      <c r="C146" s="37" t="s">
        <v>4547</v>
      </c>
      <c r="D146" s="21" t="s">
        <v>4548</v>
      </c>
      <c r="E146" s="38" t="s">
        <v>4395</v>
      </c>
      <c r="F146" s="39">
        <v>373.99999999999994</v>
      </c>
      <c r="G146" s="39">
        <v>21.39</v>
      </c>
      <c r="H146" s="39">
        <f t="shared" si="86"/>
        <v>25.75</v>
      </c>
      <c r="I146" s="39">
        <f t="shared" si="82"/>
        <v>9630.5</v>
      </c>
      <c r="J146" s="46">
        <f t="shared" si="83"/>
        <v>14.96</v>
      </c>
      <c r="K146" s="46">
        <f t="shared" si="84"/>
        <v>385.22</v>
      </c>
      <c r="L146" s="46">
        <f t="shared" si="85"/>
        <v>9630.5</v>
      </c>
    </row>
    <row r="147" spans="1:12" s="9" customFormat="1" ht="20.100000000000001" customHeight="1" x14ac:dyDescent="0.25">
      <c r="A147" s="71" t="s">
        <v>4960</v>
      </c>
      <c r="B147" s="72"/>
      <c r="C147" s="72"/>
      <c r="D147" s="72"/>
      <c r="E147" s="72"/>
      <c r="F147" s="72"/>
      <c r="G147" s="72"/>
      <c r="H147" s="73"/>
      <c r="I147" s="40">
        <f>SUM(I144:I146)</f>
        <v>26580.18</v>
      </c>
      <c r="J147" s="49"/>
      <c r="K147" s="50"/>
      <c r="L147" s="40">
        <f>SUM(L144:L146)</f>
        <v>26580.25</v>
      </c>
    </row>
    <row r="148" spans="1:12" s="4" customFormat="1" ht="9.9499999999999993" customHeight="1" x14ac:dyDescent="0.2">
      <c r="A148" s="74"/>
      <c r="B148" s="74"/>
      <c r="C148" s="74"/>
      <c r="D148" s="74"/>
      <c r="E148" s="74"/>
      <c r="F148" s="74"/>
      <c r="G148" s="74"/>
      <c r="H148" s="74"/>
      <c r="I148" s="74"/>
      <c r="J148" s="125"/>
      <c r="K148" s="125"/>
      <c r="L148" s="126"/>
    </row>
    <row r="149" spans="1:12" s="3" customFormat="1" ht="20.100000000000001" customHeight="1" x14ac:dyDescent="0.25">
      <c r="A149" s="34">
        <v>18</v>
      </c>
      <c r="B149" s="70"/>
      <c r="C149" s="70"/>
      <c r="D149" s="35" t="s">
        <v>4549</v>
      </c>
      <c r="E149" s="70"/>
      <c r="F149" s="70"/>
      <c r="G149" s="70"/>
      <c r="H149" s="70"/>
      <c r="I149" s="70"/>
      <c r="J149" s="33"/>
      <c r="K149" s="48"/>
      <c r="L149" s="22"/>
    </row>
    <row r="150" spans="1:12" s="5" customFormat="1" ht="51" x14ac:dyDescent="0.25">
      <c r="A150" s="36" t="s">
        <v>4832</v>
      </c>
      <c r="B150" s="36" t="s">
        <v>4370</v>
      </c>
      <c r="C150" s="37" t="s">
        <v>4550</v>
      </c>
      <c r="D150" s="21" t="s">
        <v>4551</v>
      </c>
      <c r="E150" s="38" t="s">
        <v>4395</v>
      </c>
      <c r="F150" s="39">
        <v>1346.7499999999993</v>
      </c>
      <c r="G150" s="39">
        <v>0.83</v>
      </c>
      <c r="H150" s="39">
        <f>ROUND(G150*(1+$H$16),2)</f>
        <v>1</v>
      </c>
      <c r="I150" s="39">
        <f t="shared" ref="I150:I158" si="87">ROUND(F150*H150,2)</f>
        <v>1346.75</v>
      </c>
      <c r="J150" s="45">
        <f t="shared" ref="J150:J158" si="88">ROUND(F150/25,2)</f>
        <v>53.87</v>
      </c>
      <c r="K150" s="45">
        <f t="shared" ref="K150:K158" si="89">ROUND(H150*J150,2)</f>
        <v>53.87</v>
      </c>
      <c r="L150" s="45">
        <f t="shared" ref="L150:L158" si="90">K150*25</f>
        <v>1346.75</v>
      </c>
    </row>
    <row r="151" spans="1:12" s="5" customFormat="1" ht="38.25" x14ac:dyDescent="0.25">
      <c r="A151" s="36" t="s">
        <v>4833</v>
      </c>
      <c r="B151" s="36" t="s">
        <v>4370</v>
      </c>
      <c r="C151" s="37" t="s">
        <v>4552</v>
      </c>
      <c r="D151" s="21" t="s">
        <v>4553</v>
      </c>
      <c r="E151" s="38" t="s">
        <v>4411</v>
      </c>
      <c r="F151" s="39">
        <v>134.74999999999997</v>
      </c>
      <c r="G151" s="39">
        <v>227.05</v>
      </c>
      <c r="H151" s="39">
        <f t="shared" ref="H151:H156" si="91">ROUND(G151*(1+$H$16),2)</f>
        <v>273.3</v>
      </c>
      <c r="I151" s="39">
        <f t="shared" si="87"/>
        <v>36827.18</v>
      </c>
      <c r="J151" s="45">
        <f t="shared" si="88"/>
        <v>5.39</v>
      </c>
      <c r="K151" s="45">
        <f t="shared" si="89"/>
        <v>1473.09</v>
      </c>
      <c r="L151" s="45">
        <f t="shared" si="90"/>
        <v>36827.25</v>
      </c>
    </row>
    <row r="152" spans="1:12" s="5" customFormat="1" ht="38.25" x14ac:dyDescent="0.25">
      <c r="A152" s="36" t="s">
        <v>4834</v>
      </c>
      <c r="B152" s="36" t="s">
        <v>4370</v>
      </c>
      <c r="C152" s="37" t="s">
        <v>4554</v>
      </c>
      <c r="D152" s="21" t="s">
        <v>4555</v>
      </c>
      <c r="E152" s="38" t="s">
        <v>4395</v>
      </c>
      <c r="F152" s="39">
        <v>1346.7499999999993</v>
      </c>
      <c r="G152" s="39">
        <v>2.69</v>
      </c>
      <c r="H152" s="39">
        <f t="shared" si="91"/>
        <v>3.24</v>
      </c>
      <c r="I152" s="39">
        <f t="shared" si="87"/>
        <v>4363.47</v>
      </c>
      <c r="J152" s="45">
        <f t="shared" si="88"/>
        <v>53.87</v>
      </c>
      <c r="K152" s="45">
        <f t="shared" si="89"/>
        <v>174.54</v>
      </c>
      <c r="L152" s="45">
        <f t="shared" si="90"/>
        <v>4363.5</v>
      </c>
    </row>
    <row r="153" spans="1:12" s="5" customFormat="1" ht="38.25" x14ac:dyDescent="0.25">
      <c r="A153" s="36" t="s">
        <v>4835</v>
      </c>
      <c r="B153" s="36" t="s">
        <v>4370</v>
      </c>
      <c r="C153" s="37" t="s">
        <v>4556</v>
      </c>
      <c r="D153" s="21" t="s">
        <v>4557</v>
      </c>
      <c r="E153" s="38" t="s">
        <v>4395</v>
      </c>
      <c r="F153" s="39">
        <v>1346.7499999999993</v>
      </c>
      <c r="G153" s="39">
        <v>38.479999999999997</v>
      </c>
      <c r="H153" s="39">
        <f t="shared" si="91"/>
        <v>46.32</v>
      </c>
      <c r="I153" s="39">
        <f t="shared" si="87"/>
        <v>62381.46</v>
      </c>
      <c r="J153" s="45">
        <f t="shared" si="88"/>
        <v>53.87</v>
      </c>
      <c r="K153" s="45">
        <f t="shared" si="89"/>
        <v>2495.2600000000002</v>
      </c>
      <c r="L153" s="45">
        <f t="shared" si="90"/>
        <v>62381.500000000007</v>
      </c>
    </row>
    <row r="154" spans="1:12" s="5" customFormat="1" ht="63.75" x14ac:dyDescent="0.25">
      <c r="A154" s="36" t="s">
        <v>4836</v>
      </c>
      <c r="B154" s="36" t="s">
        <v>4370</v>
      </c>
      <c r="C154" s="37" t="s">
        <v>4558</v>
      </c>
      <c r="D154" s="21" t="s">
        <v>4559</v>
      </c>
      <c r="E154" s="38" t="s">
        <v>4395</v>
      </c>
      <c r="F154" s="39">
        <v>378.24999999999994</v>
      </c>
      <c r="G154" s="39">
        <v>53.98</v>
      </c>
      <c r="H154" s="39">
        <f t="shared" si="91"/>
        <v>64.98</v>
      </c>
      <c r="I154" s="39">
        <f t="shared" si="87"/>
        <v>24578.69</v>
      </c>
      <c r="J154" s="45">
        <f t="shared" si="88"/>
        <v>15.13</v>
      </c>
      <c r="K154" s="45">
        <f t="shared" si="89"/>
        <v>983.15</v>
      </c>
      <c r="L154" s="45">
        <f t="shared" si="90"/>
        <v>24578.75</v>
      </c>
    </row>
    <row r="155" spans="1:12" s="5" customFormat="1" ht="63.75" x14ac:dyDescent="0.25">
      <c r="A155" s="36" t="s">
        <v>4837</v>
      </c>
      <c r="B155" s="36" t="s">
        <v>4370</v>
      </c>
      <c r="C155" s="37" t="s">
        <v>4560</v>
      </c>
      <c r="D155" s="21" t="s">
        <v>4561</v>
      </c>
      <c r="E155" s="38" t="s">
        <v>4395</v>
      </c>
      <c r="F155" s="39">
        <v>808.50000000000057</v>
      </c>
      <c r="G155" s="39">
        <v>39.57</v>
      </c>
      <c r="H155" s="39">
        <f t="shared" si="91"/>
        <v>47.63</v>
      </c>
      <c r="I155" s="39">
        <f t="shared" si="87"/>
        <v>38508.86</v>
      </c>
      <c r="J155" s="45">
        <f t="shared" si="88"/>
        <v>32.340000000000003</v>
      </c>
      <c r="K155" s="45">
        <f t="shared" si="89"/>
        <v>1540.35</v>
      </c>
      <c r="L155" s="45">
        <f t="shared" si="90"/>
        <v>38508.75</v>
      </c>
    </row>
    <row r="156" spans="1:12" s="5" customFormat="1" ht="51" x14ac:dyDescent="0.25">
      <c r="A156" s="36" t="s">
        <v>4838</v>
      </c>
      <c r="B156" s="36" t="s">
        <v>4370</v>
      </c>
      <c r="C156" s="37" t="s">
        <v>4562</v>
      </c>
      <c r="D156" s="21" t="s">
        <v>4563</v>
      </c>
      <c r="E156" s="38" t="s">
        <v>4395</v>
      </c>
      <c r="F156" s="39">
        <v>420.00000000000017</v>
      </c>
      <c r="G156" s="39">
        <v>56.72</v>
      </c>
      <c r="H156" s="39">
        <f t="shared" si="91"/>
        <v>68.27</v>
      </c>
      <c r="I156" s="39">
        <f t="shared" si="87"/>
        <v>28673.4</v>
      </c>
      <c r="J156" s="45">
        <f t="shared" si="88"/>
        <v>16.8</v>
      </c>
      <c r="K156" s="45">
        <f t="shared" si="89"/>
        <v>1146.94</v>
      </c>
      <c r="L156" s="45">
        <f t="shared" si="90"/>
        <v>28673.5</v>
      </c>
    </row>
    <row r="157" spans="1:12" s="5" customFormat="1" ht="51" x14ac:dyDescent="0.25">
      <c r="A157" s="36" t="s">
        <v>4839</v>
      </c>
      <c r="B157" s="36" t="s">
        <v>4370</v>
      </c>
      <c r="C157" s="37" t="s">
        <v>4564</v>
      </c>
      <c r="D157" s="21" t="s">
        <v>4565</v>
      </c>
      <c r="E157" s="38" t="s">
        <v>4395</v>
      </c>
      <c r="F157" s="39">
        <v>477.50000000000023</v>
      </c>
      <c r="G157" s="39">
        <v>48.26</v>
      </c>
      <c r="H157" s="39">
        <f>ROUND(G157*(1+$H$16),2)</f>
        <v>58.09</v>
      </c>
      <c r="I157" s="39">
        <f t="shared" si="87"/>
        <v>27737.98</v>
      </c>
      <c r="J157" s="45">
        <f t="shared" si="88"/>
        <v>19.100000000000001</v>
      </c>
      <c r="K157" s="45">
        <f t="shared" si="89"/>
        <v>1109.52</v>
      </c>
      <c r="L157" s="45">
        <f t="shared" si="90"/>
        <v>27738</v>
      </c>
    </row>
    <row r="158" spans="1:12" s="5" customFormat="1" ht="51" x14ac:dyDescent="0.25">
      <c r="A158" s="36" t="s">
        <v>4840</v>
      </c>
      <c r="B158" s="36" t="s">
        <v>4370</v>
      </c>
      <c r="C158" s="37" t="s">
        <v>4566</v>
      </c>
      <c r="D158" s="21" t="s">
        <v>4567</v>
      </c>
      <c r="E158" s="38" t="s">
        <v>4395</v>
      </c>
      <c r="F158" s="39">
        <v>289</v>
      </c>
      <c r="G158" s="39">
        <v>64.63</v>
      </c>
      <c r="H158" s="39">
        <f>ROUND(G158*(1+$H$16),2)</f>
        <v>77.8</v>
      </c>
      <c r="I158" s="39">
        <f t="shared" si="87"/>
        <v>22484.2</v>
      </c>
      <c r="J158" s="46">
        <f t="shared" si="88"/>
        <v>11.56</v>
      </c>
      <c r="K158" s="46">
        <f t="shared" si="89"/>
        <v>899.37</v>
      </c>
      <c r="L158" s="46">
        <f t="shared" si="90"/>
        <v>22484.25</v>
      </c>
    </row>
    <row r="159" spans="1:12" s="9" customFormat="1" ht="20.100000000000001" customHeight="1" x14ac:dyDescent="0.25">
      <c r="A159" s="71" t="s">
        <v>4961</v>
      </c>
      <c r="B159" s="72"/>
      <c r="C159" s="72"/>
      <c r="D159" s="72"/>
      <c r="E159" s="72"/>
      <c r="F159" s="72"/>
      <c r="G159" s="72"/>
      <c r="H159" s="73"/>
      <c r="I159" s="40">
        <f>SUM(I150:I158)</f>
        <v>246901.99000000002</v>
      </c>
      <c r="J159" s="49"/>
      <c r="K159" s="50"/>
      <c r="L159" s="40">
        <f>SUM(L150:L158)</f>
        <v>246902.25</v>
      </c>
    </row>
    <row r="160" spans="1:12" s="4" customFormat="1" ht="9.9499999999999993" customHeight="1" x14ac:dyDescent="0.2">
      <c r="A160" s="74"/>
      <c r="B160" s="74"/>
      <c r="C160" s="74"/>
      <c r="D160" s="74"/>
      <c r="E160" s="74"/>
      <c r="F160" s="74"/>
      <c r="G160" s="74"/>
      <c r="H160" s="74"/>
      <c r="I160" s="74"/>
      <c r="J160" s="125"/>
      <c r="K160" s="125"/>
      <c r="L160" s="126"/>
    </row>
    <row r="161" spans="1:12" s="3" customFormat="1" ht="20.100000000000001" customHeight="1" x14ac:dyDescent="0.25">
      <c r="A161" s="34">
        <v>19</v>
      </c>
      <c r="B161" s="70"/>
      <c r="C161" s="70"/>
      <c r="D161" s="35" t="s">
        <v>4568</v>
      </c>
      <c r="E161" s="70"/>
      <c r="F161" s="70"/>
      <c r="G161" s="70"/>
      <c r="H161" s="70"/>
      <c r="I161" s="70"/>
      <c r="J161" s="33"/>
      <c r="K161" s="48"/>
      <c r="L161" s="22"/>
    </row>
    <row r="162" spans="1:12" s="5" customFormat="1" ht="51" x14ac:dyDescent="0.25">
      <c r="A162" s="36" t="s">
        <v>4841</v>
      </c>
      <c r="B162" s="36" t="s">
        <v>4370</v>
      </c>
      <c r="C162" s="37" t="s">
        <v>4550</v>
      </c>
      <c r="D162" s="21" t="s">
        <v>4551</v>
      </c>
      <c r="E162" s="38" t="s">
        <v>4395</v>
      </c>
      <c r="F162" s="39">
        <v>403.74999999999983</v>
      </c>
      <c r="G162" s="39">
        <v>0.83</v>
      </c>
      <c r="H162" s="39">
        <f>ROUND(G162*(1+$H$16),2)</f>
        <v>1</v>
      </c>
      <c r="I162" s="39">
        <f t="shared" ref="I162:I163" si="92">ROUND(F162*H162,2)</f>
        <v>403.75</v>
      </c>
      <c r="J162" s="45">
        <f t="shared" ref="J162:J163" si="93">ROUND(F162/25,2)</f>
        <v>16.149999999999999</v>
      </c>
      <c r="K162" s="45">
        <f t="shared" ref="K162:K163" si="94">ROUND(H162*J162,2)</f>
        <v>16.149999999999999</v>
      </c>
      <c r="L162" s="45">
        <f t="shared" ref="L162:L163" si="95">K162*25</f>
        <v>403.74999999999994</v>
      </c>
    </row>
    <row r="163" spans="1:12" s="5" customFormat="1" ht="51" x14ac:dyDescent="0.25">
      <c r="A163" s="36" t="s">
        <v>4842</v>
      </c>
      <c r="B163" s="36" t="s">
        <v>4370</v>
      </c>
      <c r="C163" s="37" t="s">
        <v>4569</v>
      </c>
      <c r="D163" s="21" t="s">
        <v>4570</v>
      </c>
      <c r="E163" s="38" t="s">
        <v>4411</v>
      </c>
      <c r="F163" s="39">
        <v>28.249999999999982</v>
      </c>
      <c r="G163" s="39">
        <v>811.76</v>
      </c>
      <c r="H163" s="39">
        <f t="shared" ref="H163" si="96">ROUND(G163*(1+$H$16),2)</f>
        <v>977.12</v>
      </c>
      <c r="I163" s="39">
        <f t="shared" si="92"/>
        <v>27603.64</v>
      </c>
      <c r="J163" s="46">
        <f t="shared" si="93"/>
        <v>1.1299999999999999</v>
      </c>
      <c r="K163" s="46">
        <f t="shared" si="94"/>
        <v>1104.1500000000001</v>
      </c>
      <c r="L163" s="46">
        <f t="shared" si="95"/>
        <v>27603.750000000004</v>
      </c>
    </row>
    <row r="164" spans="1:12" s="9" customFormat="1" ht="20.100000000000001" customHeight="1" x14ac:dyDescent="0.25">
      <c r="A164" s="71" t="s">
        <v>4962</v>
      </c>
      <c r="B164" s="72"/>
      <c r="C164" s="72"/>
      <c r="D164" s="72"/>
      <c r="E164" s="72"/>
      <c r="F164" s="72"/>
      <c r="G164" s="72"/>
      <c r="H164" s="73"/>
      <c r="I164" s="40">
        <f>SUM(I162:I163)</f>
        <v>28007.39</v>
      </c>
      <c r="J164" s="49"/>
      <c r="K164" s="50"/>
      <c r="L164" s="40">
        <f>SUM(L162:L163)</f>
        <v>28007.500000000004</v>
      </c>
    </row>
    <row r="165" spans="1:12" s="4" customFormat="1" ht="9.9499999999999993" customHeight="1" x14ac:dyDescent="0.2">
      <c r="A165" s="74"/>
      <c r="B165" s="74"/>
      <c r="C165" s="74"/>
      <c r="D165" s="74"/>
      <c r="E165" s="74"/>
      <c r="F165" s="74"/>
      <c r="G165" s="74"/>
      <c r="H165" s="74"/>
      <c r="I165" s="74"/>
      <c r="J165" s="125"/>
      <c r="K165" s="125"/>
      <c r="L165" s="126"/>
    </row>
    <row r="166" spans="1:12" s="3" customFormat="1" ht="20.100000000000001" customHeight="1" x14ac:dyDescent="0.25">
      <c r="A166" s="34">
        <v>20</v>
      </c>
      <c r="B166" s="70"/>
      <c r="C166" s="70"/>
      <c r="D166" s="35" t="s">
        <v>4571</v>
      </c>
      <c r="E166" s="70"/>
      <c r="F166" s="70"/>
      <c r="G166" s="70"/>
      <c r="H166" s="70"/>
      <c r="I166" s="70"/>
      <c r="J166" s="33"/>
      <c r="K166" s="48"/>
      <c r="L166" s="22"/>
    </row>
    <row r="167" spans="1:12" s="5" customFormat="1" ht="25.5" x14ac:dyDescent="0.25">
      <c r="A167" s="36" t="s">
        <v>4843</v>
      </c>
      <c r="B167" s="36" t="s">
        <v>4370</v>
      </c>
      <c r="C167" s="37" t="s">
        <v>4572</v>
      </c>
      <c r="D167" s="21" t="s">
        <v>4573</v>
      </c>
      <c r="E167" s="38" t="s">
        <v>4399</v>
      </c>
      <c r="F167" s="39">
        <v>63.000000000000036</v>
      </c>
      <c r="G167" s="39">
        <v>55.47</v>
      </c>
      <c r="H167" s="39">
        <f>ROUND(G167*(1+$H$16),2)</f>
        <v>66.77</v>
      </c>
      <c r="I167" s="39">
        <f t="shared" ref="I167:I169" si="97">ROUND(F167*H167,2)</f>
        <v>4206.51</v>
      </c>
      <c r="J167" s="45">
        <f t="shared" ref="J167:J169" si="98">ROUND(F167/25,2)</f>
        <v>2.52</v>
      </c>
      <c r="K167" s="45">
        <f t="shared" ref="K167:K169" si="99">ROUND(H167*J167,2)</f>
        <v>168.26</v>
      </c>
      <c r="L167" s="45">
        <f t="shared" ref="L167:L169" si="100">K167*25</f>
        <v>4206.5</v>
      </c>
    </row>
    <row r="168" spans="1:12" s="5" customFormat="1" ht="38.25" x14ac:dyDescent="0.25">
      <c r="A168" s="36" t="s">
        <v>4844</v>
      </c>
      <c r="B168" s="36" t="s">
        <v>4370</v>
      </c>
      <c r="C168" s="37" t="s">
        <v>4574</v>
      </c>
      <c r="D168" s="21" t="s">
        <v>4575</v>
      </c>
      <c r="E168" s="38" t="s">
        <v>4399</v>
      </c>
      <c r="F168" s="39">
        <v>931.25</v>
      </c>
      <c r="G168" s="39">
        <v>7.33</v>
      </c>
      <c r="H168" s="39">
        <f t="shared" ref="H168:H169" si="101">ROUND(G168*(1+$H$16),2)</f>
        <v>8.82</v>
      </c>
      <c r="I168" s="39">
        <f t="shared" si="97"/>
        <v>8213.6299999999992</v>
      </c>
      <c r="J168" s="45">
        <f t="shared" si="98"/>
        <v>37.25</v>
      </c>
      <c r="K168" s="45">
        <f t="shared" si="99"/>
        <v>328.55</v>
      </c>
      <c r="L168" s="45">
        <f t="shared" si="100"/>
        <v>8213.75</v>
      </c>
    </row>
    <row r="169" spans="1:12" s="5" customFormat="1" ht="38.25" x14ac:dyDescent="0.25">
      <c r="A169" s="36" t="s">
        <v>4845</v>
      </c>
      <c r="B169" s="36" t="s">
        <v>4370</v>
      </c>
      <c r="C169" s="37" t="s">
        <v>4576</v>
      </c>
      <c r="D169" s="21" t="s">
        <v>4577</v>
      </c>
      <c r="E169" s="38" t="s">
        <v>4399</v>
      </c>
      <c r="F169" s="39">
        <v>162.5</v>
      </c>
      <c r="G169" s="39">
        <v>77.53</v>
      </c>
      <c r="H169" s="39">
        <f t="shared" si="101"/>
        <v>93.32</v>
      </c>
      <c r="I169" s="39">
        <f t="shared" si="97"/>
        <v>15164.5</v>
      </c>
      <c r="J169" s="46">
        <f t="shared" si="98"/>
        <v>6.5</v>
      </c>
      <c r="K169" s="46">
        <f t="shared" si="99"/>
        <v>606.58000000000004</v>
      </c>
      <c r="L169" s="46">
        <f t="shared" si="100"/>
        <v>15164.500000000002</v>
      </c>
    </row>
    <row r="170" spans="1:12" s="9" customFormat="1" ht="20.100000000000001" customHeight="1" x14ac:dyDescent="0.25">
      <c r="A170" s="71" t="s">
        <v>4963</v>
      </c>
      <c r="B170" s="72"/>
      <c r="C170" s="72"/>
      <c r="D170" s="72"/>
      <c r="E170" s="72"/>
      <c r="F170" s="72"/>
      <c r="G170" s="72"/>
      <c r="H170" s="73"/>
      <c r="I170" s="40">
        <f>SUM(I167:I169)</f>
        <v>27584.639999999999</v>
      </c>
      <c r="J170" s="49"/>
      <c r="K170" s="50"/>
      <c r="L170" s="40">
        <f>SUM(L167:L169)</f>
        <v>27584.75</v>
      </c>
    </row>
    <row r="171" spans="1:12" s="4" customFormat="1" ht="9.9499999999999993" customHeight="1" x14ac:dyDescent="0.2">
      <c r="A171" s="74"/>
      <c r="B171" s="74"/>
      <c r="C171" s="74"/>
      <c r="D171" s="74"/>
      <c r="E171" s="74"/>
      <c r="F171" s="74"/>
      <c r="G171" s="74"/>
      <c r="H171" s="74"/>
      <c r="I171" s="74"/>
      <c r="J171" s="125"/>
      <c r="K171" s="125"/>
      <c r="L171" s="126"/>
    </row>
    <row r="172" spans="1:12" s="3" customFormat="1" ht="20.100000000000001" customHeight="1" x14ac:dyDescent="0.25">
      <c r="A172" s="34">
        <v>21</v>
      </c>
      <c r="B172" s="70"/>
      <c r="C172" s="70"/>
      <c r="D172" s="35" t="s">
        <v>4578</v>
      </c>
      <c r="E172" s="70"/>
      <c r="F172" s="70"/>
      <c r="G172" s="70"/>
      <c r="H172" s="70"/>
      <c r="I172" s="70"/>
      <c r="J172" s="33"/>
      <c r="K172" s="48"/>
      <c r="L172" s="22"/>
    </row>
    <row r="173" spans="1:12" s="5" customFormat="1" ht="38.25" x14ac:dyDescent="0.25">
      <c r="A173" s="36" t="s">
        <v>4846</v>
      </c>
      <c r="B173" s="36" t="s">
        <v>4370</v>
      </c>
      <c r="C173" s="37" t="s">
        <v>4579</v>
      </c>
      <c r="D173" s="21" t="s">
        <v>4580</v>
      </c>
      <c r="E173" s="38" t="s">
        <v>4389</v>
      </c>
      <c r="F173" s="39">
        <v>50</v>
      </c>
      <c r="G173" s="39">
        <v>12.14</v>
      </c>
      <c r="H173" s="39">
        <f>ROUND(G173*(1+$H$16),2)</f>
        <v>14.61</v>
      </c>
      <c r="I173" s="39">
        <f t="shared" ref="I173:I180" si="102">ROUND(F173*H173,2)</f>
        <v>730.5</v>
      </c>
      <c r="J173" s="45">
        <f t="shared" ref="J173:J180" si="103">ROUND(F173/25,2)</f>
        <v>2</v>
      </c>
      <c r="K173" s="45">
        <f t="shared" ref="K173:K180" si="104">ROUND(H173*J173,2)</f>
        <v>29.22</v>
      </c>
      <c r="L173" s="45">
        <f t="shared" ref="L173:L180" si="105">K173*25</f>
        <v>730.5</v>
      </c>
    </row>
    <row r="174" spans="1:12" s="5" customFormat="1" ht="38.25" x14ac:dyDescent="0.25">
      <c r="A174" s="36" t="s">
        <v>4847</v>
      </c>
      <c r="B174" s="36" t="s">
        <v>4370</v>
      </c>
      <c r="C174" s="37" t="s">
        <v>4581</v>
      </c>
      <c r="D174" s="21" t="s">
        <v>4582</v>
      </c>
      <c r="E174" s="38" t="s">
        <v>4389</v>
      </c>
      <c r="F174" s="39">
        <v>25</v>
      </c>
      <c r="G174" s="39">
        <v>14.52</v>
      </c>
      <c r="H174" s="39">
        <f t="shared" ref="H174:H179" si="106">ROUND(G174*(1+$H$16),2)</f>
        <v>17.48</v>
      </c>
      <c r="I174" s="39">
        <f t="shared" si="102"/>
        <v>437</v>
      </c>
      <c r="J174" s="45">
        <f t="shared" si="103"/>
        <v>1</v>
      </c>
      <c r="K174" s="45">
        <f t="shared" si="104"/>
        <v>17.48</v>
      </c>
      <c r="L174" s="45">
        <f t="shared" si="105"/>
        <v>437</v>
      </c>
    </row>
    <row r="175" spans="1:12" s="5" customFormat="1" ht="38.25" x14ac:dyDescent="0.25">
      <c r="A175" s="36" t="s">
        <v>4848</v>
      </c>
      <c r="B175" s="36" t="s">
        <v>4370</v>
      </c>
      <c r="C175" s="37" t="s">
        <v>4583</v>
      </c>
      <c r="D175" s="21" t="s">
        <v>4584</v>
      </c>
      <c r="E175" s="38" t="s">
        <v>4389</v>
      </c>
      <c r="F175" s="39">
        <v>25</v>
      </c>
      <c r="G175" s="39">
        <v>27.44</v>
      </c>
      <c r="H175" s="39">
        <f t="shared" si="106"/>
        <v>33.03</v>
      </c>
      <c r="I175" s="39">
        <f t="shared" si="102"/>
        <v>825.75</v>
      </c>
      <c r="J175" s="45">
        <f t="shared" si="103"/>
        <v>1</v>
      </c>
      <c r="K175" s="45">
        <f t="shared" si="104"/>
        <v>33.03</v>
      </c>
      <c r="L175" s="45">
        <f t="shared" si="105"/>
        <v>825.75</v>
      </c>
    </row>
    <row r="176" spans="1:12" s="5" customFormat="1" ht="25.5" x14ac:dyDescent="0.25">
      <c r="A176" s="36" t="s">
        <v>4849</v>
      </c>
      <c r="B176" s="36" t="s">
        <v>4387</v>
      </c>
      <c r="C176" s="37" t="s">
        <v>4585</v>
      </c>
      <c r="D176" s="21" t="s">
        <v>4586</v>
      </c>
      <c r="E176" s="38" t="s">
        <v>4389</v>
      </c>
      <c r="F176" s="39">
        <v>50</v>
      </c>
      <c r="G176" s="39">
        <v>100.37</v>
      </c>
      <c r="H176" s="39">
        <f t="shared" si="106"/>
        <v>120.82</v>
      </c>
      <c r="I176" s="39">
        <f t="shared" si="102"/>
        <v>6041</v>
      </c>
      <c r="J176" s="45">
        <f t="shared" si="103"/>
        <v>2</v>
      </c>
      <c r="K176" s="45">
        <f t="shared" si="104"/>
        <v>241.64</v>
      </c>
      <c r="L176" s="45">
        <f t="shared" si="105"/>
        <v>6041</v>
      </c>
    </row>
    <row r="177" spans="1:12" s="5" customFormat="1" ht="38.25" x14ac:dyDescent="0.25">
      <c r="A177" s="36" t="s">
        <v>4850</v>
      </c>
      <c r="B177" s="36" t="s">
        <v>4370</v>
      </c>
      <c r="C177" s="37" t="s">
        <v>4587</v>
      </c>
      <c r="D177" s="21" t="s">
        <v>4588</v>
      </c>
      <c r="E177" s="38" t="s">
        <v>4389</v>
      </c>
      <c r="F177" s="39">
        <v>25</v>
      </c>
      <c r="G177" s="39">
        <v>154.93</v>
      </c>
      <c r="H177" s="39">
        <f t="shared" si="106"/>
        <v>186.49</v>
      </c>
      <c r="I177" s="39">
        <f t="shared" si="102"/>
        <v>4662.25</v>
      </c>
      <c r="J177" s="45">
        <f t="shared" si="103"/>
        <v>1</v>
      </c>
      <c r="K177" s="45">
        <f t="shared" si="104"/>
        <v>186.49</v>
      </c>
      <c r="L177" s="45">
        <f t="shared" si="105"/>
        <v>4662.25</v>
      </c>
    </row>
    <row r="178" spans="1:12" s="5" customFormat="1" ht="25.5" x14ac:dyDescent="0.25">
      <c r="A178" s="36" t="s">
        <v>4851</v>
      </c>
      <c r="B178" s="36" t="s">
        <v>4370</v>
      </c>
      <c r="C178" s="37" t="s">
        <v>4589</v>
      </c>
      <c r="D178" s="21" t="s">
        <v>4590</v>
      </c>
      <c r="E178" s="38" t="s">
        <v>4389</v>
      </c>
      <c r="F178" s="39">
        <v>25</v>
      </c>
      <c r="G178" s="39">
        <v>171.94</v>
      </c>
      <c r="H178" s="39">
        <f t="shared" si="106"/>
        <v>206.96</v>
      </c>
      <c r="I178" s="39">
        <f t="shared" si="102"/>
        <v>5174</v>
      </c>
      <c r="J178" s="45">
        <f t="shared" si="103"/>
        <v>1</v>
      </c>
      <c r="K178" s="45">
        <f t="shared" si="104"/>
        <v>206.96</v>
      </c>
      <c r="L178" s="45">
        <f t="shared" si="105"/>
        <v>5174</v>
      </c>
    </row>
    <row r="179" spans="1:12" s="5" customFormat="1" ht="51" x14ac:dyDescent="0.25">
      <c r="A179" s="36" t="s">
        <v>4852</v>
      </c>
      <c r="B179" s="36" t="s">
        <v>4370</v>
      </c>
      <c r="C179" s="37" t="s">
        <v>4591</v>
      </c>
      <c r="D179" s="21" t="s">
        <v>4592</v>
      </c>
      <c r="E179" s="38" t="s">
        <v>4389</v>
      </c>
      <c r="F179" s="39">
        <v>25</v>
      </c>
      <c r="G179" s="39">
        <v>1808.03</v>
      </c>
      <c r="H179" s="39">
        <f t="shared" si="106"/>
        <v>2176.33</v>
      </c>
      <c r="I179" s="39">
        <f t="shared" si="102"/>
        <v>54408.25</v>
      </c>
      <c r="J179" s="45">
        <f t="shared" si="103"/>
        <v>1</v>
      </c>
      <c r="K179" s="45">
        <f t="shared" si="104"/>
        <v>2176.33</v>
      </c>
      <c r="L179" s="45">
        <f t="shared" si="105"/>
        <v>54408.25</v>
      </c>
    </row>
    <row r="180" spans="1:12" s="5" customFormat="1" ht="25.5" x14ac:dyDescent="0.25">
      <c r="A180" s="36" t="s">
        <v>4853</v>
      </c>
      <c r="B180" s="36" t="s">
        <v>4387</v>
      </c>
      <c r="C180" s="37" t="s">
        <v>4593</v>
      </c>
      <c r="D180" s="21" t="s">
        <v>4594</v>
      </c>
      <c r="E180" s="38" t="s">
        <v>4389</v>
      </c>
      <c r="F180" s="39">
        <v>25</v>
      </c>
      <c r="G180" s="39">
        <v>233.06</v>
      </c>
      <c r="H180" s="39">
        <f>ROUND(G180*(1+$H$16),2)</f>
        <v>280.52999999999997</v>
      </c>
      <c r="I180" s="39">
        <f t="shared" si="102"/>
        <v>7013.25</v>
      </c>
      <c r="J180" s="46">
        <f t="shared" si="103"/>
        <v>1</v>
      </c>
      <c r="K180" s="46">
        <f t="shared" si="104"/>
        <v>280.52999999999997</v>
      </c>
      <c r="L180" s="46">
        <f t="shared" si="105"/>
        <v>7013.2499999999991</v>
      </c>
    </row>
    <row r="181" spans="1:12" s="9" customFormat="1" ht="20.100000000000001" customHeight="1" x14ac:dyDescent="0.25">
      <c r="A181" s="71" t="s">
        <v>4964</v>
      </c>
      <c r="B181" s="72"/>
      <c r="C181" s="72"/>
      <c r="D181" s="72"/>
      <c r="E181" s="72"/>
      <c r="F181" s="72"/>
      <c r="G181" s="72"/>
      <c r="H181" s="73"/>
      <c r="I181" s="40">
        <f>SUM(I173:I180)</f>
        <v>79292</v>
      </c>
      <c r="J181" s="49"/>
      <c r="K181" s="50"/>
      <c r="L181" s="40">
        <f>SUM(L173:L180)</f>
        <v>79292</v>
      </c>
    </row>
    <row r="182" spans="1:12" s="4" customFormat="1" ht="9.9499999999999993" customHeight="1" x14ac:dyDescent="0.2">
      <c r="A182" s="74"/>
      <c r="B182" s="74"/>
      <c r="C182" s="74"/>
      <c r="D182" s="74"/>
      <c r="E182" s="74"/>
      <c r="F182" s="74"/>
      <c r="G182" s="74"/>
      <c r="H182" s="74"/>
      <c r="I182" s="74"/>
      <c r="J182" s="125"/>
      <c r="K182" s="125"/>
      <c r="L182" s="126"/>
    </row>
    <row r="183" spans="1:12" s="3" customFormat="1" ht="20.100000000000001" customHeight="1" x14ac:dyDescent="0.25">
      <c r="A183" s="34">
        <v>22</v>
      </c>
      <c r="B183" s="70"/>
      <c r="C183" s="70"/>
      <c r="D183" s="35" t="s">
        <v>4621</v>
      </c>
      <c r="E183" s="70"/>
      <c r="F183" s="70"/>
      <c r="G183" s="70"/>
      <c r="H183" s="70"/>
      <c r="I183" s="70"/>
      <c r="J183" s="33"/>
      <c r="K183" s="48"/>
      <c r="L183" s="22"/>
    </row>
    <row r="184" spans="1:12" s="5" customFormat="1" ht="38.25" x14ac:dyDescent="0.25">
      <c r="A184" s="36" t="s">
        <v>4854</v>
      </c>
      <c r="B184" s="36" t="s">
        <v>4370</v>
      </c>
      <c r="C184" s="37" t="s">
        <v>4595</v>
      </c>
      <c r="D184" s="21" t="s">
        <v>4596</v>
      </c>
      <c r="E184" s="38" t="s">
        <v>4389</v>
      </c>
      <c r="F184" s="39">
        <v>175</v>
      </c>
      <c r="G184" s="39">
        <v>36.340000000000003</v>
      </c>
      <c r="H184" s="39">
        <f>ROUND(G184*(1+$H$16),2)</f>
        <v>43.74</v>
      </c>
      <c r="I184" s="39">
        <f t="shared" ref="I184:I196" si="107">ROUND(F184*H184,2)</f>
        <v>7654.5</v>
      </c>
      <c r="J184" s="45">
        <f t="shared" ref="J184:J196" si="108">ROUND(F184/25,2)</f>
        <v>7</v>
      </c>
      <c r="K184" s="45">
        <f t="shared" ref="K184:K196" si="109">ROUND(H184*J184,2)</f>
        <v>306.18</v>
      </c>
      <c r="L184" s="45">
        <f t="shared" ref="L184:L196" si="110">K184*25</f>
        <v>7654.5</v>
      </c>
    </row>
    <row r="185" spans="1:12" s="5" customFormat="1" ht="38.25" x14ac:dyDescent="0.25">
      <c r="A185" s="36" t="s">
        <v>4855</v>
      </c>
      <c r="B185" s="36" t="s">
        <v>4370</v>
      </c>
      <c r="C185" s="37" t="s">
        <v>4597</v>
      </c>
      <c r="D185" s="21" t="s">
        <v>4598</v>
      </c>
      <c r="E185" s="38" t="s">
        <v>4389</v>
      </c>
      <c r="F185" s="39">
        <v>125</v>
      </c>
      <c r="G185" s="39">
        <v>39.56</v>
      </c>
      <c r="H185" s="39">
        <f t="shared" ref="H185:H194" si="111">ROUND(G185*(1+$H$16),2)</f>
        <v>47.62</v>
      </c>
      <c r="I185" s="39">
        <f t="shared" si="107"/>
        <v>5952.5</v>
      </c>
      <c r="J185" s="45">
        <f t="shared" si="108"/>
        <v>5</v>
      </c>
      <c r="K185" s="45">
        <f t="shared" si="109"/>
        <v>238.1</v>
      </c>
      <c r="L185" s="45">
        <f t="shared" si="110"/>
        <v>5952.5</v>
      </c>
    </row>
    <row r="186" spans="1:12" s="5" customFormat="1" ht="38.25" x14ac:dyDescent="0.25">
      <c r="A186" s="36" t="s">
        <v>4856</v>
      </c>
      <c r="B186" s="36" t="s">
        <v>4370</v>
      </c>
      <c r="C186" s="37" t="s">
        <v>4599</v>
      </c>
      <c r="D186" s="21" t="s">
        <v>4600</v>
      </c>
      <c r="E186" s="38" t="s">
        <v>4389</v>
      </c>
      <c r="F186" s="39">
        <v>25</v>
      </c>
      <c r="G186" s="39">
        <v>60.13</v>
      </c>
      <c r="H186" s="39">
        <f t="shared" si="111"/>
        <v>72.38</v>
      </c>
      <c r="I186" s="39">
        <f t="shared" si="107"/>
        <v>1809.5</v>
      </c>
      <c r="J186" s="45">
        <f t="shared" si="108"/>
        <v>1</v>
      </c>
      <c r="K186" s="45">
        <f t="shared" si="109"/>
        <v>72.38</v>
      </c>
      <c r="L186" s="45">
        <f t="shared" si="110"/>
        <v>1809.5</v>
      </c>
    </row>
    <row r="187" spans="1:12" s="5" customFormat="1" ht="38.25" x14ac:dyDescent="0.25">
      <c r="A187" s="36" t="s">
        <v>4857</v>
      </c>
      <c r="B187" s="36" t="s">
        <v>4370</v>
      </c>
      <c r="C187" s="37" t="s">
        <v>4601</v>
      </c>
      <c r="D187" s="21" t="s">
        <v>4602</v>
      </c>
      <c r="E187" s="38" t="s">
        <v>4389</v>
      </c>
      <c r="F187" s="39">
        <v>250</v>
      </c>
      <c r="G187" s="39">
        <v>41.42</v>
      </c>
      <c r="H187" s="39">
        <f t="shared" si="111"/>
        <v>49.86</v>
      </c>
      <c r="I187" s="39">
        <f t="shared" si="107"/>
        <v>12465</v>
      </c>
      <c r="J187" s="45">
        <f t="shared" si="108"/>
        <v>10</v>
      </c>
      <c r="K187" s="45">
        <f t="shared" si="109"/>
        <v>498.6</v>
      </c>
      <c r="L187" s="45">
        <f t="shared" si="110"/>
        <v>12465</v>
      </c>
    </row>
    <row r="188" spans="1:12" s="5" customFormat="1" ht="38.25" x14ac:dyDescent="0.25">
      <c r="A188" s="36" t="s">
        <v>4858</v>
      </c>
      <c r="B188" s="36" t="s">
        <v>4370</v>
      </c>
      <c r="C188" s="37" t="s">
        <v>4603</v>
      </c>
      <c r="D188" s="21" t="s">
        <v>4604</v>
      </c>
      <c r="E188" s="38" t="s">
        <v>4389</v>
      </c>
      <c r="F188" s="39">
        <v>150</v>
      </c>
      <c r="G188" s="39">
        <v>46.78</v>
      </c>
      <c r="H188" s="39">
        <f t="shared" si="111"/>
        <v>56.31</v>
      </c>
      <c r="I188" s="39">
        <f t="shared" si="107"/>
        <v>8446.5</v>
      </c>
      <c r="J188" s="45">
        <f t="shared" si="108"/>
        <v>6</v>
      </c>
      <c r="K188" s="45">
        <f t="shared" si="109"/>
        <v>337.86</v>
      </c>
      <c r="L188" s="45">
        <f t="shared" si="110"/>
        <v>8446.5</v>
      </c>
    </row>
    <row r="189" spans="1:12" s="5" customFormat="1" ht="38.25" x14ac:dyDescent="0.25">
      <c r="A189" s="36" t="s">
        <v>4859</v>
      </c>
      <c r="B189" s="36" t="s">
        <v>4370</v>
      </c>
      <c r="C189" s="37" t="s">
        <v>4605</v>
      </c>
      <c r="D189" s="21" t="s">
        <v>4606</v>
      </c>
      <c r="E189" s="38" t="s">
        <v>4389</v>
      </c>
      <c r="F189" s="39">
        <v>25</v>
      </c>
      <c r="G189" s="39">
        <v>63.31</v>
      </c>
      <c r="H189" s="39">
        <f t="shared" si="111"/>
        <v>76.209999999999994</v>
      </c>
      <c r="I189" s="39">
        <f t="shared" ref="I189:I192" si="112">ROUND(F189*H189,2)</f>
        <v>1905.25</v>
      </c>
      <c r="J189" s="45">
        <f t="shared" si="108"/>
        <v>1</v>
      </c>
      <c r="K189" s="45">
        <f t="shared" si="109"/>
        <v>76.209999999999994</v>
      </c>
      <c r="L189" s="45">
        <f t="shared" si="110"/>
        <v>1905.2499999999998</v>
      </c>
    </row>
    <row r="190" spans="1:12" s="5" customFormat="1" ht="38.25" x14ac:dyDescent="0.25">
      <c r="A190" s="36" t="s">
        <v>4860</v>
      </c>
      <c r="B190" s="36" t="s">
        <v>4370</v>
      </c>
      <c r="C190" s="37" t="s">
        <v>4607</v>
      </c>
      <c r="D190" s="21" t="s">
        <v>4608</v>
      </c>
      <c r="E190" s="38" t="s">
        <v>4389</v>
      </c>
      <c r="F190" s="39">
        <v>25</v>
      </c>
      <c r="G190" s="39">
        <v>38.19</v>
      </c>
      <c r="H190" s="39">
        <f t="shared" si="111"/>
        <v>45.97</v>
      </c>
      <c r="I190" s="39">
        <f t="shared" si="112"/>
        <v>1149.25</v>
      </c>
      <c r="J190" s="45">
        <f t="shared" si="108"/>
        <v>1</v>
      </c>
      <c r="K190" s="45">
        <f t="shared" si="109"/>
        <v>45.97</v>
      </c>
      <c r="L190" s="45">
        <f t="shared" si="110"/>
        <v>1149.25</v>
      </c>
    </row>
    <row r="191" spans="1:12" s="5" customFormat="1" ht="38.25" x14ac:dyDescent="0.25">
      <c r="A191" s="36" t="s">
        <v>4861</v>
      </c>
      <c r="B191" s="36" t="s">
        <v>4370</v>
      </c>
      <c r="C191" s="37" t="s">
        <v>4609</v>
      </c>
      <c r="D191" s="21" t="s">
        <v>4610</v>
      </c>
      <c r="E191" s="38" t="s">
        <v>4389</v>
      </c>
      <c r="F191" s="39">
        <v>25</v>
      </c>
      <c r="G191" s="39">
        <v>62.95</v>
      </c>
      <c r="H191" s="39">
        <f t="shared" si="111"/>
        <v>75.77</v>
      </c>
      <c r="I191" s="39">
        <f t="shared" si="112"/>
        <v>1894.25</v>
      </c>
      <c r="J191" s="45">
        <f t="shared" si="108"/>
        <v>1</v>
      </c>
      <c r="K191" s="45">
        <f t="shared" si="109"/>
        <v>75.77</v>
      </c>
      <c r="L191" s="45">
        <f t="shared" si="110"/>
        <v>1894.25</v>
      </c>
    </row>
    <row r="192" spans="1:12" s="5" customFormat="1" ht="38.25" x14ac:dyDescent="0.25">
      <c r="A192" s="36" t="s">
        <v>4862</v>
      </c>
      <c r="B192" s="36" t="s">
        <v>4387</v>
      </c>
      <c r="C192" s="37" t="s">
        <v>4611</v>
      </c>
      <c r="D192" s="21" t="s">
        <v>4612</v>
      </c>
      <c r="E192" s="38" t="s">
        <v>4389</v>
      </c>
      <c r="F192" s="39">
        <v>50</v>
      </c>
      <c r="G192" s="39">
        <v>11.33</v>
      </c>
      <c r="H192" s="39">
        <f t="shared" si="111"/>
        <v>13.64</v>
      </c>
      <c r="I192" s="39">
        <f t="shared" si="112"/>
        <v>682</v>
      </c>
      <c r="J192" s="45">
        <f t="shared" si="108"/>
        <v>2</v>
      </c>
      <c r="K192" s="45">
        <f t="shared" si="109"/>
        <v>27.28</v>
      </c>
      <c r="L192" s="45">
        <f t="shared" si="110"/>
        <v>682</v>
      </c>
    </row>
    <row r="193" spans="1:12" s="5" customFormat="1" ht="38.25" x14ac:dyDescent="0.25">
      <c r="A193" s="36" t="s">
        <v>4863</v>
      </c>
      <c r="B193" s="36" t="s">
        <v>4370</v>
      </c>
      <c r="C193" s="37" t="s">
        <v>4613</v>
      </c>
      <c r="D193" s="21" t="s">
        <v>4614</v>
      </c>
      <c r="E193" s="38" t="s">
        <v>4389</v>
      </c>
      <c r="F193" s="39">
        <v>300</v>
      </c>
      <c r="G193" s="39">
        <v>14.82</v>
      </c>
      <c r="H193" s="39">
        <f t="shared" si="111"/>
        <v>17.84</v>
      </c>
      <c r="I193" s="39">
        <f t="shared" si="107"/>
        <v>5352</v>
      </c>
      <c r="J193" s="45">
        <f t="shared" si="108"/>
        <v>12</v>
      </c>
      <c r="K193" s="45">
        <f t="shared" si="109"/>
        <v>214.08</v>
      </c>
      <c r="L193" s="45">
        <f t="shared" si="110"/>
        <v>5352</v>
      </c>
    </row>
    <row r="194" spans="1:12" s="5" customFormat="1" ht="38.25" x14ac:dyDescent="0.25">
      <c r="A194" s="36" t="s">
        <v>4864</v>
      </c>
      <c r="B194" s="36" t="s">
        <v>4370</v>
      </c>
      <c r="C194" s="37" t="s">
        <v>4615</v>
      </c>
      <c r="D194" s="21" t="s">
        <v>4616</v>
      </c>
      <c r="E194" s="38" t="s">
        <v>4389</v>
      </c>
      <c r="F194" s="39">
        <v>325</v>
      </c>
      <c r="G194" s="39">
        <v>23.88</v>
      </c>
      <c r="H194" s="39">
        <f t="shared" si="111"/>
        <v>28.74</v>
      </c>
      <c r="I194" s="39">
        <f t="shared" si="107"/>
        <v>9340.5</v>
      </c>
      <c r="J194" s="45">
        <f t="shared" si="108"/>
        <v>13</v>
      </c>
      <c r="K194" s="45">
        <f t="shared" si="109"/>
        <v>373.62</v>
      </c>
      <c r="L194" s="45">
        <f t="shared" si="110"/>
        <v>9340.5</v>
      </c>
    </row>
    <row r="195" spans="1:12" s="5" customFormat="1" ht="38.25" x14ac:dyDescent="0.25">
      <c r="A195" s="36" t="s">
        <v>4865</v>
      </c>
      <c r="B195" s="36" t="s">
        <v>4370</v>
      </c>
      <c r="C195" s="37" t="s">
        <v>4617</v>
      </c>
      <c r="D195" s="21" t="s">
        <v>4618</v>
      </c>
      <c r="E195" s="38" t="s">
        <v>4389</v>
      </c>
      <c r="F195" s="39">
        <v>50</v>
      </c>
      <c r="G195" s="39">
        <v>42.36</v>
      </c>
      <c r="H195" s="39">
        <f>ROUND(G195*(1+$H$16),2)</f>
        <v>50.99</v>
      </c>
      <c r="I195" s="39">
        <f t="shared" si="107"/>
        <v>2549.5</v>
      </c>
      <c r="J195" s="45">
        <f t="shared" si="108"/>
        <v>2</v>
      </c>
      <c r="K195" s="45">
        <f t="shared" si="109"/>
        <v>101.98</v>
      </c>
      <c r="L195" s="45">
        <f t="shared" si="110"/>
        <v>2549.5</v>
      </c>
    </row>
    <row r="196" spans="1:12" s="5" customFormat="1" ht="25.5" x14ac:dyDescent="0.25">
      <c r="A196" s="36" t="s">
        <v>4866</v>
      </c>
      <c r="B196" s="36" t="s">
        <v>4370</v>
      </c>
      <c r="C196" s="37" t="s">
        <v>4619</v>
      </c>
      <c r="D196" s="21" t="s">
        <v>4620</v>
      </c>
      <c r="E196" s="38" t="s">
        <v>4389</v>
      </c>
      <c r="F196" s="39">
        <v>175</v>
      </c>
      <c r="G196" s="39">
        <v>20.41</v>
      </c>
      <c r="H196" s="39">
        <f>ROUND(G196*(1+$H$16),2)</f>
        <v>24.57</v>
      </c>
      <c r="I196" s="39">
        <f t="shared" si="107"/>
        <v>4299.75</v>
      </c>
      <c r="J196" s="46">
        <f t="shared" si="108"/>
        <v>7</v>
      </c>
      <c r="K196" s="46">
        <f t="shared" si="109"/>
        <v>171.99</v>
      </c>
      <c r="L196" s="46">
        <f t="shared" si="110"/>
        <v>4299.75</v>
      </c>
    </row>
    <row r="197" spans="1:12" s="9" customFormat="1" ht="20.100000000000001" customHeight="1" x14ac:dyDescent="0.25">
      <c r="A197" s="71" t="s">
        <v>4965</v>
      </c>
      <c r="B197" s="72"/>
      <c r="C197" s="72"/>
      <c r="D197" s="72"/>
      <c r="E197" s="72"/>
      <c r="F197" s="72"/>
      <c r="G197" s="72"/>
      <c r="H197" s="73"/>
      <c r="I197" s="40">
        <f>SUM(I184:I196)</f>
        <v>63500.5</v>
      </c>
      <c r="J197" s="49"/>
      <c r="K197" s="50"/>
      <c r="L197" s="40">
        <f>SUM(L184:L196)</f>
        <v>63500.5</v>
      </c>
    </row>
    <row r="198" spans="1:12" s="4" customFormat="1" ht="9.9499999999999993" customHeight="1" x14ac:dyDescent="0.2">
      <c r="A198" s="74"/>
      <c r="B198" s="74"/>
      <c r="C198" s="74"/>
      <c r="D198" s="74"/>
      <c r="E198" s="74"/>
      <c r="F198" s="74"/>
      <c r="G198" s="74"/>
      <c r="H198" s="74"/>
      <c r="I198" s="74"/>
      <c r="J198" s="125"/>
      <c r="K198" s="125"/>
      <c r="L198" s="126"/>
    </row>
    <row r="199" spans="1:12" s="3" customFormat="1" ht="20.100000000000001" customHeight="1" x14ac:dyDescent="0.25">
      <c r="A199" s="34">
        <v>23</v>
      </c>
      <c r="B199" s="70"/>
      <c r="C199" s="70"/>
      <c r="D199" s="35" t="s">
        <v>2032</v>
      </c>
      <c r="E199" s="70"/>
      <c r="F199" s="70"/>
      <c r="G199" s="70"/>
      <c r="H199" s="70"/>
      <c r="I199" s="70"/>
      <c r="J199" s="33"/>
      <c r="K199" s="48"/>
      <c r="L199" s="22"/>
    </row>
    <row r="200" spans="1:12" s="5" customFormat="1" ht="38.25" x14ac:dyDescent="0.25">
      <c r="A200" s="36" t="s">
        <v>4867</v>
      </c>
      <c r="B200" s="36" t="s">
        <v>4370</v>
      </c>
      <c r="C200" s="37" t="s">
        <v>4622</v>
      </c>
      <c r="D200" s="21" t="s">
        <v>4623</v>
      </c>
      <c r="E200" s="38" t="s">
        <v>4399</v>
      </c>
      <c r="F200" s="39">
        <v>2430.9999999999991</v>
      </c>
      <c r="G200" s="39">
        <v>3.58</v>
      </c>
      <c r="H200" s="39">
        <f>ROUND(G200*(1+$H$16),2)</f>
        <v>4.3099999999999996</v>
      </c>
      <c r="I200" s="39">
        <f t="shared" ref="I200:I208" si="113">ROUND(F200*H200,2)</f>
        <v>10477.61</v>
      </c>
      <c r="J200" s="45">
        <f t="shared" ref="J200:J208" si="114">ROUND(F200/25,2)</f>
        <v>97.24</v>
      </c>
      <c r="K200" s="45">
        <f t="shared" ref="K200:K208" si="115">ROUND(H200*J200,2)</f>
        <v>419.1</v>
      </c>
      <c r="L200" s="45">
        <f t="shared" ref="L200:L208" si="116">K200*25</f>
        <v>10477.5</v>
      </c>
    </row>
    <row r="201" spans="1:12" s="5" customFormat="1" ht="38.25" x14ac:dyDescent="0.25">
      <c r="A201" s="36" t="s">
        <v>4868</v>
      </c>
      <c r="B201" s="36" t="s">
        <v>4370</v>
      </c>
      <c r="C201" s="37" t="s">
        <v>4624</v>
      </c>
      <c r="D201" s="21" t="s">
        <v>4625</v>
      </c>
      <c r="E201" s="38" t="s">
        <v>4399</v>
      </c>
      <c r="F201" s="39">
        <v>4386.2499999999982</v>
      </c>
      <c r="G201" s="39">
        <v>5.13</v>
      </c>
      <c r="H201" s="39">
        <f t="shared" ref="H201:H206" si="117">ROUND(G201*(1+$H$16),2)</f>
        <v>6.17</v>
      </c>
      <c r="I201" s="39">
        <f t="shared" si="113"/>
        <v>27063.16</v>
      </c>
      <c r="J201" s="45">
        <f t="shared" si="114"/>
        <v>175.45</v>
      </c>
      <c r="K201" s="45">
        <f t="shared" si="115"/>
        <v>1082.53</v>
      </c>
      <c r="L201" s="45">
        <f t="shared" si="116"/>
        <v>27063.25</v>
      </c>
    </row>
    <row r="202" spans="1:12" s="5" customFormat="1" ht="38.25" x14ac:dyDescent="0.25">
      <c r="A202" s="36" t="s">
        <v>4869</v>
      </c>
      <c r="B202" s="36" t="s">
        <v>4370</v>
      </c>
      <c r="C202" s="37" t="s">
        <v>4626</v>
      </c>
      <c r="D202" s="21" t="s">
        <v>4627</v>
      </c>
      <c r="E202" s="38" t="s">
        <v>4399</v>
      </c>
      <c r="F202" s="39">
        <v>2153.2500000000014</v>
      </c>
      <c r="G202" s="39">
        <v>7.83</v>
      </c>
      <c r="H202" s="39">
        <f t="shared" si="117"/>
        <v>9.42</v>
      </c>
      <c r="I202" s="39">
        <f t="shared" si="113"/>
        <v>20283.62</v>
      </c>
      <c r="J202" s="45">
        <f t="shared" si="114"/>
        <v>86.13</v>
      </c>
      <c r="K202" s="45">
        <f t="shared" si="115"/>
        <v>811.34</v>
      </c>
      <c r="L202" s="45">
        <f t="shared" si="116"/>
        <v>20283.5</v>
      </c>
    </row>
    <row r="203" spans="1:12" s="5" customFormat="1" ht="51" x14ac:dyDescent="0.25">
      <c r="A203" s="36" t="s">
        <v>4870</v>
      </c>
      <c r="B203" s="36" t="s">
        <v>4370</v>
      </c>
      <c r="C203" s="37" t="s">
        <v>4628</v>
      </c>
      <c r="D203" s="21" t="s">
        <v>4629</v>
      </c>
      <c r="E203" s="38" t="s">
        <v>4399</v>
      </c>
      <c r="F203" s="39">
        <v>610.5</v>
      </c>
      <c r="G203" s="39">
        <v>11.68</v>
      </c>
      <c r="H203" s="39">
        <f t="shared" si="117"/>
        <v>14.06</v>
      </c>
      <c r="I203" s="39">
        <f t="shared" si="113"/>
        <v>8583.6299999999992</v>
      </c>
      <c r="J203" s="45">
        <f t="shared" si="114"/>
        <v>24.42</v>
      </c>
      <c r="K203" s="45">
        <f t="shared" si="115"/>
        <v>343.35</v>
      </c>
      <c r="L203" s="45">
        <f t="shared" si="116"/>
        <v>8583.75</v>
      </c>
    </row>
    <row r="204" spans="1:12" s="5" customFormat="1" ht="51" x14ac:dyDescent="0.25">
      <c r="A204" s="36" t="s">
        <v>4871</v>
      </c>
      <c r="B204" s="36" t="s">
        <v>4370</v>
      </c>
      <c r="C204" s="37" t="s">
        <v>4630</v>
      </c>
      <c r="D204" s="21" t="s">
        <v>4631</v>
      </c>
      <c r="E204" s="38" t="s">
        <v>4399</v>
      </c>
      <c r="F204" s="39">
        <v>890.00000000000034</v>
      </c>
      <c r="G204" s="39">
        <v>17.64</v>
      </c>
      <c r="H204" s="39">
        <f t="shared" si="117"/>
        <v>21.23</v>
      </c>
      <c r="I204" s="39">
        <f t="shared" si="113"/>
        <v>18894.7</v>
      </c>
      <c r="J204" s="45">
        <f t="shared" si="114"/>
        <v>35.6</v>
      </c>
      <c r="K204" s="45">
        <f t="shared" si="115"/>
        <v>755.79</v>
      </c>
      <c r="L204" s="45">
        <f t="shared" si="116"/>
        <v>18894.75</v>
      </c>
    </row>
    <row r="205" spans="1:12" s="5" customFormat="1" ht="51" x14ac:dyDescent="0.25">
      <c r="A205" s="36" t="s">
        <v>4872</v>
      </c>
      <c r="B205" s="36" t="s">
        <v>4370</v>
      </c>
      <c r="C205" s="37" t="s">
        <v>4632</v>
      </c>
      <c r="D205" s="21" t="s">
        <v>4633</v>
      </c>
      <c r="E205" s="38" t="s">
        <v>4399</v>
      </c>
      <c r="F205" s="39">
        <v>1206</v>
      </c>
      <c r="G205" s="39">
        <v>20.13</v>
      </c>
      <c r="H205" s="39">
        <f t="shared" si="117"/>
        <v>24.23</v>
      </c>
      <c r="I205" s="39">
        <f t="shared" si="113"/>
        <v>29221.38</v>
      </c>
      <c r="J205" s="45">
        <f t="shared" si="114"/>
        <v>48.24</v>
      </c>
      <c r="K205" s="45">
        <f t="shared" si="115"/>
        <v>1168.8599999999999</v>
      </c>
      <c r="L205" s="45">
        <f t="shared" si="116"/>
        <v>29221.499999999996</v>
      </c>
    </row>
    <row r="206" spans="1:12" s="5" customFormat="1" ht="51" x14ac:dyDescent="0.25">
      <c r="A206" s="36" t="s">
        <v>4873</v>
      </c>
      <c r="B206" s="36" t="s">
        <v>4370</v>
      </c>
      <c r="C206" s="37" t="s">
        <v>4634</v>
      </c>
      <c r="D206" s="21" t="s">
        <v>4635</v>
      </c>
      <c r="E206" s="38" t="s">
        <v>4399</v>
      </c>
      <c r="F206" s="39">
        <v>1572.7500000000002</v>
      </c>
      <c r="G206" s="39">
        <v>11.95</v>
      </c>
      <c r="H206" s="39">
        <f t="shared" si="117"/>
        <v>14.38</v>
      </c>
      <c r="I206" s="39">
        <f t="shared" si="113"/>
        <v>22616.15</v>
      </c>
      <c r="J206" s="45">
        <f t="shared" si="114"/>
        <v>62.91</v>
      </c>
      <c r="K206" s="45">
        <f t="shared" si="115"/>
        <v>904.65</v>
      </c>
      <c r="L206" s="45">
        <f t="shared" si="116"/>
        <v>22616.25</v>
      </c>
    </row>
    <row r="207" spans="1:12" s="5" customFormat="1" ht="51" x14ac:dyDescent="0.25">
      <c r="A207" s="36" t="s">
        <v>4874</v>
      </c>
      <c r="B207" s="36" t="s">
        <v>4370</v>
      </c>
      <c r="C207" s="37" t="s">
        <v>4636</v>
      </c>
      <c r="D207" s="21" t="s">
        <v>4637</v>
      </c>
      <c r="E207" s="38" t="s">
        <v>4399</v>
      </c>
      <c r="F207" s="39">
        <v>551.49999999999989</v>
      </c>
      <c r="G207" s="39">
        <v>9.07</v>
      </c>
      <c r="H207" s="39">
        <f>ROUND(G207*(1+$H$16),2)</f>
        <v>10.92</v>
      </c>
      <c r="I207" s="39">
        <f t="shared" si="113"/>
        <v>6022.38</v>
      </c>
      <c r="J207" s="45">
        <f t="shared" si="114"/>
        <v>22.06</v>
      </c>
      <c r="K207" s="45">
        <f t="shared" si="115"/>
        <v>240.9</v>
      </c>
      <c r="L207" s="45">
        <f t="shared" si="116"/>
        <v>6022.5</v>
      </c>
    </row>
    <row r="208" spans="1:12" s="5" customFormat="1" ht="38.25" x14ac:dyDescent="0.25">
      <c r="A208" s="36" t="s">
        <v>4875</v>
      </c>
      <c r="B208" s="36" t="s">
        <v>4370</v>
      </c>
      <c r="C208" s="37" t="s">
        <v>4638</v>
      </c>
      <c r="D208" s="21" t="s">
        <v>4639</v>
      </c>
      <c r="E208" s="38" t="s">
        <v>4399</v>
      </c>
      <c r="F208" s="39">
        <v>1572.7500000000002</v>
      </c>
      <c r="G208" s="39">
        <v>11.77</v>
      </c>
      <c r="H208" s="39">
        <f>ROUND(G208*(1+$H$16),2)</f>
        <v>14.17</v>
      </c>
      <c r="I208" s="39">
        <f t="shared" si="113"/>
        <v>22285.87</v>
      </c>
      <c r="J208" s="46">
        <f t="shared" si="114"/>
        <v>62.91</v>
      </c>
      <c r="K208" s="46">
        <f t="shared" si="115"/>
        <v>891.43</v>
      </c>
      <c r="L208" s="46">
        <f t="shared" si="116"/>
        <v>22285.75</v>
      </c>
    </row>
    <row r="209" spans="1:12" s="9" customFormat="1" ht="20.100000000000001" customHeight="1" x14ac:dyDescent="0.25">
      <c r="A209" s="71" t="s">
        <v>4966</v>
      </c>
      <c r="B209" s="72"/>
      <c r="C209" s="72"/>
      <c r="D209" s="72"/>
      <c r="E209" s="72"/>
      <c r="F209" s="72"/>
      <c r="G209" s="72"/>
      <c r="H209" s="73"/>
      <c r="I209" s="40">
        <f>SUM(I200:I208)</f>
        <v>165448.5</v>
      </c>
      <c r="J209" s="49"/>
      <c r="K209" s="50"/>
      <c r="L209" s="40">
        <f>SUM(L200:L208)</f>
        <v>165448.75</v>
      </c>
    </row>
    <row r="210" spans="1:12" s="4" customFormat="1" ht="9.9499999999999993" customHeight="1" x14ac:dyDescent="0.2">
      <c r="A210" s="74"/>
      <c r="B210" s="74"/>
      <c r="C210" s="74"/>
      <c r="D210" s="74"/>
      <c r="E210" s="74"/>
      <c r="F210" s="74"/>
      <c r="G210" s="74"/>
      <c r="H210" s="74"/>
      <c r="I210" s="74"/>
      <c r="J210" s="125"/>
      <c r="K210" s="125"/>
      <c r="L210" s="126"/>
    </row>
    <row r="211" spans="1:12" s="3" customFormat="1" ht="20.100000000000001" customHeight="1" x14ac:dyDescent="0.25">
      <c r="A211" s="34">
        <v>24</v>
      </c>
      <c r="B211" s="70"/>
      <c r="C211" s="70"/>
      <c r="D211" s="35" t="s">
        <v>4640</v>
      </c>
      <c r="E211" s="70"/>
      <c r="F211" s="70"/>
      <c r="G211" s="70"/>
      <c r="H211" s="70"/>
      <c r="I211" s="70"/>
      <c r="J211" s="33"/>
      <c r="K211" s="48"/>
      <c r="L211" s="22"/>
    </row>
    <row r="212" spans="1:12" s="5" customFormat="1" ht="51" x14ac:dyDescent="0.25">
      <c r="A212" s="36" t="s">
        <v>4876</v>
      </c>
      <c r="B212" s="36" t="s">
        <v>4370</v>
      </c>
      <c r="C212" s="37" t="s">
        <v>4641</v>
      </c>
      <c r="D212" s="21" t="s">
        <v>4642</v>
      </c>
      <c r="E212" s="38" t="s">
        <v>4389</v>
      </c>
      <c r="F212" s="39">
        <v>175</v>
      </c>
      <c r="G212" s="39">
        <v>16.149999999999999</v>
      </c>
      <c r="H212" s="39">
        <f>ROUND(G212*(1+$H$16),2)</f>
        <v>19.440000000000001</v>
      </c>
      <c r="I212" s="39">
        <f t="shared" ref="I212:I218" si="118">ROUND(F212*H212,2)</f>
        <v>3402</v>
      </c>
      <c r="J212" s="45">
        <f t="shared" ref="J212:J218" si="119">ROUND(F212/25,2)</f>
        <v>7</v>
      </c>
      <c r="K212" s="45">
        <f t="shared" ref="K212:K218" si="120">ROUND(H212*J212,2)</f>
        <v>136.08000000000001</v>
      </c>
      <c r="L212" s="45">
        <f t="shared" ref="L212:L218" si="121">K212*25</f>
        <v>3402.0000000000005</v>
      </c>
    </row>
    <row r="213" spans="1:12" s="5" customFormat="1" ht="38.25" x14ac:dyDescent="0.25">
      <c r="A213" s="36" t="s">
        <v>4877</v>
      </c>
      <c r="B213" s="36" t="s">
        <v>4370</v>
      </c>
      <c r="C213" s="37" t="s">
        <v>4643</v>
      </c>
      <c r="D213" s="21" t="s">
        <v>4644</v>
      </c>
      <c r="E213" s="38" t="s">
        <v>4389</v>
      </c>
      <c r="F213" s="39">
        <v>200</v>
      </c>
      <c r="G213" s="39">
        <v>10.4</v>
      </c>
      <c r="H213" s="39">
        <f t="shared" ref="H213:H218" si="122">ROUND(G213*(1+$H$16),2)</f>
        <v>12.52</v>
      </c>
      <c r="I213" s="39">
        <f t="shared" si="118"/>
        <v>2504</v>
      </c>
      <c r="J213" s="45">
        <f t="shared" si="119"/>
        <v>8</v>
      </c>
      <c r="K213" s="45">
        <f t="shared" si="120"/>
        <v>100.16</v>
      </c>
      <c r="L213" s="45">
        <f t="shared" si="121"/>
        <v>2504</v>
      </c>
    </row>
    <row r="214" spans="1:12" s="5" customFormat="1" ht="38.25" x14ac:dyDescent="0.25">
      <c r="A214" s="36" t="s">
        <v>4878</v>
      </c>
      <c r="B214" s="36" t="s">
        <v>4370</v>
      </c>
      <c r="C214" s="37" t="s">
        <v>4645</v>
      </c>
      <c r="D214" s="21" t="s">
        <v>4646</v>
      </c>
      <c r="E214" s="38" t="s">
        <v>4389</v>
      </c>
      <c r="F214" s="39">
        <v>100</v>
      </c>
      <c r="G214" s="39">
        <v>15.7</v>
      </c>
      <c r="H214" s="39">
        <f t="shared" si="122"/>
        <v>18.899999999999999</v>
      </c>
      <c r="I214" s="39">
        <f t="shared" si="118"/>
        <v>1890</v>
      </c>
      <c r="J214" s="45">
        <f t="shared" si="119"/>
        <v>4</v>
      </c>
      <c r="K214" s="45">
        <f t="shared" si="120"/>
        <v>75.599999999999994</v>
      </c>
      <c r="L214" s="45">
        <f t="shared" si="121"/>
        <v>1889.9999999999998</v>
      </c>
    </row>
    <row r="215" spans="1:12" s="5" customFormat="1" ht="51" x14ac:dyDescent="0.25">
      <c r="A215" s="36" t="s">
        <v>4879</v>
      </c>
      <c r="B215" s="36" t="s">
        <v>4370</v>
      </c>
      <c r="C215" s="37" t="s">
        <v>4647</v>
      </c>
      <c r="D215" s="21" t="s">
        <v>4648</v>
      </c>
      <c r="E215" s="38" t="s">
        <v>4389</v>
      </c>
      <c r="F215" s="39">
        <v>200</v>
      </c>
      <c r="G215" s="39">
        <v>7.96</v>
      </c>
      <c r="H215" s="39">
        <f t="shared" si="122"/>
        <v>9.58</v>
      </c>
      <c r="I215" s="39">
        <f t="shared" si="118"/>
        <v>1916</v>
      </c>
      <c r="J215" s="45">
        <f t="shared" si="119"/>
        <v>8</v>
      </c>
      <c r="K215" s="45">
        <f t="shared" si="120"/>
        <v>76.64</v>
      </c>
      <c r="L215" s="45">
        <f t="shared" si="121"/>
        <v>1916</v>
      </c>
    </row>
    <row r="216" spans="1:12" s="5" customFormat="1" ht="38.25" x14ac:dyDescent="0.25">
      <c r="A216" s="36" t="s">
        <v>4880</v>
      </c>
      <c r="B216" s="36" t="s">
        <v>4370</v>
      </c>
      <c r="C216" s="37" t="s">
        <v>4649</v>
      </c>
      <c r="D216" s="21" t="s">
        <v>4650</v>
      </c>
      <c r="E216" s="38" t="s">
        <v>4399</v>
      </c>
      <c r="F216" s="39">
        <v>127.49999999999994</v>
      </c>
      <c r="G216" s="39">
        <v>7</v>
      </c>
      <c r="H216" s="39">
        <f t="shared" si="122"/>
        <v>8.43</v>
      </c>
      <c r="I216" s="39">
        <f t="shared" si="118"/>
        <v>1074.83</v>
      </c>
      <c r="J216" s="45">
        <f t="shared" si="119"/>
        <v>5.0999999999999996</v>
      </c>
      <c r="K216" s="45">
        <f t="shared" si="120"/>
        <v>42.99</v>
      </c>
      <c r="L216" s="45">
        <f t="shared" si="121"/>
        <v>1074.75</v>
      </c>
    </row>
    <row r="217" spans="1:12" s="5" customFormat="1" ht="38.25" x14ac:dyDescent="0.25">
      <c r="A217" s="36" t="s">
        <v>4881</v>
      </c>
      <c r="B217" s="36" t="s">
        <v>4370</v>
      </c>
      <c r="C217" s="37" t="s">
        <v>4651</v>
      </c>
      <c r="D217" s="21" t="s">
        <v>4652</v>
      </c>
      <c r="E217" s="38" t="s">
        <v>4399</v>
      </c>
      <c r="F217" s="39">
        <v>217.49999999999991</v>
      </c>
      <c r="G217" s="39">
        <v>28.88</v>
      </c>
      <c r="H217" s="39">
        <f t="shared" si="122"/>
        <v>34.76</v>
      </c>
      <c r="I217" s="39">
        <f t="shared" si="118"/>
        <v>7560.3</v>
      </c>
      <c r="J217" s="45">
        <f t="shared" si="119"/>
        <v>8.6999999999999993</v>
      </c>
      <c r="K217" s="45">
        <f t="shared" si="120"/>
        <v>302.41000000000003</v>
      </c>
      <c r="L217" s="45">
        <f t="shared" si="121"/>
        <v>7560.2500000000009</v>
      </c>
    </row>
    <row r="218" spans="1:12" s="5" customFormat="1" ht="63.75" x14ac:dyDescent="0.25">
      <c r="A218" s="36" t="s">
        <v>4882</v>
      </c>
      <c r="B218" s="36" t="s">
        <v>4387</v>
      </c>
      <c r="C218" s="37" t="s">
        <v>4653</v>
      </c>
      <c r="D218" s="21" t="s">
        <v>4654</v>
      </c>
      <c r="E218" s="38" t="s">
        <v>4389</v>
      </c>
      <c r="F218" s="39">
        <v>25</v>
      </c>
      <c r="G218" s="39">
        <v>266.22000000000003</v>
      </c>
      <c r="H218" s="39">
        <f t="shared" si="122"/>
        <v>320.45</v>
      </c>
      <c r="I218" s="39">
        <f t="shared" si="118"/>
        <v>8011.25</v>
      </c>
      <c r="J218" s="46">
        <f t="shared" si="119"/>
        <v>1</v>
      </c>
      <c r="K218" s="46">
        <f t="shared" si="120"/>
        <v>320.45</v>
      </c>
      <c r="L218" s="46">
        <f t="shared" si="121"/>
        <v>8011.25</v>
      </c>
    </row>
    <row r="219" spans="1:12" s="9" customFormat="1" ht="20.100000000000001" customHeight="1" x14ac:dyDescent="0.25">
      <c r="A219" s="71" t="s">
        <v>4967</v>
      </c>
      <c r="B219" s="72"/>
      <c r="C219" s="72"/>
      <c r="D219" s="72"/>
      <c r="E219" s="72"/>
      <c r="F219" s="72"/>
      <c r="G219" s="72"/>
      <c r="H219" s="73"/>
      <c r="I219" s="40">
        <f>SUM(I212:I218)</f>
        <v>26358.38</v>
      </c>
      <c r="J219" s="49"/>
      <c r="K219" s="50"/>
      <c r="L219" s="40">
        <f>SUM(L212:L218)</f>
        <v>26358.25</v>
      </c>
    </row>
    <row r="220" spans="1:12" s="4" customFormat="1" ht="9.9499999999999993" customHeight="1" x14ac:dyDescent="0.2">
      <c r="A220" s="74"/>
      <c r="B220" s="74"/>
      <c r="C220" s="74"/>
      <c r="D220" s="74"/>
      <c r="E220" s="74"/>
      <c r="F220" s="74"/>
      <c r="G220" s="74"/>
      <c r="H220" s="74"/>
      <c r="I220" s="74"/>
      <c r="J220" s="125"/>
      <c r="K220" s="125"/>
      <c r="L220" s="126"/>
    </row>
    <row r="221" spans="1:12" s="3" customFormat="1" ht="20.100000000000001" customHeight="1" x14ac:dyDescent="0.25">
      <c r="A221" s="34">
        <v>25</v>
      </c>
      <c r="B221" s="70"/>
      <c r="C221" s="70"/>
      <c r="D221" s="35" t="s">
        <v>4655</v>
      </c>
      <c r="E221" s="70"/>
      <c r="F221" s="70"/>
      <c r="G221" s="70"/>
      <c r="H221" s="70"/>
      <c r="I221" s="70"/>
      <c r="J221" s="33"/>
      <c r="K221" s="48"/>
      <c r="L221" s="22"/>
    </row>
    <row r="222" spans="1:12" s="5" customFormat="1" ht="51" x14ac:dyDescent="0.25">
      <c r="A222" s="36" t="s">
        <v>4883</v>
      </c>
      <c r="B222" s="36" t="s">
        <v>4370</v>
      </c>
      <c r="C222" s="37" t="s">
        <v>4656</v>
      </c>
      <c r="D222" s="21" t="s">
        <v>4657</v>
      </c>
      <c r="E222" s="38" t="s">
        <v>4389</v>
      </c>
      <c r="F222" s="39">
        <v>25</v>
      </c>
      <c r="G222" s="39">
        <v>116.27</v>
      </c>
      <c r="H222" s="39">
        <f>ROUND(G222*(1+$H$16),2)</f>
        <v>139.94999999999999</v>
      </c>
      <c r="I222" s="39">
        <f t="shared" ref="I222:I225" si="123">ROUND(F222*H222,2)</f>
        <v>3498.75</v>
      </c>
      <c r="J222" s="45">
        <f t="shared" ref="J222:J225" si="124">ROUND(F222/25,2)</f>
        <v>1</v>
      </c>
      <c r="K222" s="45">
        <f t="shared" ref="K222:K225" si="125">ROUND(H222*J222,2)</f>
        <v>139.94999999999999</v>
      </c>
      <c r="L222" s="45">
        <f t="shared" ref="L222:L225" si="126">K222*25</f>
        <v>3498.7499999999995</v>
      </c>
    </row>
    <row r="223" spans="1:12" s="5" customFormat="1" ht="38.25" x14ac:dyDescent="0.25">
      <c r="A223" s="36" t="s">
        <v>4884</v>
      </c>
      <c r="B223" s="36" t="s">
        <v>4370</v>
      </c>
      <c r="C223" s="37" t="s">
        <v>4658</v>
      </c>
      <c r="D223" s="21" t="s">
        <v>4659</v>
      </c>
      <c r="E223" s="38" t="s">
        <v>4389</v>
      </c>
      <c r="F223" s="39">
        <v>75</v>
      </c>
      <c r="G223" s="39">
        <v>122.46</v>
      </c>
      <c r="H223" s="39">
        <f t="shared" ref="H223:H225" si="127">ROUND(G223*(1+$H$16),2)</f>
        <v>147.41</v>
      </c>
      <c r="I223" s="39">
        <f t="shared" si="123"/>
        <v>11055.75</v>
      </c>
      <c r="J223" s="45">
        <f t="shared" si="124"/>
        <v>3</v>
      </c>
      <c r="K223" s="45">
        <f t="shared" si="125"/>
        <v>442.23</v>
      </c>
      <c r="L223" s="45">
        <f t="shared" si="126"/>
        <v>11055.75</v>
      </c>
    </row>
    <row r="224" spans="1:12" s="5" customFormat="1" ht="38.25" x14ac:dyDescent="0.25">
      <c r="A224" s="36" t="s">
        <v>4885</v>
      </c>
      <c r="B224" s="36" t="s">
        <v>4370</v>
      </c>
      <c r="C224" s="37" t="s">
        <v>4660</v>
      </c>
      <c r="D224" s="21" t="s">
        <v>4661</v>
      </c>
      <c r="E224" s="38" t="s">
        <v>4389</v>
      </c>
      <c r="F224" s="39">
        <v>50</v>
      </c>
      <c r="G224" s="39">
        <v>58.02</v>
      </c>
      <c r="H224" s="39">
        <f t="shared" si="127"/>
        <v>69.84</v>
      </c>
      <c r="I224" s="39">
        <f t="shared" si="123"/>
        <v>3492</v>
      </c>
      <c r="J224" s="45">
        <f t="shared" si="124"/>
        <v>2</v>
      </c>
      <c r="K224" s="45">
        <f t="shared" si="125"/>
        <v>139.68</v>
      </c>
      <c r="L224" s="45">
        <f t="shared" si="126"/>
        <v>3492</v>
      </c>
    </row>
    <row r="225" spans="1:12" s="5" customFormat="1" ht="25.5" x14ac:dyDescent="0.25">
      <c r="A225" s="36" t="s">
        <v>4886</v>
      </c>
      <c r="B225" s="36" t="s">
        <v>4370</v>
      </c>
      <c r="C225" s="37" t="s">
        <v>4662</v>
      </c>
      <c r="D225" s="21" t="s">
        <v>4663</v>
      </c>
      <c r="E225" s="38" t="s">
        <v>4389</v>
      </c>
      <c r="F225" s="39">
        <v>100</v>
      </c>
      <c r="G225" s="39">
        <v>12.66</v>
      </c>
      <c r="H225" s="39">
        <f t="shared" si="127"/>
        <v>15.24</v>
      </c>
      <c r="I225" s="39">
        <f t="shared" si="123"/>
        <v>1524</v>
      </c>
      <c r="J225" s="46">
        <f t="shared" si="124"/>
        <v>4</v>
      </c>
      <c r="K225" s="46">
        <f t="shared" si="125"/>
        <v>60.96</v>
      </c>
      <c r="L225" s="46">
        <f t="shared" si="126"/>
        <v>1524</v>
      </c>
    </row>
    <row r="226" spans="1:12" s="9" customFormat="1" ht="20.100000000000001" customHeight="1" x14ac:dyDescent="0.25">
      <c r="A226" s="71" t="s">
        <v>4968</v>
      </c>
      <c r="B226" s="72"/>
      <c r="C226" s="72"/>
      <c r="D226" s="72"/>
      <c r="E226" s="72"/>
      <c r="F226" s="72"/>
      <c r="G226" s="72"/>
      <c r="H226" s="73"/>
      <c r="I226" s="40">
        <f>SUM(I222:I225)</f>
        <v>19570.5</v>
      </c>
      <c r="J226" s="49"/>
      <c r="K226" s="50"/>
      <c r="L226" s="40">
        <f>SUM(L222:L225)</f>
        <v>19570.5</v>
      </c>
    </row>
    <row r="227" spans="1:12" s="4" customFormat="1" ht="9.9499999999999993" customHeight="1" x14ac:dyDescent="0.2">
      <c r="A227" s="74"/>
      <c r="B227" s="74"/>
      <c r="C227" s="74"/>
      <c r="D227" s="74"/>
      <c r="E227" s="74"/>
      <c r="F227" s="74"/>
      <c r="G227" s="74"/>
      <c r="H227" s="74"/>
      <c r="I227" s="74"/>
      <c r="J227" s="125"/>
      <c r="K227" s="125"/>
      <c r="L227" s="126"/>
    </row>
    <row r="228" spans="1:12" s="3" customFormat="1" ht="20.100000000000001" customHeight="1" x14ac:dyDescent="0.25">
      <c r="A228" s="34">
        <v>26</v>
      </c>
      <c r="B228" s="70"/>
      <c r="C228" s="70"/>
      <c r="D228" s="35" t="s">
        <v>4664</v>
      </c>
      <c r="E228" s="70"/>
      <c r="F228" s="70"/>
      <c r="G228" s="70"/>
      <c r="H228" s="70"/>
      <c r="I228" s="70"/>
      <c r="J228" s="33"/>
      <c r="K228" s="48"/>
      <c r="L228" s="22"/>
    </row>
    <row r="229" spans="1:12" s="5" customFormat="1" ht="51" x14ac:dyDescent="0.25">
      <c r="A229" s="36" t="s">
        <v>4887</v>
      </c>
      <c r="B229" s="36" t="s">
        <v>4370</v>
      </c>
      <c r="C229" s="37" t="s">
        <v>4665</v>
      </c>
      <c r="D229" s="21" t="s">
        <v>4666</v>
      </c>
      <c r="E229" s="38" t="s">
        <v>4389</v>
      </c>
      <c r="F229" s="39">
        <v>25</v>
      </c>
      <c r="G229" s="39">
        <v>209.83</v>
      </c>
      <c r="H229" s="39">
        <f>ROUND(G229*(1+$H$16),2)</f>
        <v>252.57</v>
      </c>
      <c r="I229" s="39">
        <f t="shared" ref="I229:I235" si="128">ROUND(F229*H229,2)</f>
        <v>6314.25</v>
      </c>
      <c r="J229" s="45">
        <f t="shared" ref="J229:J235" si="129">ROUND(F229/25,2)</f>
        <v>1</v>
      </c>
      <c r="K229" s="45">
        <f t="shared" ref="K229:K235" si="130">ROUND(H229*J229,2)</f>
        <v>252.57</v>
      </c>
      <c r="L229" s="45">
        <f t="shared" ref="L229:L235" si="131">K229*25</f>
        <v>6314.25</v>
      </c>
    </row>
    <row r="230" spans="1:12" s="5" customFormat="1" ht="38.25" x14ac:dyDescent="0.25">
      <c r="A230" s="36" t="s">
        <v>4888</v>
      </c>
      <c r="B230" s="36" t="s">
        <v>4387</v>
      </c>
      <c r="C230" s="37" t="s">
        <v>4667</v>
      </c>
      <c r="D230" s="21" t="s">
        <v>4668</v>
      </c>
      <c r="E230" s="38" t="s">
        <v>4389</v>
      </c>
      <c r="F230" s="39">
        <v>25</v>
      </c>
      <c r="G230" s="39">
        <v>192.28</v>
      </c>
      <c r="H230" s="39">
        <f t="shared" ref="H230:H235" si="132">ROUND(G230*(1+$H$16),2)</f>
        <v>231.45</v>
      </c>
      <c r="I230" s="39">
        <f t="shared" si="128"/>
        <v>5786.25</v>
      </c>
      <c r="J230" s="45">
        <f t="shared" si="129"/>
        <v>1</v>
      </c>
      <c r="K230" s="45">
        <f t="shared" si="130"/>
        <v>231.45</v>
      </c>
      <c r="L230" s="45">
        <f t="shared" si="131"/>
        <v>5786.25</v>
      </c>
    </row>
    <row r="231" spans="1:12" s="5" customFormat="1" ht="25.5" x14ac:dyDescent="0.25">
      <c r="A231" s="36" t="s">
        <v>4889</v>
      </c>
      <c r="B231" s="36" t="s">
        <v>4370</v>
      </c>
      <c r="C231" s="37" t="s">
        <v>4669</v>
      </c>
      <c r="D231" s="21" t="s">
        <v>4670</v>
      </c>
      <c r="E231" s="38" t="s">
        <v>4389</v>
      </c>
      <c r="F231" s="39">
        <v>25</v>
      </c>
      <c r="G231" s="39">
        <v>51.48</v>
      </c>
      <c r="H231" s="39">
        <f t="shared" si="132"/>
        <v>61.97</v>
      </c>
      <c r="I231" s="39">
        <f t="shared" si="128"/>
        <v>1549.25</v>
      </c>
      <c r="J231" s="45">
        <f t="shared" si="129"/>
        <v>1</v>
      </c>
      <c r="K231" s="45">
        <f t="shared" si="130"/>
        <v>61.97</v>
      </c>
      <c r="L231" s="45">
        <f t="shared" si="131"/>
        <v>1549.25</v>
      </c>
    </row>
    <row r="232" spans="1:12" s="5" customFormat="1" ht="38.25" x14ac:dyDescent="0.25">
      <c r="A232" s="36" t="s">
        <v>4890</v>
      </c>
      <c r="B232" s="36" t="s">
        <v>4370</v>
      </c>
      <c r="C232" s="37" t="s">
        <v>4671</v>
      </c>
      <c r="D232" s="21" t="s">
        <v>4672</v>
      </c>
      <c r="E232" s="38" t="s">
        <v>4399</v>
      </c>
      <c r="F232" s="39">
        <v>168.75</v>
      </c>
      <c r="G232" s="39">
        <v>15.44</v>
      </c>
      <c r="H232" s="39">
        <f t="shared" si="132"/>
        <v>18.59</v>
      </c>
      <c r="I232" s="39">
        <f t="shared" si="128"/>
        <v>3137.06</v>
      </c>
      <c r="J232" s="45">
        <f t="shared" si="129"/>
        <v>6.75</v>
      </c>
      <c r="K232" s="45">
        <f t="shared" si="130"/>
        <v>125.48</v>
      </c>
      <c r="L232" s="45">
        <f t="shared" si="131"/>
        <v>3137</v>
      </c>
    </row>
    <row r="233" spans="1:12" s="5" customFormat="1" ht="38.25" x14ac:dyDescent="0.25">
      <c r="A233" s="36" t="s">
        <v>4891</v>
      </c>
      <c r="B233" s="36" t="s">
        <v>4370</v>
      </c>
      <c r="C233" s="37" t="s">
        <v>4649</v>
      </c>
      <c r="D233" s="21" t="s">
        <v>4650</v>
      </c>
      <c r="E233" s="38" t="s">
        <v>4399</v>
      </c>
      <c r="F233" s="39">
        <v>75</v>
      </c>
      <c r="G233" s="39">
        <v>7</v>
      </c>
      <c r="H233" s="39">
        <f t="shared" si="132"/>
        <v>8.43</v>
      </c>
      <c r="I233" s="39">
        <f t="shared" si="128"/>
        <v>632.25</v>
      </c>
      <c r="J233" s="45">
        <f t="shared" si="129"/>
        <v>3</v>
      </c>
      <c r="K233" s="45">
        <f t="shared" si="130"/>
        <v>25.29</v>
      </c>
      <c r="L233" s="45">
        <f t="shared" si="131"/>
        <v>632.25</v>
      </c>
    </row>
    <row r="234" spans="1:12" s="5" customFormat="1" ht="38.25" x14ac:dyDescent="0.25">
      <c r="A234" s="36" t="s">
        <v>4892</v>
      </c>
      <c r="B234" s="36" t="s">
        <v>4370</v>
      </c>
      <c r="C234" s="37" t="s">
        <v>4643</v>
      </c>
      <c r="D234" s="21" t="s">
        <v>4644</v>
      </c>
      <c r="E234" s="38" t="s">
        <v>4389</v>
      </c>
      <c r="F234" s="39">
        <v>50</v>
      </c>
      <c r="G234" s="39">
        <v>10.4</v>
      </c>
      <c r="H234" s="39">
        <f t="shared" si="132"/>
        <v>12.52</v>
      </c>
      <c r="I234" s="39">
        <f t="shared" si="128"/>
        <v>626</v>
      </c>
      <c r="J234" s="45">
        <f t="shared" si="129"/>
        <v>2</v>
      </c>
      <c r="K234" s="45">
        <f t="shared" si="130"/>
        <v>25.04</v>
      </c>
      <c r="L234" s="45">
        <f t="shared" si="131"/>
        <v>626</v>
      </c>
    </row>
    <row r="235" spans="1:12" s="5" customFormat="1" ht="38.25" x14ac:dyDescent="0.25">
      <c r="A235" s="36" t="s">
        <v>4893</v>
      </c>
      <c r="B235" s="36" t="s">
        <v>4370</v>
      </c>
      <c r="C235" s="37" t="s">
        <v>4673</v>
      </c>
      <c r="D235" s="21" t="s">
        <v>4674</v>
      </c>
      <c r="E235" s="38" t="s">
        <v>4389</v>
      </c>
      <c r="F235" s="39">
        <v>25</v>
      </c>
      <c r="G235" s="39">
        <v>14.4</v>
      </c>
      <c r="H235" s="39">
        <f t="shared" si="132"/>
        <v>17.329999999999998</v>
      </c>
      <c r="I235" s="39">
        <f t="shared" si="128"/>
        <v>433.25</v>
      </c>
      <c r="J235" s="46">
        <f t="shared" si="129"/>
        <v>1</v>
      </c>
      <c r="K235" s="46">
        <f t="shared" si="130"/>
        <v>17.329999999999998</v>
      </c>
      <c r="L235" s="46">
        <f t="shared" si="131"/>
        <v>433.24999999999994</v>
      </c>
    </row>
    <row r="236" spans="1:12" s="9" customFormat="1" ht="20.100000000000001" customHeight="1" x14ac:dyDescent="0.25">
      <c r="A236" s="71" t="s">
        <v>4969</v>
      </c>
      <c r="B236" s="72"/>
      <c r="C236" s="72"/>
      <c r="D236" s="72"/>
      <c r="E236" s="72"/>
      <c r="F236" s="72"/>
      <c r="G236" s="72"/>
      <c r="H236" s="73"/>
      <c r="I236" s="40">
        <f>SUM(I229:I235)</f>
        <v>18478.310000000001</v>
      </c>
      <c r="J236" s="49"/>
      <c r="K236" s="50"/>
      <c r="L236" s="40">
        <f>SUM(L229:L235)</f>
        <v>18478.25</v>
      </c>
    </row>
    <row r="237" spans="1:12" s="4" customFormat="1" ht="9.9499999999999993" customHeight="1" x14ac:dyDescent="0.2">
      <c r="A237" s="74"/>
      <c r="B237" s="74"/>
      <c r="C237" s="74"/>
      <c r="D237" s="74"/>
      <c r="E237" s="74"/>
      <c r="F237" s="74"/>
      <c r="G237" s="74"/>
      <c r="H237" s="74"/>
      <c r="I237" s="74"/>
      <c r="J237" s="125"/>
      <c r="K237" s="125"/>
      <c r="L237" s="126"/>
    </row>
    <row r="238" spans="1:12" s="3" customFormat="1" ht="20.100000000000001" customHeight="1" x14ac:dyDescent="0.25">
      <c r="A238" s="34">
        <v>27</v>
      </c>
      <c r="B238" s="70"/>
      <c r="C238" s="70"/>
      <c r="D238" s="35" t="s">
        <v>4699</v>
      </c>
      <c r="E238" s="70"/>
      <c r="F238" s="70"/>
      <c r="G238" s="70"/>
      <c r="H238" s="70"/>
      <c r="I238" s="70"/>
      <c r="J238" s="33"/>
      <c r="K238" s="48"/>
      <c r="L238" s="22"/>
    </row>
    <row r="239" spans="1:12" s="5" customFormat="1" ht="25.5" x14ac:dyDescent="0.25">
      <c r="A239" s="36" t="s">
        <v>4894</v>
      </c>
      <c r="B239" s="36" t="s">
        <v>4370</v>
      </c>
      <c r="C239" s="37" t="s">
        <v>4675</v>
      </c>
      <c r="D239" s="21" t="s">
        <v>4676</v>
      </c>
      <c r="E239" s="38" t="s">
        <v>4389</v>
      </c>
      <c r="F239" s="39">
        <v>25</v>
      </c>
      <c r="G239" s="39">
        <v>287.52</v>
      </c>
      <c r="H239" s="39">
        <f>ROUND(G239*(1+$H$16),2)</f>
        <v>346.09</v>
      </c>
      <c r="I239" s="39">
        <f t="shared" ref="I239:I252" si="133">ROUND(F239*H239,2)</f>
        <v>8652.25</v>
      </c>
      <c r="J239" s="45">
        <f t="shared" ref="J239:J252" si="134">ROUND(F239/25,2)</f>
        <v>1</v>
      </c>
      <c r="K239" s="45">
        <f t="shared" ref="K239:K252" si="135">ROUND(H239*J239,2)</f>
        <v>346.09</v>
      </c>
      <c r="L239" s="45">
        <f t="shared" ref="L239:L252" si="136">K239*25</f>
        <v>8652.25</v>
      </c>
    </row>
    <row r="240" spans="1:12" s="5" customFormat="1" ht="25.5" x14ac:dyDescent="0.25">
      <c r="A240" s="36" t="s">
        <v>4895</v>
      </c>
      <c r="B240" s="36" t="s">
        <v>4370</v>
      </c>
      <c r="C240" s="37" t="s">
        <v>4677</v>
      </c>
      <c r="D240" s="21" t="s">
        <v>4678</v>
      </c>
      <c r="E240" s="38" t="s">
        <v>4389</v>
      </c>
      <c r="F240" s="39">
        <v>25</v>
      </c>
      <c r="G240" s="39">
        <v>5.15</v>
      </c>
      <c r="H240" s="39">
        <f t="shared" ref="H240:H250" si="137">ROUND(G240*(1+$H$16),2)</f>
        <v>6.2</v>
      </c>
      <c r="I240" s="39">
        <f t="shared" si="133"/>
        <v>155</v>
      </c>
      <c r="J240" s="45">
        <f t="shared" si="134"/>
        <v>1</v>
      </c>
      <c r="K240" s="45">
        <f t="shared" si="135"/>
        <v>6.2</v>
      </c>
      <c r="L240" s="45">
        <f t="shared" si="136"/>
        <v>155</v>
      </c>
    </row>
    <row r="241" spans="1:12" s="5" customFormat="1" ht="25.5" x14ac:dyDescent="0.25">
      <c r="A241" s="36" t="s">
        <v>4896</v>
      </c>
      <c r="B241" s="36" t="s">
        <v>4370</v>
      </c>
      <c r="C241" s="37" t="s">
        <v>4679</v>
      </c>
      <c r="D241" s="21" t="s">
        <v>4680</v>
      </c>
      <c r="E241" s="38" t="s">
        <v>4389</v>
      </c>
      <c r="F241" s="39">
        <v>50</v>
      </c>
      <c r="G241" s="39">
        <v>5.81</v>
      </c>
      <c r="H241" s="39">
        <f t="shared" si="137"/>
        <v>6.99</v>
      </c>
      <c r="I241" s="39">
        <f t="shared" si="133"/>
        <v>349.5</v>
      </c>
      <c r="J241" s="45">
        <f t="shared" si="134"/>
        <v>2</v>
      </c>
      <c r="K241" s="45">
        <f t="shared" si="135"/>
        <v>13.98</v>
      </c>
      <c r="L241" s="45">
        <f t="shared" si="136"/>
        <v>349.5</v>
      </c>
    </row>
    <row r="242" spans="1:12" s="5" customFormat="1" ht="51" x14ac:dyDescent="0.25">
      <c r="A242" s="36" t="s">
        <v>4897</v>
      </c>
      <c r="B242" s="36" t="s">
        <v>4370</v>
      </c>
      <c r="C242" s="37" t="s">
        <v>4681</v>
      </c>
      <c r="D242" s="21" t="s">
        <v>4682</v>
      </c>
      <c r="E242" s="38" t="s">
        <v>4389</v>
      </c>
      <c r="F242" s="39">
        <v>25</v>
      </c>
      <c r="G242" s="39">
        <v>25.12</v>
      </c>
      <c r="H242" s="39">
        <f t="shared" si="137"/>
        <v>30.24</v>
      </c>
      <c r="I242" s="39">
        <f t="shared" si="133"/>
        <v>756</v>
      </c>
      <c r="J242" s="45">
        <f t="shared" si="134"/>
        <v>1</v>
      </c>
      <c r="K242" s="45">
        <f t="shared" si="135"/>
        <v>30.24</v>
      </c>
      <c r="L242" s="45">
        <f t="shared" si="136"/>
        <v>756</v>
      </c>
    </row>
    <row r="243" spans="1:12" s="5" customFormat="1" ht="51" x14ac:dyDescent="0.25">
      <c r="A243" s="36" t="s">
        <v>4898</v>
      </c>
      <c r="B243" s="36" t="s">
        <v>4370</v>
      </c>
      <c r="C243" s="37" t="s">
        <v>4683</v>
      </c>
      <c r="D243" s="21" t="s">
        <v>4684</v>
      </c>
      <c r="E243" s="38" t="s">
        <v>4389</v>
      </c>
      <c r="F243" s="39">
        <v>50</v>
      </c>
      <c r="G243" s="39">
        <v>33.9</v>
      </c>
      <c r="H243" s="39">
        <f t="shared" si="137"/>
        <v>40.81</v>
      </c>
      <c r="I243" s="39">
        <f t="shared" ref="I243:I247" si="138">ROUND(F243*H243,2)</f>
        <v>2040.5</v>
      </c>
      <c r="J243" s="45">
        <f t="shared" si="134"/>
        <v>2</v>
      </c>
      <c r="K243" s="45">
        <f t="shared" si="135"/>
        <v>81.62</v>
      </c>
      <c r="L243" s="45">
        <f t="shared" si="136"/>
        <v>2040.5</v>
      </c>
    </row>
    <row r="244" spans="1:12" s="5" customFormat="1" ht="38.25" x14ac:dyDescent="0.25">
      <c r="A244" s="36" t="s">
        <v>4899</v>
      </c>
      <c r="B244" s="36" t="s">
        <v>4370</v>
      </c>
      <c r="C244" s="37" t="s">
        <v>4685</v>
      </c>
      <c r="D244" s="21" t="s">
        <v>4686</v>
      </c>
      <c r="E244" s="38" t="s">
        <v>4389</v>
      </c>
      <c r="F244" s="39">
        <v>25</v>
      </c>
      <c r="G244" s="39">
        <v>46.01</v>
      </c>
      <c r="H244" s="39">
        <f t="shared" si="137"/>
        <v>55.38</v>
      </c>
      <c r="I244" s="39">
        <f t="shared" si="138"/>
        <v>1384.5</v>
      </c>
      <c r="J244" s="45">
        <f t="shared" si="134"/>
        <v>1</v>
      </c>
      <c r="K244" s="45">
        <f t="shared" si="135"/>
        <v>55.38</v>
      </c>
      <c r="L244" s="45">
        <f t="shared" si="136"/>
        <v>1384.5</v>
      </c>
    </row>
    <row r="245" spans="1:12" s="5" customFormat="1" ht="38.25" x14ac:dyDescent="0.25">
      <c r="A245" s="36" t="s">
        <v>4900</v>
      </c>
      <c r="B245" s="36" t="s">
        <v>4370</v>
      </c>
      <c r="C245" s="37" t="s">
        <v>4643</v>
      </c>
      <c r="D245" s="21" t="s">
        <v>4644</v>
      </c>
      <c r="E245" s="38" t="s">
        <v>4389</v>
      </c>
      <c r="F245" s="39">
        <v>200</v>
      </c>
      <c r="G245" s="39">
        <v>10.4</v>
      </c>
      <c r="H245" s="39">
        <f t="shared" si="137"/>
        <v>12.52</v>
      </c>
      <c r="I245" s="39">
        <f t="shared" si="138"/>
        <v>2504</v>
      </c>
      <c r="J245" s="45">
        <f t="shared" si="134"/>
        <v>8</v>
      </c>
      <c r="K245" s="45">
        <f t="shared" si="135"/>
        <v>100.16</v>
      </c>
      <c r="L245" s="45">
        <f t="shared" si="136"/>
        <v>2504</v>
      </c>
    </row>
    <row r="246" spans="1:12" s="5" customFormat="1" ht="38.25" x14ac:dyDescent="0.25">
      <c r="A246" s="36" t="s">
        <v>4901</v>
      </c>
      <c r="B246" s="36" t="s">
        <v>4370</v>
      </c>
      <c r="C246" s="37" t="s">
        <v>4687</v>
      </c>
      <c r="D246" s="21" t="s">
        <v>4688</v>
      </c>
      <c r="E246" s="38" t="s">
        <v>4389</v>
      </c>
      <c r="F246" s="39">
        <v>100</v>
      </c>
      <c r="G246" s="39">
        <v>14.7</v>
      </c>
      <c r="H246" s="39">
        <f t="shared" si="137"/>
        <v>17.690000000000001</v>
      </c>
      <c r="I246" s="39">
        <f t="shared" si="138"/>
        <v>1769</v>
      </c>
      <c r="J246" s="45">
        <f t="shared" si="134"/>
        <v>4</v>
      </c>
      <c r="K246" s="45">
        <f t="shared" si="135"/>
        <v>70.760000000000005</v>
      </c>
      <c r="L246" s="45">
        <f t="shared" si="136"/>
        <v>1769.0000000000002</v>
      </c>
    </row>
    <row r="247" spans="1:12" s="5" customFormat="1" ht="38.25" x14ac:dyDescent="0.25">
      <c r="A247" s="36" t="s">
        <v>4902</v>
      </c>
      <c r="B247" s="36" t="s">
        <v>4370</v>
      </c>
      <c r="C247" s="37" t="s">
        <v>4689</v>
      </c>
      <c r="D247" s="21" t="s">
        <v>4690</v>
      </c>
      <c r="E247" s="38" t="s">
        <v>4389</v>
      </c>
      <c r="F247" s="39">
        <v>25</v>
      </c>
      <c r="G247" s="39">
        <v>17</v>
      </c>
      <c r="H247" s="39">
        <f t="shared" si="137"/>
        <v>20.46</v>
      </c>
      <c r="I247" s="39">
        <f t="shared" si="138"/>
        <v>511.5</v>
      </c>
      <c r="J247" s="45">
        <f t="shared" si="134"/>
        <v>1</v>
      </c>
      <c r="K247" s="45">
        <f t="shared" si="135"/>
        <v>20.46</v>
      </c>
      <c r="L247" s="45">
        <f t="shared" si="136"/>
        <v>511.5</v>
      </c>
    </row>
    <row r="248" spans="1:12" s="5" customFormat="1" ht="51" x14ac:dyDescent="0.25">
      <c r="A248" s="36" t="s">
        <v>4903</v>
      </c>
      <c r="B248" s="36" t="s">
        <v>4370</v>
      </c>
      <c r="C248" s="37" t="s">
        <v>4691</v>
      </c>
      <c r="D248" s="21" t="s">
        <v>4692</v>
      </c>
      <c r="E248" s="38" t="s">
        <v>4389</v>
      </c>
      <c r="F248" s="39">
        <v>50</v>
      </c>
      <c r="G248" s="39">
        <v>8.74</v>
      </c>
      <c r="H248" s="39">
        <f t="shared" si="137"/>
        <v>10.52</v>
      </c>
      <c r="I248" s="39">
        <f t="shared" si="133"/>
        <v>526</v>
      </c>
      <c r="J248" s="45">
        <f t="shared" si="134"/>
        <v>2</v>
      </c>
      <c r="K248" s="45">
        <f t="shared" si="135"/>
        <v>21.04</v>
      </c>
      <c r="L248" s="45">
        <f t="shared" si="136"/>
        <v>526</v>
      </c>
    </row>
    <row r="249" spans="1:12" s="5" customFormat="1" ht="38.25" x14ac:dyDescent="0.25">
      <c r="A249" s="36" t="s">
        <v>4904</v>
      </c>
      <c r="B249" s="36" t="s">
        <v>4370</v>
      </c>
      <c r="C249" s="37" t="s">
        <v>4693</v>
      </c>
      <c r="D249" s="21" t="s">
        <v>4694</v>
      </c>
      <c r="E249" s="38" t="s">
        <v>4389</v>
      </c>
      <c r="F249" s="39">
        <v>75</v>
      </c>
      <c r="G249" s="39">
        <v>20.6</v>
      </c>
      <c r="H249" s="39">
        <f t="shared" si="137"/>
        <v>24.8</v>
      </c>
      <c r="I249" s="39">
        <f t="shared" si="133"/>
        <v>1860</v>
      </c>
      <c r="J249" s="45">
        <f t="shared" si="134"/>
        <v>3</v>
      </c>
      <c r="K249" s="45">
        <f t="shared" si="135"/>
        <v>74.400000000000006</v>
      </c>
      <c r="L249" s="45">
        <f t="shared" si="136"/>
        <v>1860.0000000000002</v>
      </c>
    </row>
    <row r="250" spans="1:12" s="5" customFormat="1" ht="38.25" x14ac:dyDescent="0.25">
      <c r="A250" s="36" t="s">
        <v>4905</v>
      </c>
      <c r="B250" s="36" t="s">
        <v>4370</v>
      </c>
      <c r="C250" s="37" t="s">
        <v>4695</v>
      </c>
      <c r="D250" s="21" t="s">
        <v>4696</v>
      </c>
      <c r="E250" s="38" t="s">
        <v>4389</v>
      </c>
      <c r="F250" s="39">
        <v>25</v>
      </c>
      <c r="G250" s="39">
        <v>23.13</v>
      </c>
      <c r="H250" s="39">
        <f t="shared" si="137"/>
        <v>27.84</v>
      </c>
      <c r="I250" s="39">
        <f t="shared" si="133"/>
        <v>696</v>
      </c>
      <c r="J250" s="45">
        <f t="shared" si="134"/>
        <v>1</v>
      </c>
      <c r="K250" s="45">
        <f t="shared" si="135"/>
        <v>27.84</v>
      </c>
      <c r="L250" s="45">
        <f t="shared" si="136"/>
        <v>696</v>
      </c>
    </row>
    <row r="251" spans="1:12" s="5" customFormat="1" ht="38.25" x14ac:dyDescent="0.25">
      <c r="A251" s="36" t="s">
        <v>4906</v>
      </c>
      <c r="B251" s="36" t="s">
        <v>4370</v>
      </c>
      <c r="C251" s="37" t="s">
        <v>4671</v>
      </c>
      <c r="D251" s="21" t="s">
        <v>4672</v>
      </c>
      <c r="E251" s="38" t="s">
        <v>4399</v>
      </c>
      <c r="F251" s="39">
        <v>110.00000000000004</v>
      </c>
      <c r="G251" s="39">
        <v>15.44</v>
      </c>
      <c r="H251" s="39">
        <f>ROUND(G251*(1+$H$16),2)</f>
        <v>18.59</v>
      </c>
      <c r="I251" s="39">
        <f t="shared" si="133"/>
        <v>2044.9</v>
      </c>
      <c r="J251" s="45">
        <f t="shared" si="134"/>
        <v>4.4000000000000004</v>
      </c>
      <c r="K251" s="45">
        <f t="shared" si="135"/>
        <v>81.8</v>
      </c>
      <c r="L251" s="45">
        <f t="shared" si="136"/>
        <v>2045</v>
      </c>
    </row>
    <row r="252" spans="1:12" s="5" customFormat="1" ht="38.25" x14ac:dyDescent="0.25">
      <c r="A252" s="36" t="s">
        <v>4907</v>
      </c>
      <c r="B252" s="36" t="s">
        <v>4370</v>
      </c>
      <c r="C252" s="37" t="s">
        <v>4697</v>
      </c>
      <c r="D252" s="21" t="s">
        <v>4698</v>
      </c>
      <c r="E252" s="38" t="s">
        <v>4399</v>
      </c>
      <c r="F252" s="39">
        <v>263.75000000000011</v>
      </c>
      <c r="G252" s="39">
        <v>24.06</v>
      </c>
      <c r="H252" s="39">
        <f>ROUND(G252*(1+$H$16),2)</f>
        <v>28.96</v>
      </c>
      <c r="I252" s="39">
        <f t="shared" si="133"/>
        <v>7638.2</v>
      </c>
      <c r="J252" s="46">
        <f t="shared" si="134"/>
        <v>10.55</v>
      </c>
      <c r="K252" s="46">
        <f t="shared" si="135"/>
        <v>305.52999999999997</v>
      </c>
      <c r="L252" s="46">
        <f t="shared" si="136"/>
        <v>7638.2499999999991</v>
      </c>
    </row>
    <row r="253" spans="1:12" s="9" customFormat="1" ht="20.100000000000001" customHeight="1" x14ac:dyDescent="0.25">
      <c r="A253" s="71" t="s">
        <v>4970</v>
      </c>
      <c r="B253" s="72"/>
      <c r="C253" s="72"/>
      <c r="D253" s="72"/>
      <c r="E253" s="72"/>
      <c r="F253" s="72"/>
      <c r="G253" s="72"/>
      <c r="H253" s="73"/>
      <c r="I253" s="40">
        <f>SUM(I239:I252)</f>
        <v>30887.350000000002</v>
      </c>
      <c r="J253" s="49"/>
      <c r="K253" s="50"/>
      <c r="L253" s="40">
        <f>SUM(L239:L252)</f>
        <v>30887.5</v>
      </c>
    </row>
    <row r="254" spans="1:12" s="4" customFormat="1" ht="9.9499999999999993" customHeight="1" x14ac:dyDescent="0.2">
      <c r="A254" s="74"/>
      <c r="B254" s="74"/>
      <c r="C254" s="74"/>
      <c r="D254" s="74"/>
      <c r="E254" s="74"/>
      <c r="F254" s="74"/>
      <c r="G254" s="74"/>
      <c r="H254" s="74"/>
      <c r="I254" s="74"/>
      <c r="J254" s="125"/>
      <c r="K254" s="125"/>
      <c r="L254" s="126"/>
    </row>
    <row r="255" spans="1:12" s="3" customFormat="1" ht="20.100000000000001" customHeight="1" x14ac:dyDescent="0.25">
      <c r="A255" s="34">
        <v>28</v>
      </c>
      <c r="B255" s="70"/>
      <c r="C255" s="70"/>
      <c r="D255" s="35" t="s">
        <v>4700</v>
      </c>
      <c r="E255" s="70"/>
      <c r="F255" s="70"/>
      <c r="G255" s="70"/>
      <c r="H255" s="70"/>
      <c r="I255" s="70"/>
      <c r="J255" s="33"/>
      <c r="K255" s="48"/>
      <c r="L255" s="22"/>
    </row>
    <row r="256" spans="1:12" s="5" customFormat="1" ht="51" x14ac:dyDescent="0.25">
      <c r="A256" s="36" t="s">
        <v>4908</v>
      </c>
      <c r="B256" s="36" t="s">
        <v>4370</v>
      </c>
      <c r="C256" s="37" t="s">
        <v>4701</v>
      </c>
      <c r="D256" s="21" t="s">
        <v>4702</v>
      </c>
      <c r="E256" s="38" t="s">
        <v>4389</v>
      </c>
      <c r="F256" s="39">
        <v>75</v>
      </c>
      <c r="G256" s="39">
        <v>12.72</v>
      </c>
      <c r="H256" s="39">
        <f>ROUND(G256*(1+$H$16),2)</f>
        <v>15.31</v>
      </c>
      <c r="I256" s="39">
        <f t="shared" ref="I256:I267" si="139">ROUND(F256*H256,2)</f>
        <v>1148.25</v>
      </c>
      <c r="J256" s="45">
        <f t="shared" ref="J256:J267" si="140">ROUND(F256/25,2)</f>
        <v>3</v>
      </c>
      <c r="K256" s="45">
        <f t="shared" ref="K256:K267" si="141">ROUND(H256*J256,2)</f>
        <v>45.93</v>
      </c>
      <c r="L256" s="45">
        <f t="shared" ref="L256:L267" si="142">K256*25</f>
        <v>1148.25</v>
      </c>
    </row>
    <row r="257" spans="1:12" s="5" customFormat="1" ht="51" x14ac:dyDescent="0.25">
      <c r="A257" s="36" t="s">
        <v>4909</v>
      </c>
      <c r="B257" s="36" t="s">
        <v>4370</v>
      </c>
      <c r="C257" s="37" t="s">
        <v>4703</v>
      </c>
      <c r="D257" s="21" t="s">
        <v>4704</v>
      </c>
      <c r="E257" s="38" t="s">
        <v>4389</v>
      </c>
      <c r="F257" s="39">
        <v>50</v>
      </c>
      <c r="G257" s="39">
        <v>18.46</v>
      </c>
      <c r="H257" s="39">
        <f t="shared" ref="H257:H265" si="143">ROUND(G257*(1+$H$16),2)</f>
        <v>22.22</v>
      </c>
      <c r="I257" s="39">
        <f t="shared" si="139"/>
        <v>1111</v>
      </c>
      <c r="J257" s="45">
        <f t="shared" si="140"/>
        <v>2</v>
      </c>
      <c r="K257" s="45">
        <f t="shared" si="141"/>
        <v>44.44</v>
      </c>
      <c r="L257" s="45">
        <f t="shared" si="142"/>
        <v>1111</v>
      </c>
    </row>
    <row r="258" spans="1:12" s="5" customFormat="1" ht="51" x14ac:dyDescent="0.25">
      <c r="A258" s="36" t="s">
        <v>4910</v>
      </c>
      <c r="B258" s="36" t="s">
        <v>4370</v>
      </c>
      <c r="C258" s="37" t="s">
        <v>4705</v>
      </c>
      <c r="D258" s="21" t="s">
        <v>4706</v>
      </c>
      <c r="E258" s="38" t="s">
        <v>4389</v>
      </c>
      <c r="F258" s="39">
        <v>50</v>
      </c>
      <c r="G258" s="39">
        <v>12.42</v>
      </c>
      <c r="H258" s="39">
        <f t="shared" si="143"/>
        <v>14.95</v>
      </c>
      <c r="I258" s="39">
        <f t="shared" si="139"/>
        <v>747.5</v>
      </c>
      <c r="J258" s="45">
        <f t="shared" si="140"/>
        <v>2</v>
      </c>
      <c r="K258" s="45">
        <f t="shared" si="141"/>
        <v>29.9</v>
      </c>
      <c r="L258" s="45">
        <f t="shared" si="142"/>
        <v>747.5</v>
      </c>
    </row>
    <row r="259" spans="1:12" s="5" customFormat="1" ht="51" x14ac:dyDescent="0.25">
      <c r="A259" s="36" t="s">
        <v>4911</v>
      </c>
      <c r="B259" s="36" t="s">
        <v>4370</v>
      </c>
      <c r="C259" s="37" t="s">
        <v>4707</v>
      </c>
      <c r="D259" s="21" t="s">
        <v>4708</v>
      </c>
      <c r="E259" s="38" t="s">
        <v>4389</v>
      </c>
      <c r="F259" s="39">
        <v>225</v>
      </c>
      <c r="G259" s="39">
        <v>17.510000000000002</v>
      </c>
      <c r="H259" s="39">
        <f t="shared" si="143"/>
        <v>21.08</v>
      </c>
      <c r="I259" s="39">
        <f t="shared" si="139"/>
        <v>4743</v>
      </c>
      <c r="J259" s="45">
        <f t="shared" si="140"/>
        <v>9</v>
      </c>
      <c r="K259" s="45">
        <f t="shared" si="141"/>
        <v>189.72</v>
      </c>
      <c r="L259" s="45">
        <f t="shared" si="142"/>
        <v>4743</v>
      </c>
    </row>
    <row r="260" spans="1:12" s="5" customFormat="1" ht="51" x14ac:dyDescent="0.25">
      <c r="A260" s="36" t="s">
        <v>4912</v>
      </c>
      <c r="B260" s="36" t="s">
        <v>4370</v>
      </c>
      <c r="C260" s="37" t="s">
        <v>4709</v>
      </c>
      <c r="D260" s="21" t="s">
        <v>4710</v>
      </c>
      <c r="E260" s="38" t="s">
        <v>4389</v>
      </c>
      <c r="F260" s="39">
        <v>25</v>
      </c>
      <c r="G260" s="39">
        <v>32.53</v>
      </c>
      <c r="H260" s="39">
        <f t="shared" si="143"/>
        <v>39.159999999999997</v>
      </c>
      <c r="I260" s="39">
        <f t="shared" si="139"/>
        <v>979</v>
      </c>
      <c r="J260" s="45">
        <f t="shared" si="140"/>
        <v>1</v>
      </c>
      <c r="K260" s="45">
        <f t="shared" si="141"/>
        <v>39.159999999999997</v>
      </c>
      <c r="L260" s="45">
        <f t="shared" si="142"/>
        <v>978.99999999999989</v>
      </c>
    </row>
    <row r="261" spans="1:12" s="5" customFormat="1" ht="51" x14ac:dyDescent="0.25">
      <c r="A261" s="36" t="s">
        <v>4913</v>
      </c>
      <c r="B261" s="36" t="s">
        <v>4370</v>
      </c>
      <c r="C261" s="37" t="s">
        <v>4711</v>
      </c>
      <c r="D261" s="21" t="s">
        <v>4712</v>
      </c>
      <c r="E261" s="38" t="s">
        <v>4389</v>
      </c>
      <c r="F261" s="39">
        <v>25</v>
      </c>
      <c r="G261" s="39">
        <v>28.72</v>
      </c>
      <c r="H261" s="39">
        <f t="shared" si="143"/>
        <v>34.57</v>
      </c>
      <c r="I261" s="39">
        <f t="shared" si="139"/>
        <v>864.25</v>
      </c>
      <c r="J261" s="45">
        <f t="shared" si="140"/>
        <v>1</v>
      </c>
      <c r="K261" s="45">
        <f t="shared" si="141"/>
        <v>34.57</v>
      </c>
      <c r="L261" s="45">
        <f t="shared" si="142"/>
        <v>864.25</v>
      </c>
    </row>
    <row r="262" spans="1:12" s="5" customFormat="1" ht="63.75" x14ac:dyDescent="0.25">
      <c r="A262" s="36" t="s">
        <v>4914</v>
      </c>
      <c r="B262" s="36" t="s">
        <v>4370</v>
      </c>
      <c r="C262" s="37" t="s">
        <v>4713</v>
      </c>
      <c r="D262" s="21" t="s">
        <v>4714</v>
      </c>
      <c r="E262" s="38" t="s">
        <v>4389</v>
      </c>
      <c r="F262" s="39">
        <v>25</v>
      </c>
      <c r="G262" s="39">
        <v>51.68</v>
      </c>
      <c r="H262" s="39">
        <f t="shared" si="143"/>
        <v>62.21</v>
      </c>
      <c r="I262" s="39">
        <f t="shared" ref="I262:I264" si="144">ROUND(F262*H262,2)</f>
        <v>1555.25</v>
      </c>
      <c r="J262" s="45">
        <f t="shared" si="140"/>
        <v>1</v>
      </c>
      <c r="K262" s="45">
        <f t="shared" si="141"/>
        <v>62.21</v>
      </c>
      <c r="L262" s="45">
        <f t="shared" si="142"/>
        <v>1555.25</v>
      </c>
    </row>
    <row r="263" spans="1:12" s="5" customFormat="1" ht="51" x14ac:dyDescent="0.25">
      <c r="A263" s="36" t="s">
        <v>4915</v>
      </c>
      <c r="B263" s="36" t="s">
        <v>4370</v>
      </c>
      <c r="C263" s="37" t="s">
        <v>4715</v>
      </c>
      <c r="D263" s="21" t="s">
        <v>4716</v>
      </c>
      <c r="E263" s="38" t="s">
        <v>4389</v>
      </c>
      <c r="F263" s="39">
        <v>25</v>
      </c>
      <c r="G263" s="39">
        <v>14.14</v>
      </c>
      <c r="H263" s="39">
        <f t="shared" si="143"/>
        <v>17.02</v>
      </c>
      <c r="I263" s="39">
        <f t="shared" si="144"/>
        <v>425.5</v>
      </c>
      <c r="J263" s="45">
        <f t="shared" si="140"/>
        <v>1</v>
      </c>
      <c r="K263" s="45">
        <f t="shared" si="141"/>
        <v>17.02</v>
      </c>
      <c r="L263" s="45">
        <f t="shared" si="142"/>
        <v>425.5</v>
      </c>
    </row>
    <row r="264" spans="1:12" s="5" customFormat="1" ht="51" x14ac:dyDescent="0.25">
      <c r="A264" s="36" t="s">
        <v>4916</v>
      </c>
      <c r="B264" s="36" t="s">
        <v>4370</v>
      </c>
      <c r="C264" s="37" t="s">
        <v>4717</v>
      </c>
      <c r="D264" s="21" t="s">
        <v>4718</v>
      </c>
      <c r="E264" s="38" t="s">
        <v>4399</v>
      </c>
      <c r="F264" s="39">
        <v>83.749999999999986</v>
      </c>
      <c r="G264" s="39">
        <v>26.66</v>
      </c>
      <c r="H264" s="39">
        <f t="shared" si="143"/>
        <v>32.090000000000003</v>
      </c>
      <c r="I264" s="39">
        <f t="shared" si="144"/>
        <v>2687.54</v>
      </c>
      <c r="J264" s="45">
        <f t="shared" si="140"/>
        <v>3.35</v>
      </c>
      <c r="K264" s="45">
        <f t="shared" si="141"/>
        <v>107.5</v>
      </c>
      <c r="L264" s="45">
        <f t="shared" si="142"/>
        <v>2687.5</v>
      </c>
    </row>
    <row r="265" spans="1:12" s="5" customFormat="1" ht="51" x14ac:dyDescent="0.25">
      <c r="A265" s="36" t="s">
        <v>4917</v>
      </c>
      <c r="B265" s="36" t="s">
        <v>4370</v>
      </c>
      <c r="C265" s="37" t="s">
        <v>4719</v>
      </c>
      <c r="D265" s="21" t="s">
        <v>4720</v>
      </c>
      <c r="E265" s="38" t="s">
        <v>4399</v>
      </c>
      <c r="F265" s="39">
        <v>255.25000000000014</v>
      </c>
      <c r="G265" s="39">
        <v>34.049999999999997</v>
      </c>
      <c r="H265" s="39">
        <f t="shared" si="143"/>
        <v>40.99</v>
      </c>
      <c r="I265" s="39">
        <f t="shared" si="139"/>
        <v>10462.700000000001</v>
      </c>
      <c r="J265" s="45">
        <f t="shared" si="140"/>
        <v>10.210000000000001</v>
      </c>
      <c r="K265" s="45">
        <f t="shared" si="141"/>
        <v>418.51</v>
      </c>
      <c r="L265" s="45">
        <f t="shared" si="142"/>
        <v>10462.75</v>
      </c>
    </row>
    <row r="266" spans="1:12" s="5" customFormat="1" ht="38.25" x14ac:dyDescent="0.25">
      <c r="A266" s="36" t="s">
        <v>4918</v>
      </c>
      <c r="B266" s="36" t="s">
        <v>4370</v>
      </c>
      <c r="C266" s="37" t="s">
        <v>4721</v>
      </c>
      <c r="D266" s="21" t="s">
        <v>4722</v>
      </c>
      <c r="E266" s="38" t="s">
        <v>4399</v>
      </c>
      <c r="F266" s="39">
        <v>100</v>
      </c>
      <c r="G266" s="39">
        <v>17.399999999999999</v>
      </c>
      <c r="H266" s="39">
        <f>ROUND(G266*(1+$H$16),2)</f>
        <v>20.94</v>
      </c>
      <c r="I266" s="39">
        <f t="shared" si="139"/>
        <v>2094</v>
      </c>
      <c r="J266" s="45">
        <f t="shared" si="140"/>
        <v>4</v>
      </c>
      <c r="K266" s="45">
        <f t="shared" si="141"/>
        <v>83.76</v>
      </c>
      <c r="L266" s="45">
        <f t="shared" si="142"/>
        <v>2094</v>
      </c>
    </row>
    <row r="267" spans="1:12" s="5" customFormat="1" ht="51" x14ac:dyDescent="0.25">
      <c r="A267" s="36" t="s">
        <v>4919</v>
      </c>
      <c r="B267" s="36" t="s">
        <v>4370</v>
      </c>
      <c r="C267" s="37" t="s">
        <v>4723</v>
      </c>
      <c r="D267" s="21" t="s">
        <v>4724</v>
      </c>
      <c r="E267" s="38" t="s">
        <v>4399</v>
      </c>
      <c r="F267" s="39">
        <v>844.99999999999966</v>
      </c>
      <c r="G267" s="39">
        <v>47.43</v>
      </c>
      <c r="H267" s="39">
        <f>ROUND(G267*(1+$H$16),2)</f>
        <v>57.09</v>
      </c>
      <c r="I267" s="39">
        <f t="shared" si="139"/>
        <v>48241.05</v>
      </c>
      <c r="J267" s="46">
        <f t="shared" si="140"/>
        <v>33.799999999999997</v>
      </c>
      <c r="K267" s="46">
        <f t="shared" si="141"/>
        <v>1929.64</v>
      </c>
      <c r="L267" s="46">
        <f t="shared" si="142"/>
        <v>48241</v>
      </c>
    </row>
    <row r="268" spans="1:12" s="9" customFormat="1" ht="20.100000000000001" customHeight="1" x14ac:dyDescent="0.25">
      <c r="A268" s="71" t="s">
        <v>4971</v>
      </c>
      <c r="B268" s="72"/>
      <c r="C268" s="72"/>
      <c r="D268" s="72"/>
      <c r="E268" s="72"/>
      <c r="F268" s="72"/>
      <c r="G268" s="72"/>
      <c r="H268" s="73"/>
      <c r="I268" s="40">
        <f>SUM(I256:I267)</f>
        <v>75059.040000000008</v>
      </c>
      <c r="J268" s="49"/>
      <c r="K268" s="50"/>
      <c r="L268" s="40">
        <f>SUM(L256:L267)</f>
        <v>75059</v>
      </c>
    </row>
    <row r="269" spans="1:12" s="4" customFormat="1" ht="9.9499999999999993" customHeight="1" x14ac:dyDescent="0.2">
      <c r="A269" s="74"/>
      <c r="B269" s="74"/>
      <c r="C269" s="74"/>
      <c r="D269" s="74"/>
      <c r="E269" s="74"/>
      <c r="F269" s="74"/>
      <c r="G269" s="74"/>
      <c r="H269" s="74"/>
      <c r="I269" s="74"/>
      <c r="J269" s="125"/>
      <c r="K269" s="125"/>
      <c r="L269" s="126"/>
    </row>
    <row r="270" spans="1:12" s="3" customFormat="1" ht="20.100000000000001" customHeight="1" x14ac:dyDescent="0.25">
      <c r="A270" s="34">
        <v>29</v>
      </c>
      <c r="B270" s="70"/>
      <c r="C270" s="70"/>
      <c r="D270" s="35" t="s">
        <v>4725</v>
      </c>
      <c r="E270" s="70"/>
      <c r="F270" s="70"/>
      <c r="G270" s="70"/>
      <c r="H270" s="70"/>
      <c r="I270" s="70"/>
      <c r="J270" s="33"/>
      <c r="K270" s="48"/>
      <c r="L270" s="22"/>
    </row>
    <row r="271" spans="1:12" s="5" customFormat="1" ht="51" x14ac:dyDescent="0.25">
      <c r="A271" s="36" t="s">
        <v>4920</v>
      </c>
      <c r="B271" s="36" t="s">
        <v>4370</v>
      </c>
      <c r="C271" s="37" t="s">
        <v>4726</v>
      </c>
      <c r="D271" s="21" t="s">
        <v>4727</v>
      </c>
      <c r="E271" s="38" t="s">
        <v>4389</v>
      </c>
      <c r="F271" s="39">
        <v>125</v>
      </c>
      <c r="G271" s="39">
        <v>595.63</v>
      </c>
      <c r="H271" s="39">
        <f>ROUND(G271*(1+$H$16),2)</f>
        <v>716.96</v>
      </c>
      <c r="I271" s="39">
        <f t="shared" ref="I271:I275" si="145">ROUND(F271*H271,2)</f>
        <v>89620</v>
      </c>
      <c r="J271" s="45">
        <f t="shared" ref="J271:J275" si="146">ROUND(F271/25,2)</f>
        <v>5</v>
      </c>
      <c r="K271" s="45">
        <f t="shared" ref="K271:K275" si="147">ROUND(H271*J271,2)</f>
        <v>3584.8</v>
      </c>
      <c r="L271" s="45">
        <f t="shared" ref="L271:L275" si="148">K271*25</f>
        <v>89620</v>
      </c>
    </row>
    <row r="272" spans="1:12" s="5" customFormat="1" ht="51" x14ac:dyDescent="0.25">
      <c r="A272" s="36" t="s">
        <v>4921</v>
      </c>
      <c r="B272" s="36" t="s">
        <v>4370</v>
      </c>
      <c r="C272" s="37" t="s">
        <v>4728</v>
      </c>
      <c r="D272" s="21" t="s">
        <v>4729</v>
      </c>
      <c r="E272" s="38" t="s">
        <v>4389</v>
      </c>
      <c r="F272" s="39">
        <v>25</v>
      </c>
      <c r="G272" s="39">
        <v>56.11</v>
      </c>
      <c r="H272" s="39">
        <f t="shared" ref="H272:H275" si="149">ROUND(G272*(1+$H$16),2)</f>
        <v>67.540000000000006</v>
      </c>
      <c r="I272" s="39">
        <f t="shared" si="145"/>
        <v>1688.5</v>
      </c>
      <c r="J272" s="45">
        <f t="shared" si="146"/>
        <v>1</v>
      </c>
      <c r="K272" s="45">
        <f t="shared" si="147"/>
        <v>67.540000000000006</v>
      </c>
      <c r="L272" s="45">
        <f t="shared" si="148"/>
        <v>1688.5000000000002</v>
      </c>
    </row>
    <row r="273" spans="1:12" s="5" customFormat="1" ht="51" x14ac:dyDescent="0.25">
      <c r="A273" s="36" t="s">
        <v>4922</v>
      </c>
      <c r="B273" s="36" t="s">
        <v>4370</v>
      </c>
      <c r="C273" s="37" t="s">
        <v>4730</v>
      </c>
      <c r="D273" s="21" t="s">
        <v>4731</v>
      </c>
      <c r="E273" s="38" t="s">
        <v>4389</v>
      </c>
      <c r="F273" s="39">
        <v>25</v>
      </c>
      <c r="G273" s="39">
        <v>22.03</v>
      </c>
      <c r="H273" s="39">
        <f t="shared" si="149"/>
        <v>26.52</v>
      </c>
      <c r="I273" s="39">
        <f t="shared" si="145"/>
        <v>663</v>
      </c>
      <c r="J273" s="45">
        <f t="shared" si="146"/>
        <v>1</v>
      </c>
      <c r="K273" s="45">
        <f t="shared" si="147"/>
        <v>26.52</v>
      </c>
      <c r="L273" s="45">
        <f t="shared" si="148"/>
        <v>663</v>
      </c>
    </row>
    <row r="274" spans="1:12" s="5" customFormat="1" ht="51" x14ac:dyDescent="0.25">
      <c r="A274" s="36" t="s">
        <v>4923</v>
      </c>
      <c r="B274" s="36" t="s">
        <v>4370</v>
      </c>
      <c r="C274" s="37" t="s">
        <v>4732</v>
      </c>
      <c r="D274" s="21" t="s">
        <v>4733</v>
      </c>
      <c r="E274" s="38" t="s">
        <v>4389</v>
      </c>
      <c r="F274" s="39">
        <v>25</v>
      </c>
      <c r="G274" s="39">
        <v>23.06</v>
      </c>
      <c r="H274" s="39">
        <f t="shared" si="149"/>
        <v>27.76</v>
      </c>
      <c r="I274" s="39">
        <f t="shared" si="145"/>
        <v>694</v>
      </c>
      <c r="J274" s="45">
        <f t="shared" si="146"/>
        <v>1</v>
      </c>
      <c r="K274" s="45">
        <f t="shared" si="147"/>
        <v>27.76</v>
      </c>
      <c r="L274" s="45">
        <f t="shared" si="148"/>
        <v>694</v>
      </c>
    </row>
    <row r="275" spans="1:12" s="5" customFormat="1" ht="51" x14ac:dyDescent="0.25">
      <c r="A275" s="36" t="s">
        <v>4924</v>
      </c>
      <c r="B275" s="36" t="s">
        <v>4370</v>
      </c>
      <c r="C275" s="37" t="s">
        <v>4734</v>
      </c>
      <c r="D275" s="21" t="s">
        <v>4735</v>
      </c>
      <c r="E275" s="38" t="s">
        <v>4389</v>
      </c>
      <c r="F275" s="39">
        <v>25</v>
      </c>
      <c r="G275" s="39">
        <v>383.95</v>
      </c>
      <c r="H275" s="39">
        <f t="shared" si="149"/>
        <v>462.16</v>
      </c>
      <c r="I275" s="39">
        <f t="shared" si="145"/>
        <v>11554</v>
      </c>
      <c r="J275" s="46">
        <f t="shared" si="146"/>
        <v>1</v>
      </c>
      <c r="K275" s="46">
        <f t="shared" si="147"/>
        <v>462.16</v>
      </c>
      <c r="L275" s="46">
        <f t="shared" si="148"/>
        <v>11554</v>
      </c>
    </row>
    <row r="276" spans="1:12" s="9" customFormat="1" ht="20.100000000000001" customHeight="1" x14ac:dyDescent="0.25">
      <c r="A276" s="71" t="s">
        <v>4972</v>
      </c>
      <c r="B276" s="72"/>
      <c r="C276" s="72"/>
      <c r="D276" s="72"/>
      <c r="E276" s="72"/>
      <c r="F276" s="72"/>
      <c r="G276" s="72"/>
      <c r="H276" s="73"/>
      <c r="I276" s="40">
        <f>SUM(I271:I275)</f>
        <v>104219.5</v>
      </c>
      <c r="J276" s="49"/>
      <c r="K276" s="50"/>
      <c r="L276" s="40">
        <f>SUM(L271:L275)</f>
        <v>104219.5</v>
      </c>
    </row>
    <row r="277" spans="1:12" s="4" customFormat="1" ht="9.9499999999999993" customHeight="1" x14ac:dyDescent="0.2">
      <c r="A277" s="74"/>
      <c r="B277" s="74"/>
      <c r="C277" s="74"/>
      <c r="D277" s="74"/>
      <c r="E277" s="74"/>
      <c r="F277" s="74"/>
      <c r="G277" s="74"/>
      <c r="H277" s="74"/>
      <c r="I277" s="74"/>
      <c r="J277" s="125"/>
      <c r="K277" s="125"/>
      <c r="L277" s="126"/>
    </row>
    <row r="278" spans="1:12" s="3" customFormat="1" ht="20.100000000000001" customHeight="1" x14ac:dyDescent="0.25">
      <c r="A278" s="34">
        <v>30</v>
      </c>
      <c r="B278" s="70"/>
      <c r="C278" s="70"/>
      <c r="D278" s="35" t="s">
        <v>4925</v>
      </c>
      <c r="E278" s="70"/>
      <c r="F278" s="70"/>
      <c r="G278" s="70"/>
      <c r="H278" s="70"/>
      <c r="I278" s="70"/>
      <c r="J278" s="33"/>
      <c r="K278" s="48"/>
      <c r="L278" s="22"/>
    </row>
    <row r="279" spans="1:12" s="5" customFormat="1" ht="51" x14ac:dyDescent="0.25">
      <c r="A279" s="36" t="s">
        <v>4926</v>
      </c>
      <c r="B279" s="36" t="s">
        <v>4370</v>
      </c>
      <c r="C279" s="37" t="s">
        <v>4736</v>
      </c>
      <c r="D279" s="21" t="s">
        <v>4737</v>
      </c>
      <c r="E279" s="38" t="s">
        <v>4389</v>
      </c>
      <c r="F279" s="39">
        <v>25</v>
      </c>
      <c r="G279" s="39">
        <v>580.33000000000004</v>
      </c>
      <c r="H279" s="39">
        <f>ROUND(G279*(1+$H$16),2)</f>
        <v>698.54</v>
      </c>
      <c r="I279" s="39">
        <f t="shared" ref="I279:I288" si="150">ROUND(F279*H279,2)</f>
        <v>17463.5</v>
      </c>
      <c r="J279" s="45">
        <f t="shared" ref="J279:J284" si="151">ROUND(F279/25,2)</f>
        <v>1</v>
      </c>
      <c r="K279" s="45">
        <f t="shared" ref="K279:K288" si="152">ROUND(H279*J279,2)</f>
        <v>698.54</v>
      </c>
      <c r="L279" s="45">
        <f t="shared" ref="L279:L284" si="153">K279*25</f>
        <v>17463.5</v>
      </c>
    </row>
    <row r="280" spans="1:12" s="5" customFormat="1" ht="76.5" x14ac:dyDescent="0.25">
      <c r="A280" s="36" t="s">
        <v>4927</v>
      </c>
      <c r="B280" s="36" t="s">
        <v>4370</v>
      </c>
      <c r="C280" s="37" t="s">
        <v>4738</v>
      </c>
      <c r="D280" s="21" t="s">
        <v>4739</v>
      </c>
      <c r="E280" s="38" t="s">
        <v>4389</v>
      </c>
      <c r="F280" s="39">
        <v>25</v>
      </c>
      <c r="G280" s="39">
        <v>259.29000000000002</v>
      </c>
      <c r="H280" s="39">
        <f t="shared" ref="H280:H285" si="154">ROUND(G280*(1+$H$16),2)</f>
        <v>312.11</v>
      </c>
      <c r="I280" s="39">
        <f t="shared" si="150"/>
        <v>7802.75</v>
      </c>
      <c r="J280" s="45">
        <f t="shared" si="151"/>
        <v>1</v>
      </c>
      <c r="K280" s="45">
        <f t="shared" si="152"/>
        <v>312.11</v>
      </c>
      <c r="L280" s="45">
        <f t="shared" si="153"/>
        <v>7802.75</v>
      </c>
    </row>
    <row r="281" spans="1:12" s="5" customFormat="1" ht="76.5" x14ac:dyDescent="0.25">
      <c r="A281" s="36" t="s">
        <v>4928</v>
      </c>
      <c r="B281" s="36" t="s">
        <v>4370</v>
      </c>
      <c r="C281" s="37" t="s">
        <v>4740</v>
      </c>
      <c r="D281" s="21" t="s">
        <v>4741</v>
      </c>
      <c r="E281" s="38" t="s">
        <v>4389</v>
      </c>
      <c r="F281" s="39">
        <v>25</v>
      </c>
      <c r="G281" s="39">
        <v>365.19</v>
      </c>
      <c r="H281" s="39">
        <f t="shared" si="154"/>
        <v>439.58</v>
      </c>
      <c r="I281" s="39">
        <f t="shared" si="150"/>
        <v>10989.5</v>
      </c>
      <c r="J281" s="45">
        <f t="shared" si="151"/>
        <v>1</v>
      </c>
      <c r="K281" s="45">
        <f t="shared" si="152"/>
        <v>439.58</v>
      </c>
      <c r="L281" s="45">
        <f t="shared" si="153"/>
        <v>10989.5</v>
      </c>
    </row>
    <row r="282" spans="1:12" s="5" customFormat="1" ht="63.75" x14ac:dyDescent="0.25">
      <c r="A282" s="36" t="s">
        <v>4929</v>
      </c>
      <c r="B282" s="36" t="s">
        <v>4370</v>
      </c>
      <c r="C282" s="37" t="s">
        <v>4742</v>
      </c>
      <c r="D282" s="21" t="s">
        <v>4743</v>
      </c>
      <c r="E282" s="38" t="s">
        <v>4389</v>
      </c>
      <c r="F282" s="39">
        <v>25</v>
      </c>
      <c r="G282" s="39">
        <v>510.41</v>
      </c>
      <c r="H282" s="39">
        <f t="shared" si="154"/>
        <v>614.38</v>
      </c>
      <c r="I282" s="39">
        <f t="shared" si="150"/>
        <v>15359.5</v>
      </c>
      <c r="J282" s="45">
        <f t="shared" si="151"/>
        <v>1</v>
      </c>
      <c r="K282" s="45">
        <f t="shared" si="152"/>
        <v>614.38</v>
      </c>
      <c r="L282" s="45">
        <f t="shared" si="153"/>
        <v>15359.5</v>
      </c>
    </row>
    <row r="283" spans="1:12" s="5" customFormat="1" ht="38.25" x14ac:dyDescent="0.25">
      <c r="A283" s="36" t="s">
        <v>4930</v>
      </c>
      <c r="B283" s="36" t="s">
        <v>4370</v>
      </c>
      <c r="C283" s="37" t="s">
        <v>4744</v>
      </c>
      <c r="D283" s="21" t="s">
        <v>4745</v>
      </c>
      <c r="E283" s="38" t="s">
        <v>4389</v>
      </c>
      <c r="F283" s="39">
        <v>25</v>
      </c>
      <c r="G283" s="39">
        <v>110.06</v>
      </c>
      <c r="H283" s="39">
        <f t="shared" si="154"/>
        <v>132.47999999999999</v>
      </c>
      <c r="I283" s="39">
        <f t="shared" si="150"/>
        <v>3312</v>
      </c>
      <c r="J283" s="45">
        <f t="shared" si="151"/>
        <v>1</v>
      </c>
      <c r="K283" s="45">
        <f t="shared" si="152"/>
        <v>132.47999999999999</v>
      </c>
      <c r="L283" s="45">
        <f t="shared" si="153"/>
        <v>3311.9999999999995</v>
      </c>
    </row>
    <row r="284" spans="1:12" s="5" customFormat="1" ht="25.5" x14ac:dyDescent="0.25">
      <c r="A284" s="36" t="s">
        <v>4931</v>
      </c>
      <c r="B284" s="36" t="s">
        <v>4370</v>
      </c>
      <c r="C284" s="37" t="s">
        <v>4746</v>
      </c>
      <c r="D284" s="21" t="s">
        <v>4747</v>
      </c>
      <c r="E284" s="38" t="s">
        <v>4389</v>
      </c>
      <c r="F284" s="39">
        <v>25</v>
      </c>
      <c r="G284" s="39">
        <v>197.54</v>
      </c>
      <c r="H284" s="39">
        <f t="shared" si="154"/>
        <v>237.78</v>
      </c>
      <c r="I284" s="39">
        <f t="shared" si="150"/>
        <v>5944.5</v>
      </c>
      <c r="J284" s="45">
        <f t="shared" si="151"/>
        <v>1</v>
      </c>
      <c r="K284" s="45">
        <f t="shared" si="152"/>
        <v>237.78</v>
      </c>
      <c r="L284" s="45">
        <f t="shared" si="153"/>
        <v>5944.5</v>
      </c>
    </row>
    <row r="285" spans="1:12" s="5" customFormat="1" ht="38.25" x14ac:dyDescent="0.25">
      <c r="A285" s="36" t="s">
        <v>4932</v>
      </c>
      <c r="B285" s="36" t="s">
        <v>4370</v>
      </c>
      <c r="C285" s="37" t="s">
        <v>4748</v>
      </c>
      <c r="D285" s="21" t="s">
        <v>4749</v>
      </c>
      <c r="E285" s="38" t="s">
        <v>4389</v>
      </c>
      <c r="F285" s="39">
        <v>5</v>
      </c>
      <c r="G285" s="39">
        <v>830.63</v>
      </c>
      <c r="H285" s="39">
        <f t="shared" si="154"/>
        <v>999.83</v>
      </c>
      <c r="I285" s="39">
        <f t="shared" si="150"/>
        <v>4999.1499999999996</v>
      </c>
      <c r="J285" s="45">
        <f>ROUND(F285/5,2)</f>
        <v>1</v>
      </c>
      <c r="K285" s="45">
        <f t="shared" si="152"/>
        <v>999.83</v>
      </c>
      <c r="L285" s="45">
        <f>K285*5</f>
        <v>4999.1500000000005</v>
      </c>
    </row>
    <row r="286" spans="1:12" s="5" customFormat="1" ht="38.25" x14ac:dyDescent="0.25">
      <c r="A286" s="36" t="s">
        <v>4933</v>
      </c>
      <c r="B286" s="36" t="s">
        <v>4370</v>
      </c>
      <c r="C286" s="37" t="s">
        <v>4750</v>
      </c>
      <c r="D286" s="21" t="s">
        <v>4751</v>
      </c>
      <c r="E286" s="38" t="s">
        <v>4389</v>
      </c>
      <c r="F286" s="39">
        <v>5</v>
      </c>
      <c r="G286" s="39">
        <v>491.72</v>
      </c>
      <c r="H286" s="39">
        <f>ROUND(G286*(1+$H$16),2)</f>
        <v>591.88</v>
      </c>
      <c r="I286" s="39">
        <f t="shared" si="150"/>
        <v>2959.4</v>
      </c>
      <c r="J286" s="45">
        <f t="shared" ref="J286:J288" si="155">ROUND(F286/5,2)</f>
        <v>1</v>
      </c>
      <c r="K286" s="45">
        <f t="shared" si="152"/>
        <v>591.88</v>
      </c>
      <c r="L286" s="45">
        <f t="shared" ref="L286:L288" si="156">K286*5</f>
        <v>2959.4</v>
      </c>
    </row>
    <row r="287" spans="1:12" s="5" customFormat="1" ht="38.25" x14ac:dyDescent="0.25">
      <c r="A287" s="36" t="s">
        <v>4934</v>
      </c>
      <c r="B287" s="36" t="s">
        <v>4370</v>
      </c>
      <c r="C287" s="37" t="s">
        <v>4752</v>
      </c>
      <c r="D287" s="21" t="s">
        <v>4753</v>
      </c>
      <c r="E287" s="38" t="s">
        <v>4389</v>
      </c>
      <c r="F287" s="39">
        <v>15</v>
      </c>
      <c r="G287" s="39">
        <v>262.70999999999998</v>
      </c>
      <c r="H287" s="39">
        <f>ROUND(G287*(1+$H$16),2)</f>
        <v>316.22000000000003</v>
      </c>
      <c r="I287" s="39">
        <f t="shared" ref="I287" si="157">ROUND(F287*H287,2)</f>
        <v>4743.3</v>
      </c>
      <c r="J287" s="45">
        <f t="shared" si="155"/>
        <v>3</v>
      </c>
      <c r="K287" s="45">
        <f t="shared" si="152"/>
        <v>948.66</v>
      </c>
      <c r="L287" s="45">
        <f t="shared" si="156"/>
        <v>4743.3</v>
      </c>
    </row>
    <row r="288" spans="1:12" s="5" customFormat="1" ht="38.25" x14ac:dyDescent="0.25">
      <c r="A288" s="36" t="s">
        <v>4935</v>
      </c>
      <c r="B288" s="36" t="s">
        <v>4370</v>
      </c>
      <c r="C288" s="37" t="s">
        <v>4754</v>
      </c>
      <c r="D288" s="21" t="s">
        <v>4755</v>
      </c>
      <c r="E288" s="38" t="s">
        <v>4389</v>
      </c>
      <c r="F288" s="39">
        <v>10</v>
      </c>
      <c r="G288" s="39">
        <v>286.02999999999997</v>
      </c>
      <c r="H288" s="39">
        <f>ROUND(G288*(1+$H$16),2)</f>
        <v>344.29</v>
      </c>
      <c r="I288" s="39">
        <f t="shared" si="150"/>
        <v>3442.9</v>
      </c>
      <c r="J288" s="46">
        <f t="shared" si="155"/>
        <v>2</v>
      </c>
      <c r="K288" s="46">
        <f t="shared" si="152"/>
        <v>688.58</v>
      </c>
      <c r="L288" s="46">
        <f t="shared" si="156"/>
        <v>3442.9</v>
      </c>
    </row>
    <row r="289" spans="1:12" s="9" customFormat="1" ht="20.100000000000001" customHeight="1" x14ac:dyDescent="0.25">
      <c r="A289" s="71" t="s">
        <v>4973</v>
      </c>
      <c r="B289" s="72"/>
      <c r="C289" s="72"/>
      <c r="D289" s="72"/>
      <c r="E289" s="72"/>
      <c r="F289" s="72"/>
      <c r="G289" s="72"/>
      <c r="H289" s="73"/>
      <c r="I289" s="40">
        <f>SUM(I279:I288)</f>
        <v>77016.499999999985</v>
      </c>
      <c r="J289" s="49"/>
      <c r="K289" s="50"/>
      <c r="L289" s="40">
        <f>SUM(L279:L288)</f>
        <v>77016.499999999985</v>
      </c>
    </row>
    <row r="290" spans="1:12" s="4" customFormat="1" ht="9.9499999999999993" customHeight="1" x14ac:dyDescent="0.2">
      <c r="A290" s="74"/>
      <c r="B290" s="74"/>
      <c r="C290" s="74"/>
      <c r="D290" s="74"/>
      <c r="E290" s="74"/>
      <c r="F290" s="74"/>
      <c r="G290" s="74"/>
      <c r="H290" s="74"/>
      <c r="I290" s="74"/>
      <c r="J290" s="125"/>
      <c r="K290" s="125"/>
      <c r="L290" s="126"/>
    </row>
    <row r="291" spans="1:12" s="3" customFormat="1" ht="20.100000000000001" customHeight="1" x14ac:dyDescent="0.25">
      <c r="A291" s="34">
        <v>31</v>
      </c>
      <c r="B291" s="70"/>
      <c r="C291" s="70"/>
      <c r="D291" s="35" t="s">
        <v>4756</v>
      </c>
      <c r="E291" s="70"/>
      <c r="F291" s="70"/>
      <c r="G291" s="70"/>
      <c r="H291" s="70"/>
      <c r="I291" s="70"/>
      <c r="J291" s="33"/>
      <c r="K291" s="48"/>
      <c r="L291" s="22"/>
    </row>
    <row r="292" spans="1:12" s="5" customFormat="1" ht="38.25" x14ac:dyDescent="0.25">
      <c r="A292" s="36" t="s">
        <v>4936</v>
      </c>
      <c r="B292" s="36" t="s">
        <v>4370</v>
      </c>
      <c r="C292" s="37" t="s">
        <v>4757</v>
      </c>
      <c r="D292" s="21" t="s">
        <v>4758</v>
      </c>
      <c r="E292" s="38" t="s">
        <v>4389</v>
      </c>
      <c r="F292" s="39">
        <v>25</v>
      </c>
      <c r="G292" s="39">
        <v>6.11</v>
      </c>
      <c r="H292" s="39">
        <f>ROUND(G292*(1+$H$16),2)</f>
        <v>7.35</v>
      </c>
      <c r="I292" s="39">
        <f t="shared" ref="I292:I300" si="158">ROUND(F292*H292,2)</f>
        <v>183.75</v>
      </c>
      <c r="J292" s="45">
        <f t="shared" ref="J292:J300" si="159">ROUND(F292/25,2)</f>
        <v>1</v>
      </c>
      <c r="K292" s="45">
        <f t="shared" ref="K292:K300" si="160">ROUND(H292*J292,2)</f>
        <v>7.35</v>
      </c>
      <c r="L292" s="45">
        <f t="shared" ref="L292:L300" si="161">K292*25</f>
        <v>183.75</v>
      </c>
    </row>
    <row r="293" spans="1:12" s="5" customFormat="1" ht="25.5" x14ac:dyDescent="0.25">
      <c r="A293" s="36" t="s">
        <v>4937</v>
      </c>
      <c r="B293" s="36" t="s">
        <v>4370</v>
      </c>
      <c r="C293" s="37" t="s">
        <v>4759</v>
      </c>
      <c r="D293" s="21" t="s">
        <v>4760</v>
      </c>
      <c r="E293" s="38" t="s">
        <v>4395</v>
      </c>
      <c r="F293" s="39">
        <v>18.000000000000004</v>
      </c>
      <c r="G293" s="39">
        <v>20.97</v>
      </c>
      <c r="H293" s="39">
        <f t="shared" ref="H293:H298" si="162">ROUND(G293*(1+$H$16),2)</f>
        <v>25.24</v>
      </c>
      <c r="I293" s="39">
        <f t="shared" si="158"/>
        <v>454.32</v>
      </c>
      <c r="J293" s="45">
        <f t="shared" si="159"/>
        <v>0.72</v>
      </c>
      <c r="K293" s="45">
        <f t="shared" si="160"/>
        <v>18.170000000000002</v>
      </c>
      <c r="L293" s="45">
        <f t="shared" si="161"/>
        <v>454.25000000000006</v>
      </c>
    </row>
    <row r="294" spans="1:12" s="5" customFormat="1" ht="25.5" x14ac:dyDescent="0.25">
      <c r="A294" s="36" t="s">
        <v>4938</v>
      </c>
      <c r="B294" s="36" t="s">
        <v>4370</v>
      </c>
      <c r="C294" s="37" t="s">
        <v>4761</v>
      </c>
      <c r="D294" s="21" t="s">
        <v>4762</v>
      </c>
      <c r="E294" s="38" t="s">
        <v>4395</v>
      </c>
      <c r="F294" s="39">
        <v>403.74999999999983</v>
      </c>
      <c r="G294" s="39">
        <v>4.41</v>
      </c>
      <c r="H294" s="39">
        <f t="shared" si="162"/>
        <v>5.31</v>
      </c>
      <c r="I294" s="39">
        <f t="shared" si="158"/>
        <v>2143.91</v>
      </c>
      <c r="J294" s="45">
        <f t="shared" si="159"/>
        <v>16.149999999999999</v>
      </c>
      <c r="K294" s="45">
        <f t="shared" si="160"/>
        <v>85.76</v>
      </c>
      <c r="L294" s="45">
        <f t="shared" si="161"/>
        <v>2144</v>
      </c>
    </row>
    <row r="295" spans="1:12" s="5" customFormat="1" ht="25.5" x14ac:dyDescent="0.25">
      <c r="A295" s="36" t="s">
        <v>4939</v>
      </c>
      <c r="B295" s="36" t="s">
        <v>4370</v>
      </c>
      <c r="C295" s="37" t="s">
        <v>4763</v>
      </c>
      <c r="D295" s="21" t="s">
        <v>4764</v>
      </c>
      <c r="E295" s="38" t="s">
        <v>4395</v>
      </c>
      <c r="F295" s="39">
        <v>897.49999999999966</v>
      </c>
      <c r="G295" s="39">
        <v>1.92</v>
      </c>
      <c r="H295" s="39">
        <f t="shared" si="162"/>
        <v>2.31</v>
      </c>
      <c r="I295" s="39">
        <f t="shared" si="158"/>
        <v>2073.23</v>
      </c>
      <c r="J295" s="45">
        <f t="shared" si="159"/>
        <v>35.9</v>
      </c>
      <c r="K295" s="45">
        <f t="shared" si="160"/>
        <v>82.93</v>
      </c>
      <c r="L295" s="45">
        <f t="shared" si="161"/>
        <v>2073.25</v>
      </c>
    </row>
    <row r="296" spans="1:12" s="5" customFormat="1" ht="25.5" x14ac:dyDescent="0.25">
      <c r="A296" s="36" t="s">
        <v>4940</v>
      </c>
      <c r="B296" s="36" t="s">
        <v>4370</v>
      </c>
      <c r="C296" s="37" t="s">
        <v>4765</v>
      </c>
      <c r="D296" s="21" t="s">
        <v>4766</v>
      </c>
      <c r="E296" s="38" t="s">
        <v>4395</v>
      </c>
      <c r="F296" s="39">
        <v>293.99999999999989</v>
      </c>
      <c r="G296" s="39">
        <v>3.53</v>
      </c>
      <c r="H296" s="39">
        <f t="shared" si="162"/>
        <v>4.25</v>
      </c>
      <c r="I296" s="39">
        <f t="shared" si="158"/>
        <v>1249.5</v>
      </c>
      <c r="J296" s="45">
        <f t="shared" si="159"/>
        <v>11.76</v>
      </c>
      <c r="K296" s="45">
        <f t="shared" si="160"/>
        <v>49.98</v>
      </c>
      <c r="L296" s="45">
        <f t="shared" si="161"/>
        <v>1249.5</v>
      </c>
    </row>
    <row r="297" spans="1:12" s="5" customFormat="1" ht="38.25" x14ac:dyDescent="0.25">
      <c r="A297" s="36" t="s">
        <v>4941</v>
      </c>
      <c r="B297" s="36" t="s">
        <v>4370</v>
      </c>
      <c r="C297" s="37" t="s">
        <v>4767</v>
      </c>
      <c r="D297" s="21" t="s">
        <v>4768</v>
      </c>
      <c r="E297" s="38" t="s">
        <v>4395</v>
      </c>
      <c r="F297" s="39">
        <v>1186.5000000000005</v>
      </c>
      <c r="G297" s="39">
        <v>6.7</v>
      </c>
      <c r="H297" s="39">
        <f t="shared" si="162"/>
        <v>8.06</v>
      </c>
      <c r="I297" s="39">
        <f t="shared" si="158"/>
        <v>9563.19</v>
      </c>
      <c r="J297" s="45">
        <f t="shared" si="159"/>
        <v>47.46</v>
      </c>
      <c r="K297" s="45">
        <f t="shared" si="160"/>
        <v>382.53</v>
      </c>
      <c r="L297" s="45">
        <f t="shared" si="161"/>
        <v>9563.25</v>
      </c>
    </row>
    <row r="298" spans="1:12" s="5" customFormat="1" ht="12.75" x14ac:dyDescent="0.25">
      <c r="A298" s="36" t="s">
        <v>4942</v>
      </c>
      <c r="B298" s="36" t="s">
        <v>4370</v>
      </c>
      <c r="C298" s="37" t="s">
        <v>4769</v>
      </c>
      <c r="D298" s="21" t="s">
        <v>4770</v>
      </c>
      <c r="E298" s="38" t="s">
        <v>4395</v>
      </c>
      <c r="F298" s="39">
        <v>252.00000000000014</v>
      </c>
      <c r="G298" s="39">
        <v>1.25</v>
      </c>
      <c r="H298" s="39">
        <f t="shared" si="162"/>
        <v>1.5</v>
      </c>
      <c r="I298" s="39">
        <f t="shared" si="158"/>
        <v>378</v>
      </c>
      <c r="J298" s="45">
        <f t="shared" si="159"/>
        <v>10.08</v>
      </c>
      <c r="K298" s="45">
        <f t="shared" si="160"/>
        <v>15.12</v>
      </c>
      <c r="L298" s="45">
        <f t="shared" si="161"/>
        <v>378</v>
      </c>
    </row>
    <row r="299" spans="1:12" s="5" customFormat="1" ht="38.25" x14ac:dyDescent="0.25">
      <c r="A299" s="36" t="s">
        <v>4943</v>
      </c>
      <c r="B299" s="36" t="s">
        <v>4370</v>
      </c>
      <c r="C299" s="37" t="s">
        <v>4771</v>
      </c>
      <c r="D299" s="21" t="s">
        <v>4772</v>
      </c>
      <c r="E299" s="38" t="s">
        <v>4395</v>
      </c>
      <c r="F299" s="39">
        <v>599.25000000000034</v>
      </c>
      <c r="G299" s="39">
        <v>2.02</v>
      </c>
      <c r="H299" s="39">
        <f>ROUND(G299*(1+$H$16),2)</f>
        <v>2.4300000000000002</v>
      </c>
      <c r="I299" s="39">
        <f t="shared" si="158"/>
        <v>1456.18</v>
      </c>
      <c r="J299" s="45">
        <f t="shared" si="159"/>
        <v>23.97</v>
      </c>
      <c r="K299" s="45">
        <f t="shared" si="160"/>
        <v>58.25</v>
      </c>
      <c r="L299" s="45">
        <f t="shared" si="161"/>
        <v>1456.25</v>
      </c>
    </row>
    <row r="300" spans="1:12" s="5" customFormat="1" ht="38.25" x14ac:dyDescent="0.25">
      <c r="A300" s="36" t="s">
        <v>4944</v>
      </c>
      <c r="B300" s="36" t="s">
        <v>4370</v>
      </c>
      <c r="C300" s="37" t="s">
        <v>4773</v>
      </c>
      <c r="D300" s="21" t="s">
        <v>4774</v>
      </c>
      <c r="E300" s="38" t="s">
        <v>4389</v>
      </c>
      <c r="F300" s="39">
        <v>50</v>
      </c>
      <c r="G300" s="39">
        <v>10.77</v>
      </c>
      <c r="H300" s="39">
        <f>ROUND(G300*(1+$H$16),2)</f>
        <v>12.96</v>
      </c>
      <c r="I300" s="39">
        <f t="shared" si="158"/>
        <v>648</v>
      </c>
      <c r="J300" s="46">
        <f t="shared" si="159"/>
        <v>2</v>
      </c>
      <c r="K300" s="46">
        <f t="shared" si="160"/>
        <v>25.92</v>
      </c>
      <c r="L300" s="46">
        <f t="shared" si="161"/>
        <v>648</v>
      </c>
    </row>
    <row r="301" spans="1:12" s="9" customFormat="1" ht="20.100000000000001" customHeight="1" x14ac:dyDescent="0.25">
      <c r="A301" s="71" t="s">
        <v>4974</v>
      </c>
      <c r="B301" s="72"/>
      <c r="C301" s="72"/>
      <c r="D301" s="72"/>
      <c r="E301" s="72"/>
      <c r="F301" s="72"/>
      <c r="G301" s="72"/>
      <c r="H301" s="73"/>
      <c r="I301" s="40">
        <f>SUM(I292:I300)</f>
        <v>18150.079999999998</v>
      </c>
      <c r="J301" s="49"/>
      <c r="K301" s="50"/>
      <c r="L301" s="40">
        <f>SUM(L292:L300)</f>
        <v>18150.25</v>
      </c>
    </row>
    <row r="302" spans="1:12" s="4" customFormat="1" ht="9.9499999999999993" customHeight="1" x14ac:dyDescent="0.2">
      <c r="A302" s="74"/>
      <c r="B302" s="74"/>
      <c r="C302" s="74"/>
      <c r="D302" s="74"/>
      <c r="E302" s="74"/>
      <c r="F302" s="74"/>
      <c r="G302" s="74"/>
      <c r="H302" s="74"/>
      <c r="I302" s="74"/>
      <c r="J302" s="125"/>
      <c r="K302" s="125"/>
      <c r="L302" s="126"/>
    </row>
    <row r="303" spans="1:12" s="5" customFormat="1" ht="20.100000000000001" customHeight="1" x14ac:dyDescent="0.25">
      <c r="A303" s="71" t="s">
        <v>4371</v>
      </c>
      <c r="B303" s="72"/>
      <c r="C303" s="72"/>
      <c r="D303" s="72"/>
      <c r="E303" s="72"/>
      <c r="F303" s="72"/>
      <c r="G303" s="72"/>
      <c r="H303" s="73"/>
      <c r="I303" s="40">
        <f>SUM(I19:I301)/2</f>
        <v>3725596.7000000016</v>
      </c>
      <c r="J303" s="49"/>
      <c r="K303" s="50"/>
      <c r="L303" s="40">
        <f>L21+L34+L46+L57+L63+L76+L82+L91+L95+L104+L113+L118+L125+L129+L136+L147+L159+L164+L170+L181+L197+L209+L219+L226+L236+L253+L268+L276+L289+L301+L141</f>
        <v>3725597</v>
      </c>
    </row>
    <row r="304" spans="1:12" s="5" customFormat="1" ht="9.9499999999999993" customHeight="1" x14ac:dyDescent="0.25">
      <c r="A304" s="102"/>
      <c r="B304" s="103"/>
      <c r="C304" s="103"/>
      <c r="D304" s="103"/>
      <c r="E304" s="103"/>
      <c r="F304" s="103"/>
      <c r="G304" s="103"/>
      <c r="H304" s="103"/>
      <c r="I304" s="104"/>
      <c r="J304" s="127"/>
      <c r="K304" s="127"/>
      <c r="L304" s="128"/>
    </row>
    <row r="305" spans="1:9" s="5" customFormat="1" ht="35.1" customHeight="1" x14ac:dyDescent="0.25">
      <c r="A305" s="15"/>
      <c r="B305" s="15"/>
      <c r="C305" s="42"/>
      <c r="D305" s="14"/>
      <c r="E305" s="15"/>
      <c r="F305" s="43"/>
      <c r="G305" s="43"/>
      <c r="H305" s="43"/>
      <c r="I305" s="43"/>
    </row>
    <row r="306" spans="1:9" s="5" customFormat="1" ht="35.1" customHeight="1" x14ac:dyDescent="0.25">
      <c r="A306" s="15"/>
      <c r="B306" s="15"/>
      <c r="C306" s="42"/>
      <c r="D306" s="14"/>
      <c r="E306" s="15"/>
      <c r="F306" s="43"/>
      <c r="G306" s="43"/>
      <c r="H306" s="43"/>
      <c r="I306" s="43"/>
    </row>
    <row r="307" spans="1:9" s="5" customFormat="1" ht="35.1" customHeight="1" x14ac:dyDescent="0.25">
      <c r="A307" s="15"/>
      <c r="B307" s="15"/>
      <c r="C307" s="42"/>
      <c r="D307" s="14"/>
      <c r="E307" s="15"/>
      <c r="F307" s="43"/>
      <c r="G307" s="43"/>
      <c r="H307" s="43"/>
      <c r="I307" s="43"/>
    </row>
    <row r="308" spans="1:9" s="5" customFormat="1" ht="35.1" customHeight="1" x14ac:dyDescent="0.25">
      <c r="A308" s="15"/>
      <c r="B308" s="15"/>
      <c r="C308" s="42"/>
      <c r="D308" s="14"/>
      <c r="E308" s="15"/>
      <c r="F308" s="43"/>
      <c r="G308" s="43"/>
      <c r="H308" s="43"/>
      <c r="I308" s="43"/>
    </row>
    <row r="309" spans="1:9" s="5" customFormat="1" ht="35.1" customHeight="1" x14ac:dyDescent="0.25">
      <c r="A309" s="15"/>
      <c r="B309" s="15"/>
      <c r="C309" s="42"/>
      <c r="D309" s="14"/>
      <c r="E309" s="15"/>
      <c r="F309" s="43"/>
      <c r="G309" s="43"/>
      <c r="H309" s="43"/>
      <c r="I309" s="43"/>
    </row>
    <row r="310" spans="1:9" s="5" customFormat="1" ht="35.1" customHeight="1" x14ac:dyDescent="0.25">
      <c r="A310" s="15"/>
      <c r="B310" s="15"/>
      <c r="C310" s="42"/>
      <c r="D310" s="14"/>
      <c r="E310" s="15"/>
      <c r="F310" s="43"/>
      <c r="G310" s="43"/>
      <c r="H310" s="43"/>
      <c r="I310" s="43"/>
    </row>
    <row r="311" spans="1:9" s="5" customFormat="1" ht="35.1" customHeight="1" x14ac:dyDescent="0.25">
      <c r="A311" s="15"/>
      <c r="B311" s="15"/>
      <c r="C311" s="42"/>
      <c r="D311" s="14"/>
      <c r="E311" s="15"/>
      <c r="F311" s="43"/>
      <c r="G311" s="43"/>
      <c r="H311" s="43"/>
      <c r="I311" s="43"/>
    </row>
    <row r="312" spans="1:9" s="5" customFormat="1" ht="35.1" customHeight="1" x14ac:dyDescent="0.25">
      <c r="A312" s="15"/>
      <c r="B312" s="15"/>
      <c r="C312" s="42"/>
      <c r="D312" s="14"/>
      <c r="E312" s="15"/>
      <c r="F312" s="43"/>
      <c r="G312" s="43"/>
      <c r="H312" s="43"/>
      <c r="I312" s="43"/>
    </row>
    <row r="313" spans="1:9" s="5" customFormat="1" ht="35.1" customHeight="1" x14ac:dyDescent="0.25">
      <c r="A313" s="15"/>
      <c r="B313" s="15"/>
      <c r="C313" s="42"/>
      <c r="D313" s="14"/>
      <c r="E313" s="15"/>
      <c r="F313" s="43"/>
      <c r="G313" s="43"/>
      <c r="H313" s="43"/>
      <c r="I313" s="43"/>
    </row>
    <row r="314" spans="1:9" s="5" customFormat="1" ht="35.1" customHeight="1" x14ac:dyDescent="0.25">
      <c r="A314" s="15"/>
      <c r="B314" s="15"/>
      <c r="C314" s="42"/>
      <c r="D314" s="14"/>
      <c r="E314" s="15"/>
      <c r="F314" s="43"/>
      <c r="G314" s="43"/>
      <c r="H314" s="43"/>
      <c r="I314" s="43"/>
    </row>
    <row r="315" spans="1:9" s="5" customFormat="1" ht="35.1" customHeight="1" x14ac:dyDescent="0.25">
      <c r="A315" s="15"/>
      <c r="B315" s="15"/>
      <c r="C315" s="42"/>
      <c r="D315" s="14"/>
      <c r="E315" s="15"/>
      <c r="F315" s="43"/>
      <c r="G315" s="43"/>
      <c r="H315" s="43"/>
      <c r="I315" s="43"/>
    </row>
    <row r="316" spans="1:9" s="5" customFormat="1" ht="35.1" customHeight="1" x14ac:dyDescent="0.25">
      <c r="A316" s="15"/>
      <c r="B316" s="15"/>
      <c r="C316" s="42"/>
      <c r="D316" s="14"/>
      <c r="E316" s="15"/>
      <c r="F316" s="43"/>
      <c r="G316" s="43"/>
      <c r="H316" s="43"/>
      <c r="I316" s="43"/>
    </row>
    <row r="317" spans="1:9" s="5" customFormat="1" ht="35.1" customHeight="1" x14ac:dyDescent="0.25">
      <c r="A317" s="15"/>
      <c r="B317" s="15"/>
      <c r="C317" s="42"/>
      <c r="D317" s="14"/>
      <c r="E317" s="15"/>
      <c r="F317" s="43"/>
      <c r="G317" s="43"/>
      <c r="H317" s="43"/>
      <c r="I317" s="43"/>
    </row>
    <row r="318" spans="1:9" s="5" customFormat="1" ht="35.1" customHeight="1" x14ac:dyDescent="0.25">
      <c r="A318" s="15"/>
      <c r="B318" s="15"/>
      <c r="C318" s="42"/>
      <c r="D318" s="14"/>
      <c r="E318" s="15"/>
      <c r="F318" s="43"/>
      <c r="G318" s="43"/>
      <c r="H318" s="43"/>
      <c r="I318" s="43"/>
    </row>
    <row r="319" spans="1:9" s="5" customFormat="1" ht="35.1" customHeight="1" x14ac:dyDescent="0.25">
      <c r="A319" s="15"/>
      <c r="B319" s="15"/>
      <c r="C319" s="42"/>
      <c r="D319" s="14"/>
      <c r="E319" s="15"/>
      <c r="F319" s="43"/>
      <c r="G319" s="43"/>
      <c r="H319" s="43"/>
      <c r="I319" s="43"/>
    </row>
    <row r="320" spans="1:9" s="5" customFormat="1" ht="35.1" customHeight="1" x14ac:dyDescent="0.25">
      <c r="A320" s="15"/>
      <c r="B320" s="15"/>
      <c r="C320" s="42"/>
      <c r="D320" s="14"/>
      <c r="E320" s="15"/>
      <c r="F320" s="43"/>
      <c r="G320" s="43"/>
      <c r="H320" s="43"/>
      <c r="I320" s="43"/>
    </row>
    <row r="321" spans="1:9" s="5" customFormat="1" ht="35.1" customHeight="1" x14ac:dyDescent="0.25">
      <c r="A321" s="15"/>
      <c r="B321" s="15"/>
      <c r="C321" s="42"/>
      <c r="D321" s="14"/>
      <c r="E321" s="15"/>
      <c r="F321" s="43"/>
      <c r="G321" s="43"/>
      <c r="H321" s="43"/>
      <c r="I321" s="43"/>
    </row>
    <row r="322" spans="1:9" s="5" customFormat="1" ht="35.1" customHeight="1" x14ac:dyDescent="0.25">
      <c r="A322" s="15"/>
      <c r="B322" s="15"/>
      <c r="C322" s="42"/>
      <c r="D322" s="14"/>
      <c r="E322" s="15"/>
      <c r="F322" s="43"/>
      <c r="G322" s="43"/>
      <c r="H322" s="43"/>
      <c r="I322" s="43"/>
    </row>
    <row r="323" spans="1:9" s="5" customFormat="1" ht="35.1" customHeight="1" x14ac:dyDescent="0.25">
      <c r="A323" s="15"/>
      <c r="B323" s="15"/>
      <c r="C323" s="42"/>
      <c r="D323" s="14"/>
      <c r="E323" s="15"/>
      <c r="F323" s="43"/>
      <c r="G323" s="43"/>
      <c r="H323" s="43"/>
      <c r="I323" s="43"/>
    </row>
    <row r="324" spans="1:9" s="5" customFormat="1" ht="35.1" customHeight="1" x14ac:dyDescent="0.25">
      <c r="A324" s="15"/>
      <c r="B324" s="15"/>
      <c r="C324" s="42"/>
      <c r="D324" s="14"/>
      <c r="E324" s="15"/>
      <c r="F324" s="43"/>
      <c r="G324" s="43"/>
      <c r="H324" s="43"/>
      <c r="I324" s="43"/>
    </row>
    <row r="325" spans="1:9" s="5" customFormat="1" ht="35.1" customHeight="1" x14ac:dyDescent="0.25">
      <c r="A325" s="15"/>
      <c r="B325" s="15"/>
      <c r="C325" s="42"/>
      <c r="D325" s="14"/>
      <c r="E325" s="15"/>
      <c r="F325" s="43"/>
      <c r="G325" s="43"/>
      <c r="H325" s="43"/>
      <c r="I325" s="43"/>
    </row>
    <row r="326" spans="1:9" s="5" customFormat="1" ht="35.1" customHeight="1" x14ac:dyDescent="0.25">
      <c r="A326" s="15"/>
      <c r="B326" s="15"/>
      <c r="C326" s="42"/>
      <c r="D326" s="14"/>
      <c r="E326" s="15"/>
      <c r="F326" s="43"/>
      <c r="G326" s="43"/>
      <c r="H326" s="43"/>
      <c r="I326" s="43"/>
    </row>
    <row r="327" spans="1:9" s="5" customFormat="1" ht="35.1" customHeight="1" x14ac:dyDescent="0.25">
      <c r="A327" s="15"/>
      <c r="B327" s="15"/>
      <c r="C327" s="42"/>
      <c r="D327" s="14"/>
      <c r="E327" s="15"/>
      <c r="F327" s="43"/>
      <c r="G327" s="43"/>
      <c r="H327" s="43"/>
      <c r="I327" s="43"/>
    </row>
    <row r="328" spans="1:9" s="5" customFormat="1" ht="35.1" customHeight="1" x14ac:dyDescent="0.25">
      <c r="A328" s="15"/>
      <c r="B328" s="15"/>
      <c r="C328" s="42"/>
      <c r="D328" s="14"/>
      <c r="E328" s="15"/>
      <c r="F328" s="43"/>
      <c r="G328" s="43"/>
      <c r="H328" s="43"/>
      <c r="I328" s="43"/>
    </row>
    <row r="329" spans="1:9" s="5" customFormat="1" ht="35.1" customHeight="1" x14ac:dyDescent="0.25">
      <c r="A329" s="15"/>
      <c r="B329" s="15"/>
      <c r="C329" s="42"/>
      <c r="D329" s="14"/>
      <c r="E329" s="15"/>
      <c r="F329" s="43"/>
      <c r="G329" s="43"/>
      <c r="H329" s="43"/>
      <c r="I329" s="43"/>
    </row>
    <row r="330" spans="1:9" s="5" customFormat="1" ht="35.1" customHeight="1" x14ac:dyDescent="0.25">
      <c r="A330" s="15"/>
      <c r="B330" s="15"/>
      <c r="C330" s="42"/>
      <c r="D330" s="14"/>
      <c r="E330" s="15"/>
      <c r="F330" s="43"/>
      <c r="G330" s="43"/>
      <c r="H330" s="43"/>
      <c r="I330" s="43"/>
    </row>
    <row r="331" spans="1:9" s="5" customFormat="1" ht="35.1" customHeight="1" x14ac:dyDescent="0.25">
      <c r="A331" s="15"/>
      <c r="B331" s="15"/>
      <c r="C331" s="42"/>
      <c r="D331" s="14"/>
      <c r="E331" s="15"/>
      <c r="F331" s="43"/>
      <c r="G331" s="43"/>
      <c r="H331" s="43"/>
      <c r="I331" s="43"/>
    </row>
    <row r="332" spans="1:9" s="5" customFormat="1" ht="35.1" customHeight="1" x14ac:dyDescent="0.25">
      <c r="A332" s="15"/>
      <c r="B332" s="15"/>
      <c r="C332" s="42"/>
      <c r="D332" s="14"/>
      <c r="E332" s="15"/>
      <c r="F332" s="43"/>
      <c r="G332" s="43"/>
      <c r="H332" s="43"/>
      <c r="I332" s="43"/>
    </row>
    <row r="333" spans="1:9" s="5" customFormat="1" ht="35.1" customHeight="1" x14ac:dyDescent="0.25">
      <c r="A333" s="15"/>
      <c r="B333" s="15"/>
      <c r="C333" s="42"/>
      <c r="D333" s="14"/>
      <c r="E333" s="15"/>
      <c r="F333" s="43"/>
      <c r="G333" s="43"/>
      <c r="H333" s="43"/>
      <c r="I333" s="43"/>
    </row>
    <row r="334" spans="1:9" s="5" customFormat="1" ht="35.1" customHeight="1" x14ac:dyDescent="0.25">
      <c r="A334" s="15"/>
      <c r="B334" s="15"/>
      <c r="C334" s="42"/>
      <c r="D334" s="14"/>
      <c r="E334" s="15"/>
      <c r="F334" s="43"/>
      <c r="G334" s="43"/>
      <c r="H334" s="43"/>
      <c r="I334" s="43"/>
    </row>
    <row r="335" spans="1:9" s="5" customFormat="1" ht="35.1" customHeight="1" x14ac:dyDescent="0.25">
      <c r="A335" s="15"/>
      <c r="B335" s="15"/>
      <c r="C335" s="42"/>
      <c r="D335" s="14"/>
      <c r="E335" s="15"/>
      <c r="F335" s="43"/>
      <c r="G335" s="43"/>
      <c r="H335" s="43"/>
      <c r="I335" s="43"/>
    </row>
    <row r="336" spans="1:9" s="5" customFormat="1" ht="35.1" customHeight="1" x14ac:dyDescent="0.25">
      <c r="A336" s="15"/>
      <c r="B336" s="15"/>
      <c r="C336" s="42"/>
      <c r="D336" s="14"/>
      <c r="E336" s="15"/>
      <c r="F336" s="43"/>
      <c r="G336" s="43"/>
      <c r="H336" s="43"/>
      <c r="I336" s="43"/>
    </row>
    <row r="337" spans="1:9" s="5" customFormat="1" ht="35.1" customHeight="1" x14ac:dyDescent="0.25">
      <c r="A337" s="15"/>
      <c r="B337" s="15"/>
      <c r="C337" s="42"/>
      <c r="D337" s="14"/>
      <c r="E337" s="15"/>
      <c r="F337" s="43"/>
      <c r="G337" s="43"/>
      <c r="H337" s="43"/>
      <c r="I337" s="43"/>
    </row>
    <row r="338" spans="1:9" s="5" customFormat="1" ht="35.1" customHeight="1" x14ac:dyDescent="0.25">
      <c r="A338" s="15"/>
      <c r="B338" s="15"/>
      <c r="C338" s="42"/>
      <c r="D338" s="14"/>
      <c r="E338" s="15"/>
      <c r="F338" s="43"/>
      <c r="G338" s="43"/>
      <c r="H338" s="43"/>
      <c r="I338" s="43"/>
    </row>
    <row r="339" spans="1:9" s="5" customFormat="1" ht="35.1" customHeight="1" x14ac:dyDescent="0.25">
      <c r="A339" s="15"/>
      <c r="B339" s="15"/>
      <c r="C339" s="42"/>
      <c r="D339" s="14"/>
      <c r="E339" s="15"/>
      <c r="F339" s="43"/>
      <c r="G339" s="43"/>
      <c r="H339" s="43"/>
      <c r="I339" s="43"/>
    </row>
    <row r="340" spans="1:9" s="5" customFormat="1" ht="35.1" customHeight="1" x14ac:dyDescent="0.25">
      <c r="A340" s="15"/>
      <c r="B340" s="15"/>
      <c r="C340" s="42"/>
      <c r="D340" s="14"/>
      <c r="E340" s="15"/>
      <c r="F340" s="43"/>
      <c r="G340" s="43"/>
      <c r="H340" s="43"/>
      <c r="I340" s="43"/>
    </row>
    <row r="341" spans="1:9" s="5" customFormat="1" ht="35.1" customHeight="1" x14ac:dyDescent="0.25">
      <c r="A341" s="15"/>
      <c r="B341" s="15"/>
      <c r="C341" s="42"/>
      <c r="D341" s="14"/>
      <c r="E341" s="15"/>
      <c r="F341" s="43"/>
      <c r="G341" s="43"/>
      <c r="H341" s="43"/>
      <c r="I341" s="43"/>
    </row>
    <row r="342" spans="1:9" s="5" customFormat="1" ht="35.1" customHeight="1" x14ac:dyDescent="0.25">
      <c r="A342" s="15"/>
      <c r="B342" s="15"/>
      <c r="C342" s="42"/>
      <c r="D342" s="14"/>
      <c r="E342" s="15"/>
      <c r="F342" s="43"/>
      <c r="G342" s="43"/>
      <c r="H342" s="43"/>
      <c r="I342" s="43"/>
    </row>
    <row r="343" spans="1:9" s="5" customFormat="1" ht="35.1" customHeight="1" x14ac:dyDescent="0.25">
      <c r="A343" s="15"/>
      <c r="B343" s="15"/>
      <c r="C343" s="42"/>
      <c r="D343" s="14"/>
      <c r="E343" s="15"/>
      <c r="F343" s="43"/>
      <c r="G343" s="43"/>
      <c r="H343" s="43"/>
      <c r="I343" s="43"/>
    </row>
    <row r="344" spans="1:9" s="5" customFormat="1" ht="35.1" customHeight="1" x14ac:dyDescent="0.25">
      <c r="A344" s="15"/>
      <c r="B344" s="15"/>
      <c r="C344" s="42"/>
      <c r="D344" s="14"/>
      <c r="E344" s="15"/>
      <c r="F344" s="43"/>
      <c r="G344" s="43"/>
      <c r="H344" s="43"/>
      <c r="I344" s="43"/>
    </row>
    <row r="345" spans="1:9" s="5" customFormat="1" ht="35.1" customHeight="1" x14ac:dyDescent="0.25">
      <c r="A345" s="15"/>
      <c r="B345" s="15"/>
      <c r="C345" s="42"/>
      <c r="D345" s="14"/>
      <c r="E345" s="15"/>
      <c r="F345" s="43"/>
      <c r="G345" s="43"/>
      <c r="H345" s="43"/>
      <c r="I345" s="43"/>
    </row>
    <row r="346" spans="1:9" s="5" customFormat="1" ht="35.1" customHeight="1" x14ac:dyDescent="0.25">
      <c r="A346" s="15"/>
      <c r="B346" s="15"/>
      <c r="C346" s="42"/>
      <c r="D346" s="14"/>
      <c r="E346" s="15"/>
      <c r="F346" s="43"/>
      <c r="G346" s="43"/>
      <c r="H346" s="43"/>
      <c r="I346" s="43"/>
    </row>
    <row r="347" spans="1:9" s="5" customFormat="1" ht="35.1" customHeight="1" x14ac:dyDescent="0.25">
      <c r="A347" s="15"/>
      <c r="B347" s="15"/>
      <c r="C347" s="42"/>
      <c r="D347" s="14"/>
      <c r="E347" s="15"/>
      <c r="F347" s="43"/>
      <c r="G347" s="43"/>
      <c r="H347" s="43"/>
      <c r="I347" s="43"/>
    </row>
    <row r="348" spans="1:9" s="5" customFormat="1" ht="35.1" customHeight="1" x14ac:dyDescent="0.25">
      <c r="A348" s="15"/>
      <c r="B348" s="15"/>
      <c r="C348" s="42"/>
      <c r="D348" s="14"/>
      <c r="E348" s="15"/>
      <c r="F348" s="43"/>
      <c r="G348" s="43"/>
      <c r="H348" s="43"/>
      <c r="I348" s="43"/>
    </row>
    <row r="349" spans="1:9" s="5" customFormat="1" ht="35.1" customHeight="1" x14ac:dyDescent="0.25">
      <c r="A349" s="15"/>
      <c r="B349" s="15"/>
      <c r="C349" s="42"/>
      <c r="D349" s="14"/>
      <c r="E349" s="15"/>
      <c r="F349" s="43"/>
      <c r="G349" s="43"/>
      <c r="H349" s="43"/>
      <c r="I349" s="43"/>
    </row>
    <row r="350" spans="1:9" s="5" customFormat="1" ht="35.1" customHeight="1" x14ac:dyDescent="0.25">
      <c r="A350" s="15"/>
      <c r="B350" s="15"/>
      <c r="C350" s="42"/>
      <c r="D350" s="14"/>
      <c r="E350" s="15"/>
      <c r="F350" s="43"/>
      <c r="G350" s="43"/>
      <c r="H350" s="43"/>
      <c r="I350" s="43"/>
    </row>
    <row r="351" spans="1:9" s="5" customFormat="1" ht="35.1" customHeight="1" x14ac:dyDescent="0.25">
      <c r="A351" s="15"/>
      <c r="B351" s="15"/>
      <c r="C351" s="42"/>
      <c r="D351" s="14"/>
      <c r="E351" s="15"/>
      <c r="F351" s="43"/>
      <c r="G351" s="43"/>
      <c r="H351" s="43"/>
      <c r="I351" s="43"/>
    </row>
    <row r="352" spans="1:9" s="5" customFormat="1" ht="35.1" customHeight="1" x14ac:dyDescent="0.25">
      <c r="A352" s="15"/>
      <c r="B352" s="15"/>
      <c r="C352" s="42"/>
      <c r="D352" s="14"/>
      <c r="E352" s="15"/>
      <c r="F352" s="43"/>
      <c r="G352" s="43"/>
      <c r="H352" s="43"/>
      <c r="I352" s="43"/>
    </row>
    <row r="353" spans="1:9" s="5" customFormat="1" ht="35.1" customHeight="1" x14ac:dyDescent="0.25">
      <c r="A353" s="15"/>
      <c r="B353" s="15"/>
      <c r="C353" s="42"/>
      <c r="D353" s="14"/>
      <c r="E353" s="15"/>
      <c r="F353" s="43"/>
      <c r="G353" s="43"/>
      <c r="H353" s="43"/>
      <c r="I353" s="43"/>
    </row>
    <row r="354" spans="1:9" s="5" customFormat="1" ht="35.1" customHeight="1" x14ac:dyDescent="0.25">
      <c r="A354" s="15"/>
      <c r="B354" s="15"/>
      <c r="C354" s="42"/>
      <c r="D354" s="14"/>
      <c r="E354" s="15"/>
      <c r="F354" s="43"/>
      <c r="G354" s="43"/>
      <c r="H354" s="43"/>
      <c r="I354" s="43"/>
    </row>
    <row r="355" spans="1:9" s="5" customFormat="1" ht="35.1" customHeight="1" x14ac:dyDescent="0.25">
      <c r="A355" s="15"/>
      <c r="B355" s="15"/>
      <c r="C355" s="42"/>
      <c r="D355" s="14"/>
      <c r="E355" s="15"/>
      <c r="F355" s="43"/>
      <c r="G355" s="43"/>
      <c r="H355" s="43"/>
      <c r="I355" s="43"/>
    </row>
    <row r="356" spans="1:9" s="5" customFormat="1" ht="35.1" customHeight="1" x14ac:dyDescent="0.25">
      <c r="A356" s="15"/>
      <c r="B356" s="15"/>
      <c r="C356" s="42"/>
      <c r="D356" s="14"/>
      <c r="E356" s="15"/>
      <c r="F356" s="43"/>
      <c r="G356" s="43"/>
      <c r="H356" s="43"/>
      <c r="I356" s="43"/>
    </row>
    <row r="357" spans="1:9" s="5" customFormat="1" ht="35.1" customHeight="1" x14ac:dyDescent="0.25">
      <c r="A357" s="15"/>
      <c r="B357" s="15"/>
      <c r="C357" s="42"/>
      <c r="D357" s="14"/>
      <c r="E357" s="15"/>
      <c r="F357" s="43"/>
      <c r="G357" s="43"/>
      <c r="H357" s="43"/>
      <c r="I357" s="43"/>
    </row>
    <row r="358" spans="1:9" s="5" customFormat="1" ht="35.1" customHeight="1" x14ac:dyDescent="0.25">
      <c r="A358" s="15"/>
      <c r="B358" s="15"/>
      <c r="C358" s="42"/>
      <c r="D358" s="14"/>
      <c r="E358" s="15"/>
      <c r="F358" s="43"/>
      <c r="G358" s="43"/>
      <c r="H358" s="43"/>
      <c r="I358" s="43"/>
    </row>
    <row r="359" spans="1:9" s="5" customFormat="1" ht="35.1" customHeight="1" x14ac:dyDescent="0.25">
      <c r="A359" s="15"/>
      <c r="B359" s="15"/>
      <c r="C359" s="42"/>
      <c r="D359" s="14"/>
      <c r="E359" s="15"/>
      <c r="F359" s="43"/>
      <c r="G359" s="43"/>
      <c r="H359" s="43"/>
      <c r="I359" s="43"/>
    </row>
    <row r="360" spans="1:9" s="5" customFormat="1" ht="35.1" customHeight="1" x14ac:dyDescent="0.25">
      <c r="A360" s="15"/>
      <c r="B360" s="15"/>
      <c r="C360" s="42"/>
      <c r="D360" s="14"/>
      <c r="E360" s="15"/>
      <c r="F360" s="43"/>
      <c r="G360" s="43"/>
      <c r="H360" s="43"/>
      <c r="I360" s="43"/>
    </row>
    <row r="361" spans="1:9" s="5" customFormat="1" ht="35.1" customHeight="1" x14ac:dyDescent="0.25">
      <c r="A361" s="15"/>
      <c r="B361" s="15"/>
      <c r="C361" s="42"/>
      <c r="D361" s="14"/>
      <c r="E361" s="15"/>
      <c r="F361" s="43"/>
      <c r="G361" s="43"/>
      <c r="H361" s="43"/>
      <c r="I361" s="43"/>
    </row>
    <row r="362" spans="1:9" s="5" customFormat="1" ht="35.1" customHeight="1" x14ac:dyDescent="0.25">
      <c r="A362" s="15"/>
      <c r="B362" s="15"/>
      <c r="C362" s="42"/>
      <c r="D362" s="14"/>
      <c r="E362" s="15"/>
      <c r="F362" s="43"/>
      <c r="G362" s="43"/>
      <c r="H362" s="43"/>
      <c r="I362" s="43"/>
    </row>
    <row r="363" spans="1:9" s="5" customFormat="1" ht="35.1" customHeight="1" x14ac:dyDescent="0.25">
      <c r="A363" s="15"/>
      <c r="B363" s="15"/>
      <c r="C363" s="42"/>
      <c r="D363" s="14"/>
      <c r="E363" s="15"/>
      <c r="F363" s="43"/>
      <c r="G363" s="43"/>
      <c r="H363" s="43"/>
      <c r="I363" s="43"/>
    </row>
    <row r="364" spans="1:9" s="5" customFormat="1" ht="35.1" customHeight="1" x14ac:dyDescent="0.25">
      <c r="A364" s="15"/>
      <c r="B364" s="15"/>
      <c r="C364" s="42"/>
      <c r="D364" s="14"/>
      <c r="E364" s="15"/>
      <c r="F364" s="43"/>
      <c r="G364" s="43"/>
      <c r="H364" s="43"/>
      <c r="I364" s="43"/>
    </row>
    <row r="365" spans="1:9" s="5" customFormat="1" ht="35.1" customHeight="1" x14ac:dyDescent="0.25">
      <c r="A365" s="15"/>
      <c r="B365" s="15"/>
      <c r="C365" s="42"/>
      <c r="D365" s="14"/>
      <c r="E365" s="15"/>
      <c r="F365" s="43"/>
      <c r="G365" s="43"/>
      <c r="H365" s="43"/>
      <c r="I365" s="43"/>
    </row>
    <row r="366" spans="1:9" s="5" customFormat="1" ht="35.1" customHeight="1" x14ac:dyDescent="0.25">
      <c r="A366" s="15"/>
      <c r="B366" s="15"/>
      <c r="C366" s="42"/>
      <c r="D366" s="14"/>
      <c r="E366" s="15"/>
      <c r="F366" s="43"/>
      <c r="G366" s="43"/>
      <c r="H366" s="43"/>
      <c r="I366" s="43"/>
    </row>
    <row r="367" spans="1:9" s="5" customFormat="1" ht="35.1" customHeight="1" x14ac:dyDescent="0.25">
      <c r="A367" s="15"/>
      <c r="B367" s="15"/>
      <c r="C367" s="42"/>
      <c r="D367" s="14"/>
      <c r="E367" s="15"/>
      <c r="F367" s="43"/>
      <c r="G367" s="43"/>
      <c r="H367" s="43"/>
      <c r="I367" s="43"/>
    </row>
    <row r="368" spans="1:9" s="5" customFormat="1" ht="35.1" customHeight="1" x14ac:dyDescent="0.25">
      <c r="A368" s="15"/>
      <c r="B368" s="15"/>
      <c r="C368" s="42"/>
      <c r="D368" s="14"/>
      <c r="E368" s="15"/>
      <c r="F368" s="43"/>
      <c r="G368" s="43"/>
      <c r="H368" s="43"/>
      <c r="I368" s="43"/>
    </row>
    <row r="369" spans="1:9" s="5" customFormat="1" ht="35.1" customHeight="1" x14ac:dyDescent="0.25">
      <c r="A369" s="15"/>
      <c r="B369" s="15"/>
      <c r="C369" s="42"/>
      <c r="D369" s="14"/>
      <c r="E369" s="15"/>
      <c r="F369" s="43"/>
      <c r="G369" s="43"/>
      <c r="H369" s="43"/>
      <c r="I369" s="43"/>
    </row>
    <row r="370" spans="1:9" s="5" customFormat="1" ht="35.1" customHeight="1" x14ac:dyDescent="0.25">
      <c r="A370" s="15"/>
      <c r="B370" s="15"/>
      <c r="C370" s="42"/>
      <c r="D370" s="14"/>
      <c r="E370" s="15"/>
      <c r="F370" s="43"/>
      <c r="G370" s="43"/>
      <c r="H370" s="43"/>
      <c r="I370" s="43"/>
    </row>
    <row r="371" spans="1:9" s="5" customFormat="1" ht="35.1" customHeight="1" x14ac:dyDescent="0.25">
      <c r="A371" s="15"/>
      <c r="B371" s="15"/>
      <c r="C371" s="42"/>
      <c r="D371" s="14"/>
      <c r="E371" s="15"/>
      <c r="F371" s="43"/>
      <c r="G371" s="43"/>
      <c r="H371" s="43"/>
      <c r="I371" s="43"/>
    </row>
    <row r="372" spans="1:9" s="5" customFormat="1" ht="35.1" customHeight="1" x14ac:dyDescent="0.25">
      <c r="A372" s="15"/>
      <c r="B372" s="15"/>
      <c r="C372" s="42"/>
      <c r="D372" s="14"/>
      <c r="E372" s="15"/>
      <c r="F372" s="43"/>
      <c r="G372" s="43"/>
      <c r="H372" s="43"/>
      <c r="I372" s="43"/>
    </row>
    <row r="373" spans="1:9" s="5" customFormat="1" ht="35.1" customHeight="1" x14ac:dyDescent="0.25">
      <c r="A373" s="15"/>
      <c r="B373" s="15"/>
      <c r="C373" s="42"/>
      <c r="D373" s="14"/>
      <c r="E373" s="15"/>
      <c r="F373" s="43"/>
      <c r="G373" s="43"/>
      <c r="H373" s="43"/>
      <c r="I373" s="43"/>
    </row>
    <row r="374" spans="1:9" s="5" customFormat="1" ht="35.1" customHeight="1" x14ac:dyDescent="0.25">
      <c r="A374" s="15"/>
      <c r="B374" s="15"/>
      <c r="C374" s="42"/>
      <c r="D374" s="14"/>
      <c r="E374" s="15"/>
      <c r="F374" s="43"/>
      <c r="G374" s="43"/>
      <c r="H374" s="43"/>
      <c r="I374" s="43"/>
    </row>
    <row r="375" spans="1:9" s="5" customFormat="1" ht="35.1" customHeight="1" x14ac:dyDescent="0.25">
      <c r="A375" s="15"/>
      <c r="B375" s="15"/>
      <c r="C375" s="42"/>
      <c r="D375" s="14"/>
      <c r="E375" s="15"/>
      <c r="F375" s="43"/>
      <c r="G375" s="43"/>
      <c r="H375" s="43"/>
      <c r="I375" s="43"/>
    </row>
    <row r="376" spans="1:9" s="5" customFormat="1" ht="35.1" customHeight="1" x14ac:dyDescent="0.25">
      <c r="A376" s="15"/>
      <c r="B376" s="15"/>
      <c r="C376" s="42"/>
      <c r="D376" s="14"/>
      <c r="E376" s="15"/>
      <c r="F376" s="43"/>
      <c r="G376" s="43"/>
      <c r="H376" s="43"/>
      <c r="I376" s="43"/>
    </row>
    <row r="377" spans="1:9" s="5" customFormat="1" ht="35.1" customHeight="1" x14ac:dyDescent="0.25">
      <c r="A377" s="15"/>
      <c r="B377" s="15"/>
      <c r="C377" s="42"/>
      <c r="D377" s="14"/>
      <c r="E377" s="15"/>
      <c r="F377" s="43"/>
      <c r="G377" s="43"/>
      <c r="H377" s="43"/>
      <c r="I377" s="43"/>
    </row>
    <row r="378" spans="1:9" s="5" customFormat="1" ht="35.1" customHeight="1" x14ac:dyDescent="0.25">
      <c r="A378" s="15"/>
      <c r="B378" s="15"/>
      <c r="C378" s="42"/>
      <c r="D378" s="14"/>
      <c r="E378" s="15"/>
      <c r="F378" s="43"/>
      <c r="G378" s="43"/>
      <c r="H378" s="43"/>
      <c r="I378" s="43"/>
    </row>
    <row r="379" spans="1:9" s="5" customFormat="1" ht="35.1" customHeight="1" x14ac:dyDescent="0.25">
      <c r="A379" s="15"/>
      <c r="B379" s="15"/>
      <c r="C379" s="42"/>
      <c r="D379" s="14"/>
      <c r="E379" s="15"/>
      <c r="F379" s="43"/>
      <c r="G379" s="43"/>
      <c r="H379" s="43"/>
      <c r="I379" s="43"/>
    </row>
    <row r="380" spans="1:9" s="5" customFormat="1" ht="35.1" customHeight="1" x14ac:dyDescent="0.25">
      <c r="A380" s="15"/>
      <c r="B380" s="15"/>
      <c r="C380" s="42"/>
      <c r="D380" s="14"/>
      <c r="E380" s="15"/>
      <c r="F380" s="43"/>
      <c r="G380" s="43"/>
      <c r="H380" s="43"/>
      <c r="I380" s="43"/>
    </row>
    <row r="381" spans="1:9" s="5" customFormat="1" ht="35.1" customHeight="1" x14ac:dyDescent="0.25">
      <c r="A381" s="15"/>
      <c r="B381" s="15"/>
      <c r="C381" s="42"/>
      <c r="D381" s="14"/>
      <c r="E381" s="15"/>
      <c r="F381" s="43"/>
      <c r="G381" s="43"/>
      <c r="H381" s="43"/>
      <c r="I381" s="43"/>
    </row>
    <row r="382" spans="1:9" s="5" customFormat="1" ht="35.1" customHeight="1" x14ac:dyDescent="0.25">
      <c r="A382" s="15"/>
      <c r="B382" s="15"/>
      <c r="C382" s="42"/>
      <c r="D382" s="14"/>
      <c r="E382" s="15"/>
      <c r="F382" s="43"/>
      <c r="G382" s="43"/>
      <c r="H382" s="43"/>
      <c r="I382" s="43"/>
    </row>
    <row r="383" spans="1:9" s="5" customFormat="1" ht="35.1" customHeight="1" x14ac:dyDescent="0.25">
      <c r="A383" s="15"/>
      <c r="B383" s="15"/>
      <c r="C383" s="42"/>
      <c r="D383" s="14"/>
      <c r="E383" s="15"/>
      <c r="F383" s="43"/>
      <c r="G383" s="43"/>
      <c r="H383" s="43"/>
      <c r="I383" s="43"/>
    </row>
    <row r="384" spans="1:9" s="5" customFormat="1" ht="35.1" customHeight="1" x14ac:dyDescent="0.25">
      <c r="A384" s="15"/>
      <c r="B384" s="15"/>
      <c r="C384" s="42"/>
      <c r="D384" s="14"/>
      <c r="E384" s="15"/>
      <c r="F384" s="43"/>
      <c r="G384" s="43"/>
      <c r="H384" s="43"/>
      <c r="I384" s="43"/>
    </row>
    <row r="385" spans="1:9" s="5" customFormat="1" ht="35.1" customHeight="1" x14ac:dyDescent="0.25">
      <c r="A385" s="15"/>
      <c r="B385" s="15"/>
      <c r="C385" s="42"/>
      <c r="D385" s="14"/>
      <c r="E385" s="15"/>
      <c r="F385" s="43"/>
      <c r="G385" s="43"/>
      <c r="H385" s="43"/>
      <c r="I385" s="43"/>
    </row>
    <row r="386" spans="1:9" s="5" customFormat="1" ht="35.1" customHeight="1" x14ac:dyDescent="0.25">
      <c r="A386" s="15"/>
      <c r="B386" s="15"/>
      <c r="C386" s="42"/>
      <c r="D386" s="14"/>
      <c r="E386" s="15"/>
      <c r="F386" s="43"/>
      <c r="G386" s="43"/>
      <c r="H386" s="43"/>
      <c r="I386" s="43"/>
    </row>
    <row r="387" spans="1:9" s="5" customFormat="1" ht="35.1" customHeight="1" x14ac:dyDescent="0.25">
      <c r="A387" s="15"/>
      <c r="B387" s="15"/>
      <c r="C387" s="42"/>
      <c r="D387" s="14"/>
      <c r="E387" s="15"/>
      <c r="F387" s="43"/>
      <c r="G387" s="43"/>
      <c r="H387" s="43"/>
      <c r="I387" s="43"/>
    </row>
    <row r="388" spans="1:9" s="5" customFormat="1" ht="35.1" customHeight="1" x14ac:dyDescent="0.25">
      <c r="A388" s="15"/>
      <c r="B388" s="15"/>
      <c r="C388" s="42"/>
      <c r="D388" s="14"/>
      <c r="E388" s="15"/>
      <c r="F388" s="43"/>
      <c r="G388" s="43"/>
      <c r="H388" s="43"/>
      <c r="I388" s="43"/>
    </row>
    <row r="389" spans="1:9" s="5" customFormat="1" ht="35.1" customHeight="1" x14ac:dyDescent="0.25">
      <c r="A389" s="15"/>
      <c r="B389" s="15"/>
      <c r="C389" s="42"/>
      <c r="D389" s="14"/>
      <c r="E389" s="15"/>
      <c r="F389" s="43"/>
      <c r="G389" s="43"/>
      <c r="H389" s="43"/>
      <c r="I389" s="43"/>
    </row>
    <row r="390" spans="1:9" s="5" customFormat="1" ht="35.1" customHeight="1" x14ac:dyDescent="0.25">
      <c r="A390" s="15"/>
      <c r="B390" s="15"/>
      <c r="C390" s="42"/>
      <c r="D390" s="14"/>
      <c r="E390" s="15"/>
      <c r="F390" s="43"/>
      <c r="G390" s="43"/>
      <c r="H390" s="43"/>
      <c r="I390" s="43"/>
    </row>
    <row r="391" spans="1:9" s="5" customFormat="1" ht="35.1" customHeight="1" x14ac:dyDescent="0.25">
      <c r="A391" s="15"/>
      <c r="B391" s="15"/>
      <c r="C391" s="42"/>
      <c r="D391" s="14"/>
      <c r="E391" s="15"/>
      <c r="F391" s="43"/>
      <c r="G391" s="43"/>
      <c r="H391" s="43"/>
      <c r="I391" s="43"/>
    </row>
    <row r="392" spans="1:9" s="5" customFormat="1" ht="35.1" customHeight="1" x14ac:dyDescent="0.25">
      <c r="A392" s="15"/>
      <c r="B392" s="15"/>
      <c r="C392" s="42"/>
      <c r="D392" s="14"/>
      <c r="E392" s="15"/>
      <c r="F392" s="43"/>
      <c r="G392" s="43"/>
      <c r="H392" s="43"/>
      <c r="I392" s="43"/>
    </row>
    <row r="393" spans="1:9" s="5" customFormat="1" ht="35.1" customHeight="1" x14ac:dyDescent="0.25">
      <c r="A393" s="15"/>
      <c r="B393" s="15"/>
      <c r="C393" s="42"/>
      <c r="D393" s="14"/>
      <c r="E393" s="15"/>
      <c r="F393" s="43"/>
      <c r="G393" s="43"/>
      <c r="H393" s="43"/>
      <c r="I393" s="43"/>
    </row>
    <row r="394" spans="1:9" s="5" customFormat="1" ht="35.1" customHeight="1" x14ac:dyDescent="0.25">
      <c r="A394" s="15"/>
      <c r="B394" s="15"/>
      <c r="C394" s="42"/>
      <c r="D394" s="14"/>
      <c r="E394" s="15"/>
      <c r="F394" s="43"/>
      <c r="G394" s="43"/>
      <c r="H394" s="43"/>
      <c r="I394" s="43"/>
    </row>
    <row r="395" spans="1:9" s="5" customFormat="1" ht="35.1" customHeight="1" x14ac:dyDescent="0.25">
      <c r="A395" s="15"/>
      <c r="B395" s="15"/>
      <c r="C395" s="42"/>
      <c r="D395" s="14"/>
      <c r="E395" s="15"/>
      <c r="F395" s="43"/>
      <c r="G395" s="43"/>
      <c r="H395" s="43"/>
      <c r="I395" s="43"/>
    </row>
    <row r="396" spans="1:9" s="5" customFormat="1" ht="35.1" customHeight="1" x14ac:dyDescent="0.25">
      <c r="A396" s="15"/>
      <c r="B396" s="15"/>
      <c r="C396" s="42"/>
      <c r="D396" s="14"/>
      <c r="E396" s="15"/>
      <c r="F396" s="43"/>
      <c r="G396" s="43"/>
      <c r="H396" s="43"/>
      <c r="I396" s="43"/>
    </row>
    <row r="397" spans="1:9" s="5" customFormat="1" ht="35.1" customHeight="1" x14ac:dyDescent="0.25">
      <c r="A397" s="15"/>
      <c r="B397" s="15"/>
      <c r="C397" s="42"/>
      <c r="D397" s="14"/>
      <c r="E397" s="15"/>
      <c r="F397" s="43"/>
      <c r="G397" s="43"/>
      <c r="H397" s="43"/>
      <c r="I397" s="43"/>
    </row>
    <row r="398" spans="1:9" s="5" customFormat="1" ht="35.1" customHeight="1" x14ac:dyDescent="0.25">
      <c r="A398" s="15"/>
      <c r="B398" s="15"/>
      <c r="C398" s="42"/>
      <c r="D398" s="14"/>
      <c r="E398" s="15"/>
      <c r="F398" s="43"/>
      <c r="G398" s="43"/>
      <c r="H398" s="43"/>
      <c r="I398" s="43"/>
    </row>
    <row r="399" spans="1:9" s="5" customFormat="1" ht="35.1" customHeight="1" x14ac:dyDescent="0.25">
      <c r="A399" s="15"/>
      <c r="B399" s="15"/>
      <c r="C399" s="42"/>
      <c r="D399" s="14"/>
      <c r="E399" s="15"/>
      <c r="F399" s="43"/>
      <c r="G399" s="43"/>
      <c r="H399" s="43"/>
      <c r="I399" s="43"/>
    </row>
    <row r="400" spans="1:9" s="5" customFormat="1" ht="35.1" customHeight="1" x14ac:dyDescent="0.25">
      <c r="A400" s="15"/>
      <c r="B400" s="15"/>
      <c r="C400" s="42"/>
      <c r="D400" s="14"/>
      <c r="E400" s="15"/>
      <c r="F400" s="43"/>
      <c r="G400" s="43"/>
      <c r="H400" s="43"/>
      <c r="I400" s="43"/>
    </row>
    <row r="401" spans="1:9" s="5" customFormat="1" ht="35.1" customHeight="1" x14ac:dyDescent="0.25">
      <c r="A401" s="15"/>
      <c r="B401" s="15"/>
      <c r="C401" s="42"/>
      <c r="D401" s="14"/>
      <c r="E401" s="15"/>
      <c r="F401" s="43"/>
      <c r="G401" s="43"/>
      <c r="H401" s="43"/>
      <c r="I401" s="43"/>
    </row>
    <row r="402" spans="1:9" s="5" customFormat="1" ht="35.1" customHeight="1" x14ac:dyDescent="0.25">
      <c r="A402" s="15"/>
      <c r="B402" s="15"/>
      <c r="C402" s="42"/>
      <c r="D402" s="14"/>
      <c r="E402" s="15"/>
      <c r="F402" s="43"/>
      <c r="G402" s="43"/>
      <c r="H402" s="43"/>
      <c r="I402" s="43"/>
    </row>
    <row r="403" spans="1:9" s="5" customFormat="1" ht="35.1" customHeight="1" x14ac:dyDescent="0.25">
      <c r="A403" s="15"/>
      <c r="B403" s="15"/>
      <c r="C403" s="42"/>
      <c r="D403" s="14"/>
      <c r="E403" s="15"/>
      <c r="F403" s="43"/>
      <c r="G403" s="43"/>
      <c r="H403" s="43"/>
      <c r="I403" s="43"/>
    </row>
    <row r="404" spans="1:9" s="5" customFormat="1" ht="35.1" customHeight="1" x14ac:dyDescent="0.25">
      <c r="A404" s="15"/>
      <c r="B404" s="15"/>
      <c r="C404" s="42"/>
      <c r="D404" s="14"/>
      <c r="E404" s="15"/>
      <c r="F404" s="43"/>
      <c r="G404" s="43"/>
      <c r="H404" s="43"/>
      <c r="I404" s="43"/>
    </row>
    <row r="405" spans="1:9" s="5" customFormat="1" ht="35.1" customHeight="1" x14ac:dyDescent="0.25">
      <c r="A405" s="15"/>
      <c r="B405" s="15"/>
      <c r="C405" s="42"/>
      <c r="D405" s="14"/>
      <c r="E405" s="15"/>
      <c r="F405" s="43"/>
      <c r="G405" s="43"/>
      <c r="H405" s="43"/>
      <c r="I405" s="43"/>
    </row>
    <row r="406" spans="1:9" s="5" customFormat="1" ht="35.1" customHeight="1" x14ac:dyDescent="0.25">
      <c r="A406" s="15"/>
      <c r="B406" s="15"/>
      <c r="C406" s="42"/>
      <c r="D406" s="14"/>
      <c r="E406" s="15"/>
      <c r="F406" s="43"/>
      <c r="G406" s="43"/>
      <c r="H406" s="43"/>
      <c r="I406" s="43"/>
    </row>
    <row r="407" spans="1:9" s="5" customFormat="1" ht="35.1" customHeight="1" x14ac:dyDescent="0.25">
      <c r="A407" s="15"/>
      <c r="B407" s="15"/>
      <c r="C407" s="42"/>
      <c r="D407" s="14"/>
      <c r="E407" s="15"/>
      <c r="F407" s="43"/>
      <c r="G407" s="43"/>
      <c r="H407" s="43"/>
      <c r="I407" s="43"/>
    </row>
    <row r="408" spans="1:9" s="5" customFormat="1" ht="35.1" customHeight="1" x14ac:dyDescent="0.25">
      <c r="A408" s="15"/>
      <c r="B408" s="15"/>
      <c r="C408" s="42"/>
      <c r="D408" s="14"/>
      <c r="E408" s="15"/>
      <c r="F408" s="43"/>
      <c r="G408" s="43"/>
      <c r="H408" s="43"/>
      <c r="I408" s="43"/>
    </row>
    <row r="409" spans="1:9" s="5" customFormat="1" ht="35.1" customHeight="1" x14ac:dyDescent="0.25">
      <c r="A409" s="15"/>
      <c r="B409" s="15"/>
      <c r="C409" s="42"/>
      <c r="D409" s="14"/>
      <c r="E409" s="15"/>
      <c r="F409" s="43"/>
      <c r="G409" s="43"/>
      <c r="H409" s="43"/>
      <c r="I409" s="43"/>
    </row>
    <row r="410" spans="1:9" s="5" customFormat="1" ht="35.1" customHeight="1" x14ac:dyDescent="0.25">
      <c r="A410" s="15"/>
      <c r="B410" s="15"/>
      <c r="C410" s="42"/>
      <c r="D410" s="14"/>
      <c r="E410" s="15"/>
      <c r="F410" s="43"/>
      <c r="G410" s="43"/>
      <c r="H410" s="43"/>
      <c r="I410" s="43"/>
    </row>
    <row r="411" spans="1:9" s="5" customFormat="1" ht="35.1" customHeight="1" x14ac:dyDescent="0.25">
      <c r="A411" s="15"/>
      <c r="B411" s="15"/>
      <c r="C411" s="42"/>
      <c r="D411" s="14"/>
      <c r="E411" s="15"/>
      <c r="F411" s="43"/>
      <c r="G411" s="43"/>
      <c r="H411" s="43"/>
      <c r="I411" s="43"/>
    </row>
    <row r="412" spans="1:9" s="5" customFormat="1" ht="35.1" customHeight="1" x14ac:dyDescent="0.25">
      <c r="A412" s="15"/>
      <c r="B412" s="15"/>
      <c r="C412" s="42"/>
      <c r="D412" s="14"/>
      <c r="E412" s="15"/>
      <c r="F412" s="43"/>
      <c r="G412" s="43"/>
      <c r="H412" s="43"/>
      <c r="I412" s="43"/>
    </row>
    <row r="413" spans="1:9" s="5" customFormat="1" ht="35.1" customHeight="1" x14ac:dyDescent="0.25">
      <c r="A413" s="15"/>
      <c r="B413" s="15"/>
      <c r="C413" s="42"/>
      <c r="D413" s="14"/>
      <c r="E413" s="15"/>
      <c r="F413" s="43"/>
      <c r="G413" s="43"/>
      <c r="H413" s="43"/>
      <c r="I413" s="43"/>
    </row>
    <row r="414" spans="1:9" s="5" customFormat="1" ht="35.1" customHeight="1" x14ac:dyDescent="0.25">
      <c r="A414" s="15"/>
      <c r="B414" s="15"/>
      <c r="C414" s="42"/>
      <c r="D414" s="14"/>
      <c r="E414" s="15"/>
      <c r="F414" s="43"/>
      <c r="G414" s="43"/>
      <c r="H414" s="43"/>
      <c r="I414" s="43"/>
    </row>
    <row r="415" spans="1:9" s="5" customFormat="1" ht="35.1" customHeight="1" x14ac:dyDescent="0.25">
      <c r="A415" s="15"/>
      <c r="B415" s="15"/>
      <c r="C415" s="42"/>
      <c r="D415" s="14"/>
      <c r="E415" s="15"/>
      <c r="F415" s="43"/>
      <c r="G415" s="43"/>
      <c r="H415" s="43"/>
      <c r="I415" s="43"/>
    </row>
    <row r="416" spans="1:9" s="5" customFormat="1" ht="35.1" customHeight="1" x14ac:dyDescent="0.25">
      <c r="A416" s="15"/>
      <c r="B416" s="15"/>
      <c r="C416" s="42"/>
      <c r="D416" s="14"/>
      <c r="E416" s="15"/>
      <c r="F416" s="43"/>
      <c r="G416" s="43"/>
      <c r="H416" s="43"/>
      <c r="I416" s="43"/>
    </row>
    <row r="417" spans="1:9" s="5" customFormat="1" ht="35.1" customHeight="1" x14ac:dyDescent="0.25">
      <c r="A417" s="15"/>
      <c r="B417" s="15"/>
      <c r="C417" s="42"/>
      <c r="D417" s="14"/>
      <c r="E417" s="15"/>
      <c r="F417" s="43"/>
      <c r="G417" s="43"/>
      <c r="H417" s="43"/>
      <c r="I417" s="43"/>
    </row>
    <row r="418" spans="1:9" s="5" customFormat="1" ht="35.1" customHeight="1" x14ac:dyDescent="0.25">
      <c r="A418" s="15"/>
      <c r="B418" s="15"/>
      <c r="C418" s="42"/>
      <c r="D418" s="14"/>
      <c r="E418" s="15"/>
      <c r="F418" s="43"/>
      <c r="G418" s="43"/>
      <c r="H418" s="43"/>
      <c r="I418" s="43"/>
    </row>
    <row r="419" spans="1:9" s="5" customFormat="1" ht="35.1" customHeight="1" x14ac:dyDescent="0.25">
      <c r="A419" s="15"/>
      <c r="B419" s="15"/>
      <c r="C419" s="42"/>
      <c r="D419" s="14"/>
      <c r="E419" s="15"/>
      <c r="F419" s="43"/>
      <c r="G419" s="43"/>
      <c r="H419" s="43"/>
      <c r="I419" s="43"/>
    </row>
    <row r="420" spans="1:9" s="5" customFormat="1" ht="35.1" customHeight="1" x14ac:dyDescent="0.25">
      <c r="A420" s="15"/>
      <c r="B420" s="15"/>
      <c r="C420" s="42"/>
      <c r="D420" s="14"/>
      <c r="E420" s="15"/>
      <c r="F420" s="43"/>
      <c r="G420" s="43"/>
      <c r="H420" s="43"/>
      <c r="I420" s="43"/>
    </row>
    <row r="421" spans="1:9" s="5" customFormat="1" ht="35.1" customHeight="1" x14ac:dyDescent="0.25">
      <c r="A421" s="15"/>
      <c r="B421" s="15"/>
      <c r="C421" s="42"/>
      <c r="D421" s="14"/>
      <c r="E421" s="15"/>
      <c r="F421" s="43"/>
      <c r="G421" s="43"/>
      <c r="H421" s="43"/>
      <c r="I421" s="43"/>
    </row>
    <row r="422" spans="1:9" s="5" customFormat="1" ht="35.1" customHeight="1" x14ac:dyDescent="0.25">
      <c r="A422" s="15"/>
      <c r="B422" s="15"/>
      <c r="C422" s="42"/>
      <c r="D422" s="14"/>
      <c r="E422" s="15"/>
      <c r="F422" s="43"/>
      <c r="G422" s="43"/>
      <c r="H422" s="43"/>
      <c r="I422" s="43"/>
    </row>
    <row r="423" spans="1:9" s="5" customFormat="1" ht="35.1" customHeight="1" x14ac:dyDescent="0.25">
      <c r="A423" s="15"/>
      <c r="B423" s="15"/>
      <c r="C423" s="42"/>
      <c r="D423" s="14"/>
      <c r="E423" s="15"/>
      <c r="F423" s="43"/>
      <c r="G423" s="43"/>
      <c r="H423" s="43"/>
      <c r="I423" s="43"/>
    </row>
    <row r="424" spans="1:9" s="5" customFormat="1" ht="35.1" customHeight="1" x14ac:dyDescent="0.25">
      <c r="A424" s="15"/>
      <c r="B424" s="15"/>
      <c r="C424" s="42"/>
      <c r="D424" s="14"/>
      <c r="E424" s="15"/>
      <c r="F424" s="43"/>
      <c r="G424" s="43"/>
      <c r="H424" s="43"/>
      <c r="I424" s="43"/>
    </row>
    <row r="425" spans="1:9" s="5" customFormat="1" ht="35.1" customHeight="1" x14ac:dyDescent="0.25">
      <c r="A425" s="15"/>
      <c r="B425" s="15"/>
      <c r="C425" s="42"/>
      <c r="D425" s="14"/>
      <c r="E425" s="15"/>
      <c r="F425" s="43"/>
      <c r="G425" s="43"/>
      <c r="H425" s="43"/>
      <c r="I425" s="43"/>
    </row>
    <row r="426" spans="1:9" s="5" customFormat="1" ht="35.1" customHeight="1" x14ac:dyDescent="0.25">
      <c r="A426" s="15"/>
      <c r="B426" s="15"/>
      <c r="C426" s="42"/>
      <c r="D426" s="14"/>
      <c r="E426" s="15"/>
      <c r="F426" s="43"/>
      <c r="G426" s="43"/>
      <c r="H426" s="43"/>
      <c r="I426" s="43"/>
    </row>
    <row r="427" spans="1:9" s="5" customFormat="1" ht="35.1" customHeight="1" x14ac:dyDescent="0.25">
      <c r="A427" s="15"/>
      <c r="B427" s="15"/>
      <c r="C427" s="42"/>
      <c r="D427" s="14"/>
      <c r="E427" s="15"/>
      <c r="F427" s="43"/>
      <c r="G427" s="43"/>
      <c r="H427" s="43"/>
      <c r="I427" s="43"/>
    </row>
    <row r="428" spans="1:9" s="5" customFormat="1" ht="35.1" customHeight="1" x14ac:dyDescent="0.25">
      <c r="A428" s="15"/>
      <c r="B428" s="15"/>
      <c r="C428" s="42"/>
      <c r="D428" s="14"/>
      <c r="E428" s="15"/>
      <c r="F428" s="43"/>
      <c r="G428" s="43"/>
      <c r="H428" s="43"/>
      <c r="I428" s="43"/>
    </row>
    <row r="429" spans="1:9" s="5" customFormat="1" ht="35.1" customHeight="1" x14ac:dyDescent="0.25">
      <c r="A429" s="15"/>
      <c r="B429" s="15"/>
      <c r="C429" s="42"/>
      <c r="D429" s="14"/>
      <c r="E429" s="15"/>
      <c r="F429" s="43"/>
      <c r="G429" s="43"/>
      <c r="H429" s="43"/>
      <c r="I429" s="43"/>
    </row>
    <row r="430" spans="1:9" s="5" customFormat="1" ht="35.1" customHeight="1" x14ac:dyDescent="0.25">
      <c r="A430" s="15"/>
      <c r="B430" s="15"/>
      <c r="C430" s="42"/>
      <c r="D430" s="14"/>
      <c r="E430" s="15"/>
      <c r="F430" s="43"/>
      <c r="G430" s="43"/>
      <c r="H430" s="43"/>
      <c r="I430" s="43"/>
    </row>
    <row r="431" spans="1:9" s="5" customFormat="1" ht="35.1" customHeight="1" x14ac:dyDescent="0.25">
      <c r="A431" s="15"/>
      <c r="B431" s="15"/>
      <c r="C431" s="42"/>
      <c r="D431" s="14"/>
      <c r="E431" s="15"/>
      <c r="F431" s="43"/>
      <c r="G431" s="43"/>
      <c r="H431" s="43"/>
      <c r="I431" s="43"/>
    </row>
    <row r="432" spans="1:9" s="5" customFormat="1" ht="35.1" customHeight="1" x14ac:dyDescent="0.25">
      <c r="A432" s="15"/>
      <c r="B432" s="15"/>
      <c r="C432" s="42"/>
      <c r="D432" s="14"/>
      <c r="E432" s="15"/>
      <c r="F432" s="43"/>
      <c r="G432" s="43"/>
      <c r="H432" s="43"/>
      <c r="I432" s="43"/>
    </row>
    <row r="433" spans="1:9" s="5" customFormat="1" ht="35.1" customHeight="1" x14ac:dyDescent="0.25">
      <c r="A433" s="15"/>
      <c r="B433" s="15"/>
      <c r="C433" s="42"/>
      <c r="D433" s="14"/>
      <c r="E433" s="15"/>
      <c r="F433" s="43"/>
      <c r="G433" s="43"/>
      <c r="H433" s="43"/>
      <c r="I433" s="43"/>
    </row>
    <row r="434" spans="1:9" s="5" customFormat="1" ht="35.1" customHeight="1" x14ac:dyDescent="0.25">
      <c r="A434" s="15"/>
      <c r="B434" s="15"/>
      <c r="C434" s="42"/>
      <c r="D434" s="14"/>
      <c r="E434" s="15"/>
      <c r="F434" s="43"/>
      <c r="G434" s="43"/>
      <c r="H434" s="43"/>
      <c r="I434" s="43"/>
    </row>
    <row r="435" spans="1:9" s="5" customFormat="1" ht="35.1" customHeight="1" x14ac:dyDescent="0.25">
      <c r="A435" s="15"/>
      <c r="B435" s="15"/>
      <c r="C435" s="42"/>
      <c r="D435" s="14"/>
      <c r="E435" s="15"/>
      <c r="F435" s="43"/>
      <c r="G435" s="43"/>
      <c r="H435" s="43"/>
      <c r="I435" s="43"/>
    </row>
    <row r="436" spans="1:9" s="5" customFormat="1" ht="35.1" customHeight="1" x14ac:dyDescent="0.25">
      <c r="A436" s="15"/>
      <c r="B436" s="15"/>
      <c r="C436" s="42"/>
      <c r="D436" s="14"/>
      <c r="E436" s="15"/>
      <c r="F436" s="43"/>
      <c r="G436" s="43"/>
      <c r="H436" s="43"/>
      <c r="I436" s="43"/>
    </row>
    <row r="437" spans="1:9" s="5" customFormat="1" ht="35.1" customHeight="1" x14ac:dyDescent="0.25">
      <c r="A437" s="15"/>
      <c r="B437" s="15"/>
      <c r="C437" s="42"/>
      <c r="D437" s="14"/>
      <c r="E437" s="15"/>
      <c r="F437" s="43"/>
      <c r="G437" s="43"/>
      <c r="H437" s="43"/>
      <c r="I437" s="43"/>
    </row>
    <row r="438" spans="1:9" s="5" customFormat="1" ht="35.1" customHeight="1" x14ac:dyDescent="0.25">
      <c r="A438" s="15"/>
      <c r="B438" s="15"/>
      <c r="C438" s="42"/>
      <c r="D438" s="14"/>
      <c r="E438" s="15"/>
      <c r="F438" s="43"/>
      <c r="G438" s="43"/>
      <c r="H438" s="43"/>
      <c r="I438" s="43"/>
    </row>
    <row r="439" spans="1:9" s="5" customFormat="1" ht="35.1" customHeight="1" x14ac:dyDescent="0.25">
      <c r="A439" s="15"/>
      <c r="B439" s="15"/>
      <c r="C439" s="42"/>
      <c r="D439" s="14"/>
      <c r="E439" s="15"/>
      <c r="F439" s="43"/>
      <c r="G439" s="43"/>
      <c r="H439" s="43"/>
      <c r="I439" s="43"/>
    </row>
    <row r="440" spans="1:9" s="5" customFormat="1" ht="35.1" customHeight="1" x14ac:dyDescent="0.25">
      <c r="A440" s="15"/>
      <c r="B440" s="15"/>
      <c r="C440" s="42"/>
      <c r="D440" s="14"/>
      <c r="E440" s="15"/>
      <c r="F440" s="43"/>
      <c r="G440" s="43"/>
      <c r="H440" s="43"/>
      <c r="I440" s="43"/>
    </row>
    <row r="441" spans="1:9" s="5" customFormat="1" ht="35.1" customHeight="1" x14ac:dyDescent="0.25">
      <c r="A441" s="15"/>
      <c r="B441" s="15"/>
      <c r="C441" s="42"/>
      <c r="D441" s="14"/>
      <c r="E441" s="15"/>
      <c r="F441" s="43"/>
      <c r="G441" s="43"/>
      <c r="H441" s="43"/>
      <c r="I441" s="43"/>
    </row>
    <row r="442" spans="1:9" s="5" customFormat="1" ht="35.1" customHeight="1" x14ac:dyDescent="0.25">
      <c r="A442" s="15"/>
      <c r="B442" s="15"/>
      <c r="C442" s="42"/>
      <c r="D442" s="14"/>
      <c r="E442" s="15"/>
      <c r="F442" s="43"/>
      <c r="G442" s="43"/>
      <c r="H442" s="43"/>
      <c r="I442" s="43"/>
    </row>
    <row r="443" spans="1:9" s="5" customFormat="1" ht="35.1" customHeight="1" x14ac:dyDescent="0.25">
      <c r="A443" s="15"/>
      <c r="B443" s="15"/>
      <c r="C443" s="42"/>
      <c r="D443" s="14"/>
      <c r="E443" s="15"/>
      <c r="F443" s="43"/>
      <c r="G443" s="43"/>
      <c r="H443" s="43"/>
      <c r="I443" s="43"/>
    </row>
    <row r="444" spans="1:9" s="5" customFormat="1" ht="35.1" customHeight="1" x14ac:dyDescent="0.25">
      <c r="A444" s="15"/>
      <c r="B444" s="15"/>
      <c r="C444" s="42"/>
      <c r="D444" s="14"/>
      <c r="E444" s="15"/>
      <c r="F444" s="43"/>
      <c r="G444" s="43"/>
      <c r="H444" s="43"/>
      <c r="I444" s="43"/>
    </row>
    <row r="445" spans="1:9" s="5" customFormat="1" ht="35.1" customHeight="1" x14ac:dyDescent="0.25">
      <c r="A445" s="15"/>
      <c r="B445" s="15"/>
      <c r="C445" s="42"/>
      <c r="D445" s="14"/>
      <c r="E445" s="15"/>
      <c r="F445" s="43"/>
      <c r="G445" s="43"/>
      <c r="H445" s="43"/>
      <c r="I445" s="43"/>
    </row>
    <row r="446" spans="1:9" s="5" customFormat="1" ht="35.1" customHeight="1" x14ac:dyDescent="0.25">
      <c r="A446" s="15"/>
      <c r="B446" s="15"/>
      <c r="C446" s="42"/>
      <c r="D446" s="14"/>
      <c r="E446" s="15"/>
      <c r="F446" s="43"/>
      <c r="G446" s="43"/>
      <c r="H446" s="43"/>
      <c r="I446" s="43"/>
    </row>
    <row r="447" spans="1:9" s="5" customFormat="1" ht="35.1" customHeight="1" x14ac:dyDescent="0.25">
      <c r="A447" s="15"/>
      <c r="B447" s="15"/>
      <c r="C447" s="42"/>
      <c r="D447" s="14"/>
      <c r="E447" s="15"/>
      <c r="F447" s="43"/>
      <c r="G447" s="43"/>
      <c r="H447" s="43"/>
      <c r="I447" s="43"/>
    </row>
    <row r="448" spans="1:9" s="5" customFormat="1" ht="35.1" customHeight="1" x14ac:dyDescent="0.25">
      <c r="A448" s="15"/>
      <c r="B448" s="15"/>
      <c r="C448" s="42"/>
      <c r="D448" s="14"/>
      <c r="E448" s="15"/>
      <c r="F448" s="43"/>
      <c r="G448" s="43"/>
      <c r="H448" s="43"/>
      <c r="I448" s="43"/>
    </row>
    <row r="449" spans="1:9" s="5" customFormat="1" ht="35.1" customHeight="1" x14ac:dyDescent="0.25">
      <c r="A449" s="15"/>
      <c r="B449" s="15"/>
      <c r="C449" s="42"/>
      <c r="D449" s="14"/>
      <c r="E449" s="15"/>
      <c r="F449" s="43"/>
      <c r="G449" s="43"/>
      <c r="H449" s="43"/>
      <c r="I449" s="43"/>
    </row>
    <row r="450" spans="1:9" s="5" customFormat="1" ht="35.1" customHeight="1" x14ac:dyDescent="0.25">
      <c r="A450" s="15"/>
      <c r="B450" s="15"/>
      <c r="C450" s="42"/>
      <c r="D450" s="14"/>
      <c r="E450" s="15"/>
      <c r="F450" s="43"/>
      <c r="G450" s="43"/>
      <c r="H450" s="43"/>
      <c r="I450" s="43"/>
    </row>
    <row r="451" spans="1:9" s="5" customFormat="1" ht="35.1" customHeight="1" x14ac:dyDescent="0.25">
      <c r="A451" s="15"/>
      <c r="B451" s="15"/>
      <c r="C451" s="42"/>
      <c r="D451" s="14"/>
      <c r="E451" s="15"/>
      <c r="F451" s="43"/>
      <c r="G451" s="43"/>
      <c r="H451" s="43"/>
      <c r="I451" s="43"/>
    </row>
    <row r="452" spans="1:9" s="5" customFormat="1" ht="35.1" customHeight="1" x14ac:dyDescent="0.25">
      <c r="A452" s="15"/>
      <c r="B452" s="15"/>
      <c r="C452" s="42"/>
      <c r="D452" s="14"/>
      <c r="E452" s="15"/>
      <c r="F452" s="43"/>
      <c r="G452" s="43"/>
      <c r="H452" s="43"/>
      <c r="I452" s="43"/>
    </row>
    <row r="453" spans="1:9" s="5" customFormat="1" ht="35.1" customHeight="1" x14ac:dyDescent="0.25">
      <c r="A453" s="15"/>
      <c r="B453" s="15"/>
      <c r="C453" s="42"/>
      <c r="D453" s="14"/>
      <c r="E453" s="15"/>
      <c r="F453" s="43"/>
      <c r="G453" s="43"/>
      <c r="H453" s="43"/>
      <c r="I453" s="43"/>
    </row>
    <row r="454" spans="1:9" s="5" customFormat="1" ht="35.1" customHeight="1" x14ac:dyDescent="0.25">
      <c r="A454" s="15"/>
      <c r="B454" s="15"/>
      <c r="C454" s="42"/>
      <c r="D454" s="14"/>
      <c r="E454" s="15"/>
      <c r="F454" s="43"/>
      <c r="G454" s="43"/>
      <c r="H454" s="43"/>
      <c r="I454" s="43"/>
    </row>
    <row r="455" spans="1:9" s="5" customFormat="1" ht="35.1" customHeight="1" x14ac:dyDescent="0.25">
      <c r="A455" s="15"/>
      <c r="B455" s="15"/>
      <c r="C455" s="42"/>
      <c r="D455" s="14"/>
      <c r="E455" s="15"/>
      <c r="F455" s="43"/>
      <c r="G455" s="43"/>
      <c r="H455" s="43"/>
      <c r="I455" s="43"/>
    </row>
    <row r="456" spans="1:9" s="5" customFormat="1" ht="35.1" customHeight="1" x14ac:dyDescent="0.25">
      <c r="A456" s="15"/>
      <c r="B456" s="15"/>
      <c r="C456" s="42"/>
      <c r="D456" s="14"/>
      <c r="E456" s="15"/>
      <c r="F456" s="43"/>
      <c r="G456" s="43"/>
      <c r="H456" s="43"/>
      <c r="I456" s="43"/>
    </row>
    <row r="457" spans="1:9" s="5" customFormat="1" ht="35.1" customHeight="1" x14ac:dyDescent="0.25">
      <c r="A457" s="15"/>
      <c r="B457" s="15"/>
      <c r="C457" s="42"/>
      <c r="D457" s="14"/>
      <c r="E457" s="15"/>
      <c r="F457" s="43"/>
      <c r="G457" s="43"/>
      <c r="H457" s="43"/>
      <c r="I457" s="43"/>
    </row>
    <row r="458" spans="1:9" s="5" customFormat="1" ht="35.1" customHeight="1" x14ac:dyDescent="0.25">
      <c r="A458" s="15"/>
      <c r="B458" s="15"/>
      <c r="C458" s="42"/>
      <c r="D458" s="14"/>
      <c r="E458" s="15"/>
      <c r="F458" s="43"/>
      <c r="G458" s="43"/>
      <c r="H458" s="43"/>
      <c r="I458" s="43"/>
    </row>
    <row r="459" spans="1:9" s="5" customFormat="1" ht="35.1" customHeight="1" x14ac:dyDescent="0.25">
      <c r="A459" s="15"/>
      <c r="B459" s="15"/>
      <c r="C459" s="42"/>
      <c r="D459" s="14"/>
      <c r="E459" s="15"/>
      <c r="F459" s="43"/>
      <c r="G459" s="43"/>
      <c r="H459" s="43"/>
      <c r="I459" s="43"/>
    </row>
    <row r="460" spans="1:9" s="5" customFormat="1" ht="35.1" customHeight="1" x14ac:dyDescent="0.25">
      <c r="A460" s="15"/>
      <c r="B460" s="15"/>
      <c r="C460" s="42"/>
      <c r="D460" s="14"/>
      <c r="E460" s="15"/>
      <c r="F460" s="43"/>
      <c r="G460" s="43"/>
      <c r="H460" s="43"/>
      <c r="I460" s="43"/>
    </row>
    <row r="461" spans="1:9" s="5" customFormat="1" ht="35.1" customHeight="1" x14ac:dyDescent="0.25">
      <c r="A461" s="15"/>
      <c r="B461" s="15"/>
      <c r="C461" s="42"/>
      <c r="D461" s="14"/>
      <c r="E461" s="15"/>
      <c r="F461" s="43"/>
      <c r="G461" s="43"/>
      <c r="H461" s="43"/>
      <c r="I461" s="43"/>
    </row>
    <row r="462" spans="1:9" s="5" customFormat="1" ht="35.1" customHeight="1" x14ac:dyDescent="0.25">
      <c r="A462" s="15"/>
      <c r="B462" s="15"/>
      <c r="C462" s="42"/>
      <c r="D462" s="14"/>
      <c r="E462" s="15"/>
      <c r="F462" s="43"/>
      <c r="G462" s="43"/>
      <c r="H462" s="43"/>
      <c r="I462" s="43"/>
    </row>
    <row r="463" spans="1:9" s="5" customFormat="1" ht="35.1" customHeight="1" x14ac:dyDescent="0.25">
      <c r="A463" s="15"/>
      <c r="B463" s="15"/>
      <c r="C463" s="42"/>
      <c r="D463" s="14"/>
      <c r="E463" s="15"/>
      <c r="F463" s="43"/>
      <c r="G463" s="43"/>
      <c r="H463" s="43"/>
      <c r="I463" s="43"/>
    </row>
    <row r="464" spans="1:9" s="5" customFormat="1" ht="35.1" customHeight="1" x14ac:dyDescent="0.25">
      <c r="A464" s="15"/>
      <c r="B464" s="15"/>
      <c r="C464" s="42"/>
      <c r="D464" s="14"/>
      <c r="E464" s="15"/>
      <c r="F464" s="43"/>
      <c r="G464" s="43"/>
      <c r="H464" s="43"/>
      <c r="I464" s="43"/>
    </row>
    <row r="465" spans="1:9" s="5" customFormat="1" ht="35.1" customHeight="1" x14ac:dyDescent="0.25">
      <c r="A465" s="15"/>
      <c r="B465" s="15"/>
      <c r="C465" s="42"/>
      <c r="D465" s="14"/>
      <c r="E465" s="15"/>
      <c r="F465" s="43"/>
      <c r="G465" s="43"/>
      <c r="H465" s="43"/>
      <c r="I465" s="43"/>
    </row>
    <row r="466" spans="1:9" s="5" customFormat="1" ht="35.1" customHeight="1" x14ac:dyDescent="0.25">
      <c r="A466" s="15"/>
      <c r="B466" s="15"/>
      <c r="C466" s="42"/>
      <c r="D466" s="14"/>
      <c r="E466" s="15"/>
      <c r="F466" s="43"/>
      <c r="G466" s="43"/>
      <c r="H466" s="43"/>
      <c r="I466" s="43"/>
    </row>
    <row r="467" spans="1:9" s="5" customFormat="1" ht="35.1" customHeight="1" x14ac:dyDescent="0.25">
      <c r="A467" s="15"/>
      <c r="B467" s="15"/>
      <c r="C467" s="42"/>
      <c r="D467" s="14"/>
      <c r="E467" s="15"/>
      <c r="F467" s="43"/>
      <c r="G467" s="43"/>
      <c r="H467" s="43"/>
      <c r="I467" s="43"/>
    </row>
    <row r="468" spans="1:9" s="5" customFormat="1" ht="35.1" customHeight="1" x14ac:dyDescent="0.25">
      <c r="A468" s="15"/>
      <c r="B468" s="15"/>
      <c r="C468" s="42"/>
      <c r="D468" s="14"/>
      <c r="E468" s="15"/>
      <c r="F468" s="43"/>
      <c r="G468" s="43"/>
      <c r="H468" s="43"/>
      <c r="I468" s="43"/>
    </row>
    <row r="469" spans="1:9" s="5" customFormat="1" ht="35.1" customHeight="1" x14ac:dyDescent="0.25">
      <c r="A469" s="15"/>
      <c r="B469" s="15"/>
      <c r="C469" s="42"/>
      <c r="D469" s="14"/>
      <c r="E469" s="15"/>
      <c r="F469" s="43"/>
      <c r="G469" s="43"/>
      <c r="H469" s="43"/>
      <c r="I469" s="43"/>
    </row>
    <row r="470" spans="1:9" s="5" customFormat="1" ht="35.1" customHeight="1" x14ac:dyDescent="0.25">
      <c r="A470" s="15"/>
      <c r="B470" s="15"/>
      <c r="C470" s="42"/>
      <c r="D470" s="14"/>
      <c r="E470" s="15"/>
      <c r="F470" s="43"/>
      <c r="G470" s="43"/>
      <c r="H470" s="43"/>
      <c r="I470" s="43"/>
    </row>
    <row r="471" spans="1:9" s="5" customFormat="1" ht="35.1" customHeight="1" x14ac:dyDescent="0.25">
      <c r="A471" s="15"/>
      <c r="B471" s="15"/>
      <c r="C471" s="42"/>
      <c r="D471" s="14"/>
      <c r="E471" s="15"/>
      <c r="F471" s="43"/>
      <c r="G471" s="43"/>
      <c r="H471" s="43"/>
      <c r="I471" s="43"/>
    </row>
    <row r="472" spans="1:9" s="5" customFormat="1" ht="35.1" customHeight="1" x14ac:dyDescent="0.25">
      <c r="A472" s="15"/>
      <c r="B472" s="15"/>
      <c r="C472" s="42"/>
      <c r="D472" s="14"/>
      <c r="E472" s="15"/>
      <c r="F472" s="43"/>
      <c r="G472" s="43"/>
      <c r="H472" s="43"/>
      <c r="I472" s="43"/>
    </row>
    <row r="473" spans="1:9" s="5" customFormat="1" ht="35.1" customHeight="1" x14ac:dyDescent="0.25">
      <c r="A473" s="15"/>
      <c r="B473" s="15"/>
      <c r="C473" s="42"/>
      <c r="D473" s="14"/>
      <c r="E473" s="15"/>
      <c r="F473" s="43"/>
      <c r="G473" s="43"/>
      <c r="H473" s="43"/>
      <c r="I473" s="43"/>
    </row>
    <row r="474" spans="1:9" s="5" customFormat="1" ht="35.1" customHeight="1" x14ac:dyDescent="0.25">
      <c r="A474" s="15"/>
      <c r="B474" s="15"/>
      <c r="C474" s="42"/>
      <c r="D474" s="14"/>
      <c r="E474" s="15"/>
      <c r="F474" s="43"/>
      <c r="G474" s="43"/>
      <c r="H474" s="43"/>
      <c r="I474" s="43"/>
    </row>
    <row r="475" spans="1:9" s="5" customFormat="1" ht="35.1" customHeight="1" x14ac:dyDescent="0.25">
      <c r="A475" s="15"/>
      <c r="B475" s="15"/>
      <c r="C475" s="42"/>
      <c r="D475" s="14"/>
      <c r="E475" s="15"/>
      <c r="F475" s="43"/>
      <c r="G475" s="43"/>
      <c r="H475" s="43"/>
      <c r="I475" s="43"/>
    </row>
    <row r="476" spans="1:9" s="5" customFormat="1" ht="35.1" customHeight="1" x14ac:dyDescent="0.25">
      <c r="A476" s="15"/>
      <c r="B476" s="15"/>
      <c r="C476" s="42"/>
      <c r="D476" s="14"/>
      <c r="E476" s="15"/>
      <c r="F476" s="43"/>
      <c r="G476" s="43"/>
      <c r="H476" s="43"/>
      <c r="I476" s="43"/>
    </row>
    <row r="477" spans="1:9" s="5" customFormat="1" ht="35.1" customHeight="1" x14ac:dyDescent="0.25">
      <c r="A477" s="15"/>
      <c r="B477" s="15"/>
      <c r="C477" s="42"/>
      <c r="D477" s="14"/>
      <c r="E477" s="15"/>
      <c r="F477" s="43"/>
      <c r="G477" s="43"/>
      <c r="H477" s="43"/>
      <c r="I477" s="43"/>
    </row>
    <row r="478" spans="1:9" s="5" customFormat="1" ht="35.1" customHeight="1" x14ac:dyDescent="0.25">
      <c r="A478" s="15"/>
      <c r="B478" s="15"/>
      <c r="C478" s="42"/>
      <c r="D478" s="14"/>
      <c r="E478" s="15"/>
      <c r="F478" s="43"/>
      <c r="G478" s="43"/>
      <c r="H478" s="43"/>
      <c r="I478" s="43"/>
    </row>
    <row r="479" spans="1:9" s="5" customFormat="1" ht="35.1" customHeight="1" x14ac:dyDescent="0.25">
      <c r="A479" s="15"/>
      <c r="B479" s="15"/>
      <c r="C479" s="42"/>
      <c r="D479" s="14"/>
      <c r="E479" s="15"/>
      <c r="F479" s="43"/>
      <c r="G479" s="43"/>
      <c r="H479" s="43"/>
      <c r="I479" s="43"/>
    </row>
    <row r="480" spans="1:9" s="5" customFormat="1" ht="35.1" customHeight="1" x14ac:dyDescent="0.25">
      <c r="A480" s="15"/>
      <c r="B480" s="15"/>
      <c r="C480" s="42"/>
      <c r="D480" s="14"/>
      <c r="E480" s="15"/>
      <c r="F480" s="43"/>
      <c r="G480" s="43"/>
      <c r="H480" s="43"/>
      <c r="I480" s="43"/>
    </row>
    <row r="481" spans="1:9" s="5" customFormat="1" ht="35.1" customHeight="1" x14ac:dyDescent="0.25">
      <c r="A481" s="15"/>
      <c r="B481" s="15"/>
      <c r="C481" s="42"/>
      <c r="D481" s="14"/>
      <c r="E481" s="15"/>
      <c r="F481" s="43"/>
      <c r="G481" s="43"/>
      <c r="H481" s="43"/>
      <c r="I481" s="43"/>
    </row>
    <row r="482" spans="1:9" s="5" customFormat="1" ht="35.1" customHeight="1" x14ac:dyDescent="0.25">
      <c r="A482" s="15"/>
      <c r="B482" s="15"/>
      <c r="C482" s="42"/>
      <c r="D482" s="14"/>
      <c r="E482" s="15"/>
      <c r="F482" s="43"/>
      <c r="G482" s="43"/>
      <c r="H482" s="43"/>
      <c r="I482" s="43"/>
    </row>
    <row r="483" spans="1:9" s="5" customFormat="1" ht="35.1" customHeight="1" x14ac:dyDescent="0.25">
      <c r="A483" s="15"/>
      <c r="B483" s="15"/>
      <c r="C483" s="42"/>
      <c r="D483" s="14"/>
      <c r="E483" s="15"/>
      <c r="F483" s="43"/>
      <c r="G483" s="43"/>
      <c r="H483" s="43"/>
      <c r="I483" s="43"/>
    </row>
    <row r="484" spans="1:9" s="5" customFormat="1" ht="35.1" customHeight="1" x14ac:dyDescent="0.25">
      <c r="A484" s="15"/>
      <c r="B484" s="15"/>
      <c r="C484" s="42"/>
      <c r="D484" s="14"/>
      <c r="E484" s="15"/>
      <c r="F484" s="43"/>
      <c r="G484" s="43"/>
      <c r="H484" s="43"/>
      <c r="I484" s="43"/>
    </row>
    <row r="485" spans="1:9" s="5" customFormat="1" ht="35.1" customHeight="1" x14ac:dyDescent="0.25">
      <c r="A485" s="15"/>
      <c r="B485" s="15"/>
      <c r="C485" s="42"/>
      <c r="D485" s="14"/>
      <c r="E485" s="15"/>
      <c r="F485" s="43"/>
      <c r="G485" s="43"/>
      <c r="H485" s="43"/>
      <c r="I485" s="43"/>
    </row>
    <row r="486" spans="1:9" s="5" customFormat="1" ht="35.1" customHeight="1" x14ac:dyDescent="0.25">
      <c r="A486" s="15"/>
      <c r="B486" s="15"/>
      <c r="C486" s="42"/>
      <c r="D486" s="14"/>
      <c r="E486" s="15"/>
      <c r="F486" s="43"/>
      <c r="G486" s="43"/>
      <c r="H486" s="43"/>
      <c r="I486" s="43"/>
    </row>
    <row r="487" spans="1:9" s="5" customFormat="1" ht="35.1" customHeight="1" x14ac:dyDescent="0.25">
      <c r="A487" s="15"/>
      <c r="B487" s="15"/>
      <c r="C487" s="42"/>
      <c r="D487" s="14"/>
      <c r="E487" s="15"/>
      <c r="F487" s="43"/>
      <c r="G487" s="43"/>
      <c r="H487" s="43"/>
      <c r="I487" s="43"/>
    </row>
    <row r="488" spans="1:9" s="5" customFormat="1" ht="35.1" customHeight="1" x14ac:dyDescent="0.25">
      <c r="A488" s="15"/>
      <c r="B488" s="15"/>
      <c r="C488" s="42"/>
      <c r="D488" s="14"/>
      <c r="E488" s="15"/>
      <c r="F488" s="43"/>
      <c r="G488" s="43"/>
      <c r="H488" s="43"/>
      <c r="I488" s="43"/>
    </row>
    <row r="489" spans="1:9" s="5" customFormat="1" ht="35.1" customHeight="1" x14ac:dyDescent="0.25">
      <c r="A489" s="15"/>
      <c r="B489" s="15"/>
      <c r="C489" s="42"/>
      <c r="D489" s="14"/>
      <c r="E489" s="15"/>
      <c r="F489" s="43"/>
      <c r="G489" s="43"/>
      <c r="H489" s="43"/>
      <c r="I489" s="43"/>
    </row>
    <row r="490" spans="1:9" s="5" customFormat="1" ht="35.1" customHeight="1" x14ac:dyDescent="0.25">
      <c r="A490" s="15"/>
      <c r="B490" s="15"/>
      <c r="C490" s="42"/>
      <c r="D490" s="14"/>
      <c r="E490" s="15"/>
      <c r="F490" s="43"/>
      <c r="G490" s="43"/>
      <c r="H490" s="43"/>
      <c r="I490" s="43"/>
    </row>
    <row r="491" spans="1:9" s="5" customFormat="1" ht="35.1" customHeight="1" x14ac:dyDescent="0.25">
      <c r="A491" s="15"/>
      <c r="B491" s="15"/>
      <c r="C491" s="42"/>
      <c r="D491" s="14"/>
      <c r="E491" s="15"/>
      <c r="F491" s="43"/>
      <c r="G491" s="43"/>
      <c r="H491" s="43"/>
      <c r="I491" s="43"/>
    </row>
    <row r="492" spans="1:9" s="5" customFormat="1" ht="35.1" customHeight="1" x14ac:dyDescent="0.25">
      <c r="A492" s="15"/>
      <c r="B492" s="15"/>
      <c r="C492" s="42"/>
      <c r="D492" s="14"/>
      <c r="E492" s="15"/>
      <c r="F492" s="43"/>
      <c r="G492" s="43"/>
      <c r="H492" s="43"/>
      <c r="I492" s="43"/>
    </row>
    <row r="493" spans="1:9" s="5" customFormat="1" ht="35.1" customHeight="1" x14ac:dyDescent="0.25">
      <c r="A493" s="15"/>
      <c r="B493" s="15"/>
      <c r="C493" s="42"/>
      <c r="D493" s="14"/>
      <c r="E493" s="15"/>
      <c r="F493" s="43"/>
      <c r="G493" s="43"/>
      <c r="H493" s="43"/>
      <c r="I493" s="43"/>
    </row>
    <row r="494" spans="1:9" s="5" customFormat="1" ht="35.1" customHeight="1" x14ac:dyDescent="0.25">
      <c r="A494" s="15"/>
      <c r="B494" s="15"/>
      <c r="C494" s="42"/>
      <c r="D494" s="14"/>
      <c r="E494" s="15"/>
      <c r="F494" s="43"/>
      <c r="G494" s="43"/>
      <c r="H494" s="43"/>
      <c r="I494" s="43"/>
    </row>
    <row r="495" spans="1:9" s="5" customFormat="1" ht="35.1" customHeight="1" x14ac:dyDescent="0.25">
      <c r="A495" s="15"/>
      <c r="B495" s="15"/>
      <c r="C495" s="42"/>
      <c r="D495" s="14"/>
      <c r="E495" s="15"/>
      <c r="F495" s="43"/>
      <c r="G495" s="43"/>
      <c r="H495" s="43"/>
      <c r="I495" s="43"/>
    </row>
    <row r="496" spans="1:9" s="5" customFormat="1" ht="35.1" customHeight="1" x14ac:dyDescent="0.25">
      <c r="A496" s="15"/>
      <c r="B496" s="15"/>
      <c r="C496" s="42"/>
      <c r="D496" s="14"/>
      <c r="E496" s="15"/>
      <c r="F496" s="43"/>
      <c r="G496" s="43"/>
      <c r="H496" s="43"/>
      <c r="I496" s="43"/>
    </row>
    <row r="497" spans="1:9" s="5" customFormat="1" ht="35.1" customHeight="1" x14ac:dyDescent="0.25">
      <c r="A497" s="15"/>
      <c r="B497" s="15"/>
      <c r="C497" s="42"/>
      <c r="D497" s="14"/>
      <c r="E497" s="15"/>
      <c r="F497" s="43"/>
      <c r="G497" s="43"/>
      <c r="H497" s="43"/>
      <c r="I497" s="43"/>
    </row>
    <row r="498" spans="1:9" s="5" customFormat="1" ht="35.1" customHeight="1" x14ac:dyDescent="0.25">
      <c r="A498" s="15"/>
      <c r="B498" s="15"/>
      <c r="C498" s="42"/>
      <c r="D498" s="14"/>
      <c r="E498" s="15"/>
      <c r="F498" s="43"/>
      <c r="G498" s="43"/>
      <c r="H498" s="43"/>
      <c r="I498" s="43"/>
    </row>
    <row r="499" spans="1:9" s="5" customFormat="1" ht="35.1" customHeight="1" x14ac:dyDescent="0.25">
      <c r="A499" s="15"/>
      <c r="B499" s="15"/>
      <c r="C499" s="42"/>
      <c r="D499" s="14"/>
      <c r="E499" s="15"/>
      <c r="F499" s="43"/>
      <c r="G499" s="43"/>
      <c r="H499" s="43"/>
      <c r="I499" s="43"/>
    </row>
    <row r="500" spans="1:9" s="5" customFormat="1" ht="35.1" customHeight="1" x14ac:dyDescent="0.25">
      <c r="A500" s="15"/>
      <c r="B500" s="15"/>
      <c r="C500" s="42"/>
      <c r="D500" s="14"/>
      <c r="E500" s="15"/>
      <c r="F500" s="43"/>
      <c r="G500" s="43"/>
      <c r="H500" s="43"/>
      <c r="I500" s="43"/>
    </row>
    <row r="501" spans="1:9" s="5" customFormat="1" ht="35.1" customHeight="1" x14ac:dyDescent="0.25">
      <c r="A501" s="15"/>
      <c r="B501" s="15"/>
      <c r="C501" s="42"/>
      <c r="D501" s="14"/>
      <c r="E501" s="15"/>
      <c r="F501" s="43"/>
      <c r="G501" s="43"/>
      <c r="H501" s="43"/>
      <c r="I501" s="43"/>
    </row>
    <row r="502" spans="1:9" s="5" customFormat="1" ht="35.1" customHeight="1" x14ac:dyDescent="0.25">
      <c r="A502" s="15"/>
      <c r="B502" s="15"/>
      <c r="C502" s="42"/>
      <c r="D502" s="14"/>
      <c r="E502" s="15"/>
      <c r="F502" s="43"/>
      <c r="G502" s="43"/>
      <c r="H502" s="43"/>
      <c r="I502" s="43"/>
    </row>
    <row r="503" spans="1:9" s="5" customFormat="1" ht="35.1" customHeight="1" x14ac:dyDescent="0.25">
      <c r="A503" s="15"/>
      <c r="B503" s="15"/>
      <c r="C503" s="42"/>
      <c r="D503" s="14"/>
      <c r="E503" s="15"/>
      <c r="F503" s="43"/>
      <c r="G503" s="43"/>
      <c r="H503" s="43"/>
      <c r="I503" s="43"/>
    </row>
    <row r="504" spans="1:9" s="5" customFormat="1" ht="35.1" customHeight="1" x14ac:dyDescent="0.25">
      <c r="A504" s="15"/>
      <c r="B504" s="15"/>
      <c r="C504" s="42"/>
      <c r="D504" s="14"/>
      <c r="E504" s="15"/>
      <c r="F504" s="43"/>
      <c r="G504" s="43"/>
      <c r="H504" s="43"/>
      <c r="I504" s="43"/>
    </row>
    <row r="505" spans="1:9" s="5" customFormat="1" ht="35.1" customHeight="1" x14ac:dyDescent="0.25">
      <c r="A505" s="15"/>
      <c r="B505" s="15"/>
      <c r="C505" s="42"/>
      <c r="D505" s="14"/>
      <c r="E505" s="15"/>
      <c r="F505" s="43"/>
      <c r="G505" s="43"/>
      <c r="H505" s="43"/>
      <c r="I505" s="43"/>
    </row>
    <row r="506" spans="1:9" s="5" customFormat="1" ht="35.1" customHeight="1" x14ac:dyDescent="0.25">
      <c r="A506" s="15"/>
      <c r="B506" s="15"/>
      <c r="C506" s="42"/>
      <c r="D506" s="14"/>
      <c r="E506" s="15"/>
      <c r="F506" s="43"/>
      <c r="G506" s="43"/>
      <c r="H506" s="43"/>
      <c r="I506" s="43"/>
    </row>
    <row r="507" spans="1:9" s="5" customFormat="1" ht="35.1" customHeight="1" x14ac:dyDescent="0.25">
      <c r="A507" s="15"/>
      <c r="B507" s="15"/>
      <c r="C507" s="42"/>
      <c r="D507" s="14"/>
      <c r="E507" s="15"/>
      <c r="F507" s="43"/>
      <c r="G507" s="43"/>
      <c r="H507" s="43"/>
      <c r="I507" s="43"/>
    </row>
    <row r="508" spans="1:9" s="5" customFormat="1" ht="35.1" customHeight="1" x14ac:dyDescent="0.25">
      <c r="A508" s="15"/>
      <c r="B508" s="15"/>
      <c r="C508" s="42"/>
      <c r="D508" s="14"/>
      <c r="E508" s="15"/>
      <c r="F508" s="43"/>
      <c r="G508" s="43"/>
      <c r="H508" s="43"/>
      <c r="I508" s="43"/>
    </row>
    <row r="509" spans="1:9" s="5" customFormat="1" ht="35.1" customHeight="1" x14ac:dyDescent="0.25">
      <c r="A509" s="15"/>
      <c r="B509" s="15"/>
      <c r="C509" s="42"/>
      <c r="D509" s="14"/>
      <c r="E509" s="15"/>
      <c r="F509" s="43"/>
      <c r="G509" s="43"/>
      <c r="H509" s="43"/>
      <c r="I509" s="43"/>
    </row>
    <row r="510" spans="1:9" s="5" customFormat="1" ht="35.1" customHeight="1" x14ac:dyDescent="0.25">
      <c r="A510" s="15"/>
      <c r="B510" s="15"/>
      <c r="C510" s="42"/>
      <c r="D510" s="14"/>
      <c r="E510" s="15"/>
      <c r="F510" s="43"/>
      <c r="G510" s="43"/>
      <c r="H510" s="43"/>
      <c r="I510" s="43"/>
    </row>
    <row r="511" spans="1:9" s="5" customFormat="1" ht="35.1" customHeight="1" x14ac:dyDescent="0.25">
      <c r="A511" s="15"/>
      <c r="B511" s="15"/>
      <c r="C511" s="42"/>
      <c r="D511" s="14"/>
      <c r="E511" s="15"/>
      <c r="F511" s="43"/>
      <c r="G511" s="43"/>
      <c r="H511" s="43"/>
      <c r="I511" s="43"/>
    </row>
    <row r="512" spans="1:9" s="5" customFormat="1" ht="35.1" customHeight="1" x14ac:dyDescent="0.25">
      <c r="A512" s="15"/>
      <c r="B512" s="15"/>
      <c r="C512" s="42"/>
      <c r="D512" s="14"/>
      <c r="E512" s="15"/>
      <c r="F512" s="43"/>
      <c r="G512" s="43"/>
      <c r="H512" s="43"/>
      <c r="I512" s="43"/>
    </row>
    <row r="513" spans="1:9" s="5" customFormat="1" ht="35.1" customHeight="1" x14ac:dyDescent="0.25">
      <c r="A513" s="15"/>
      <c r="B513" s="15"/>
      <c r="C513" s="42"/>
      <c r="D513" s="14"/>
      <c r="E513" s="15"/>
      <c r="F513" s="43"/>
      <c r="G513" s="43"/>
      <c r="H513" s="43"/>
      <c r="I513" s="43"/>
    </row>
    <row r="514" spans="1:9" s="5" customFormat="1" ht="35.1" customHeight="1" x14ac:dyDescent="0.25">
      <c r="A514" s="15"/>
      <c r="B514" s="15"/>
      <c r="C514" s="42"/>
      <c r="D514" s="14"/>
      <c r="E514" s="15"/>
      <c r="F514" s="43"/>
      <c r="G514" s="43"/>
      <c r="H514" s="43"/>
      <c r="I514" s="43"/>
    </row>
    <row r="515" spans="1:9" s="5" customFormat="1" ht="35.1" customHeight="1" x14ac:dyDescent="0.25">
      <c r="A515" s="15"/>
      <c r="B515" s="15"/>
      <c r="C515" s="42"/>
      <c r="D515" s="14"/>
      <c r="E515" s="15"/>
      <c r="F515" s="43"/>
      <c r="G515" s="43"/>
      <c r="H515" s="43"/>
      <c r="I515" s="43"/>
    </row>
    <row r="516" spans="1:9" s="5" customFormat="1" ht="35.1" customHeight="1" x14ac:dyDescent="0.25">
      <c r="A516" s="15"/>
      <c r="B516" s="15"/>
      <c r="C516" s="42"/>
      <c r="D516" s="14"/>
      <c r="E516" s="15"/>
      <c r="F516" s="43"/>
      <c r="G516" s="43"/>
      <c r="H516" s="43"/>
      <c r="I516" s="43"/>
    </row>
    <row r="517" spans="1:9" s="5" customFormat="1" ht="35.1" customHeight="1" x14ac:dyDescent="0.25">
      <c r="A517" s="15"/>
      <c r="B517" s="15"/>
      <c r="C517" s="42"/>
      <c r="D517" s="14"/>
      <c r="E517" s="15"/>
      <c r="F517" s="43"/>
      <c r="G517" s="43"/>
      <c r="H517" s="43"/>
      <c r="I517" s="43"/>
    </row>
    <row r="518" spans="1:9" s="5" customFormat="1" ht="35.1" customHeight="1" x14ac:dyDescent="0.25">
      <c r="A518" s="15"/>
      <c r="B518" s="15"/>
      <c r="C518" s="42"/>
      <c r="D518" s="14"/>
      <c r="E518" s="15"/>
      <c r="F518" s="43"/>
      <c r="G518" s="43"/>
      <c r="H518" s="43"/>
      <c r="I518" s="43"/>
    </row>
    <row r="519" spans="1:9" s="5" customFormat="1" ht="35.1" customHeight="1" x14ac:dyDescent="0.25">
      <c r="A519" s="15"/>
      <c r="B519" s="15"/>
      <c r="C519" s="42"/>
      <c r="D519" s="14"/>
      <c r="E519" s="15"/>
      <c r="F519" s="43"/>
      <c r="G519" s="43"/>
      <c r="H519" s="43"/>
      <c r="I519" s="43"/>
    </row>
    <row r="520" spans="1:9" s="5" customFormat="1" ht="35.1" customHeight="1" x14ac:dyDescent="0.25">
      <c r="A520" s="15"/>
      <c r="B520" s="15"/>
      <c r="C520" s="42"/>
      <c r="D520" s="14"/>
      <c r="E520" s="15"/>
      <c r="F520" s="43"/>
      <c r="G520" s="43"/>
      <c r="H520" s="43"/>
      <c r="I520" s="43"/>
    </row>
    <row r="521" spans="1:9" s="5" customFormat="1" ht="35.1" customHeight="1" x14ac:dyDescent="0.25">
      <c r="A521" s="15"/>
      <c r="B521" s="15"/>
      <c r="C521" s="42"/>
      <c r="D521" s="14"/>
      <c r="E521" s="15"/>
      <c r="F521" s="43"/>
      <c r="G521" s="43"/>
      <c r="H521" s="43"/>
      <c r="I521" s="43"/>
    </row>
    <row r="522" spans="1:9" s="5" customFormat="1" ht="35.1" customHeight="1" x14ac:dyDescent="0.25">
      <c r="A522" s="15"/>
      <c r="B522" s="15"/>
      <c r="C522" s="42"/>
      <c r="D522" s="14"/>
      <c r="E522" s="15"/>
      <c r="F522" s="43"/>
      <c r="G522" s="43"/>
      <c r="H522" s="43"/>
      <c r="I522" s="43"/>
    </row>
    <row r="523" spans="1:9" s="5" customFormat="1" ht="35.1" customHeight="1" x14ac:dyDescent="0.25">
      <c r="A523" s="15"/>
      <c r="B523" s="15"/>
      <c r="C523" s="42"/>
      <c r="D523" s="14"/>
      <c r="E523" s="15"/>
      <c r="F523" s="43"/>
      <c r="G523" s="43"/>
      <c r="H523" s="43"/>
      <c r="I523" s="43"/>
    </row>
    <row r="524" spans="1:9" s="5" customFormat="1" ht="35.1" customHeight="1" x14ac:dyDescent="0.25">
      <c r="A524" s="15"/>
      <c r="B524" s="15"/>
      <c r="C524" s="42"/>
      <c r="D524" s="14"/>
      <c r="E524" s="15"/>
      <c r="F524" s="43"/>
      <c r="G524" s="43"/>
      <c r="H524" s="43"/>
      <c r="I524" s="43"/>
    </row>
    <row r="525" spans="1:9" s="5" customFormat="1" ht="35.1" customHeight="1" x14ac:dyDescent="0.25">
      <c r="A525" s="15"/>
      <c r="B525" s="15"/>
      <c r="C525" s="42"/>
      <c r="D525" s="14"/>
      <c r="E525" s="15"/>
      <c r="F525" s="43"/>
      <c r="G525" s="43"/>
      <c r="H525" s="43"/>
      <c r="I525" s="43"/>
    </row>
    <row r="526" spans="1:9" s="5" customFormat="1" ht="35.1" customHeight="1" x14ac:dyDescent="0.25">
      <c r="A526" s="15"/>
      <c r="B526" s="15"/>
      <c r="C526" s="42"/>
      <c r="D526" s="14"/>
      <c r="E526" s="15"/>
      <c r="F526" s="43"/>
      <c r="G526" s="43"/>
      <c r="H526" s="43"/>
      <c r="I526" s="43"/>
    </row>
    <row r="527" spans="1:9" s="5" customFormat="1" ht="35.1" customHeight="1" x14ac:dyDescent="0.25">
      <c r="A527" s="15"/>
      <c r="B527" s="15"/>
      <c r="C527" s="42"/>
      <c r="D527" s="14"/>
      <c r="E527" s="15"/>
      <c r="F527" s="43"/>
      <c r="G527" s="43"/>
      <c r="H527" s="43"/>
      <c r="I527" s="43"/>
    </row>
    <row r="528" spans="1:9" s="5" customFormat="1" ht="35.1" customHeight="1" x14ac:dyDescent="0.25">
      <c r="A528" s="15"/>
      <c r="B528" s="15"/>
      <c r="C528" s="42"/>
      <c r="D528" s="14"/>
      <c r="E528" s="15"/>
      <c r="F528" s="43"/>
      <c r="G528" s="43"/>
      <c r="H528" s="43"/>
      <c r="I528" s="43"/>
    </row>
    <row r="529" spans="1:9" s="5" customFormat="1" ht="35.1" customHeight="1" x14ac:dyDescent="0.25">
      <c r="A529" s="15"/>
      <c r="B529" s="15"/>
      <c r="C529" s="42"/>
      <c r="D529" s="14"/>
      <c r="E529" s="15"/>
      <c r="F529" s="43"/>
      <c r="G529" s="43"/>
      <c r="H529" s="43"/>
      <c r="I529" s="43"/>
    </row>
    <row r="530" spans="1:9" s="5" customFormat="1" ht="35.1" customHeight="1" x14ac:dyDescent="0.25">
      <c r="A530" s="15"/>
      <c r="B530" s="15"/>
      <c r="C530" s="42"/>
      <c r="D530" s="14"/>
      <c r="E530" s="15"/>
      <c r="F530" s="43"/>
      <c r="G530" s="43"/>
      <c r="H530" s="43"/>
      <c r="I530" s="43"/>
    </row>
    <row r="531" spans="1:9" s="5" customFormat="1" ht="35.1" customHeight="1" x14ac:dyDescent="0.25">
      <c r="A531" s="15"/>
      <c r="B531" s="15"/>
      <c r="C531" s="42"/>
      <c r="D531" s="14"/>
      <c r="E531" s="15"/>
      <c r="F531" s="43"/>
      <c r="G531" s="43"/>
      <c r="H531" s="43"/>
      <c r="I531" s="43"/>
    </row>
    <row r="532" spans="1:9" s="5" customFormat="1" ht="35.1" customHeight="1" x14ac:dyDescent="0.25">
      <c r="A532" s="15"/>
      <c r="B532" s="15"/>
      <c r="C532" s="42"/>
      <c r="D532" s="14"/>
      <c r="E532" s="15"/>
      <c r="F532" s="43"/>
      <c r="G532" s="43"/>
      <c r="H532" s="43"/>
      <c r="I532" s="43"/>
    </row>
    <row r="533" spans="1:9" s="5" customFormat="1" ht="35.1" customHeight="1" x14ac:dyDescent="0.25">
      <c r="A533" s="15"/>
      <c r="B533" s="15"/>
      <c r="C533" s="42"/>
      <c r="D533" s="14"/>
      <c r="E533" s="15"/>
      <c r="F533" s="43"/>
      <c r="G533" s="43"/>
      <c r="H533" s="43"/>
      <c r="I533" s="43"/>
    </row>
    <row r="534" spans="1:9" s="5" customFormat="1" ht="35.1" customHeight="1" x14ac:dyDescent="0.25">
      <c r="A534" s="15"/>
      <c r="B534" s="15"/>
      <c r="C534" s="42"/>
      <c r="D534" s="14"/>
      <c r="E534" s="15"/>
      <c r="F534" s="43"/>
      <c r="G534" s="43"/>
      <c r="H534" s="43"/>
      <c r="I534" s="43"/>
    </row>
    <row r="535" spans="1:9" s="5" customFormat="1" ht="35.1" customHeight="1" x14ac:dyDescent="0.25">
      <c r="A535" s="15"/>
      <c r="B535" s="15"/>
      <c r="C535" s="42"/>
      <c r="D535" s="14"/>
      <c r="E535" s="15"/>
      <c r="F535" s="43"/>
      <c r="G535" s="43"/>
      <c r="H535" s="43"/>
      <c r="I535" s="43"/>
    </row>
    <row r="536" spans="1:9" s="5" customFormat="1" ht="35.1" customHeight="1" x14ac:dyDescent="0.25">
      <c r="A536" s="15"/>
      <c r="B536" s="15"/>
      <c r="C536" s="42"/>
      <c r="D536" s="14"/>
      <c r="E536" s="15"/>
      <c r="F536" s="43"/>
      <c r="G536" s="43"/>
      <c r="H536" s="43"/>
      <c r="I536" s="43"/>
    </row>
    <row r="537" spans="1:9" s="5" customFormat="1" ht="35.1" customHeight="1" x14ac:dyDescent="0.25">
      <c r="A537" s="15"/>
      <c r="B537" s="15"/>
      <c r="C537" s="42"/>
      <c r="D537" s="14"/>
      <c r="E537" s="15"/>
      <c r="F537" s="43"/>
      <c r="G537" s="43"/>
      <c r="H537" s="43"/>
      <c r="I537" s="43"/>
    </row>
    <row r="538" spans="1:9" s="5" customFormat="1" ht="35.1" customHeight="1" x14ac:dyDescent="0.25">
      <c r="A538" s="15"/>
      <c r="B538" s="15"/>
      <c r="C538" s="42"/>
      <c r="D538" s="14"/>
      <c r="E538" s="15"/>
      <c r="F538" s="43"/>
      <c r="G538" s="43"/>
      <c r="H538" s="43"/>
      <c r="I538" s="43"/>
    </row>
    <row r="539" spans="1:9" s="5" customFormat="1" ht="35.1" customHeight="1" x14ac:dyDescent="0.25">
      <c r="A539" s="15"/>
      <c r="B539" s="15"/>
      <c r="C539" s="42"/>
      <c r="D539" s="14"/>
      <c r="E539" s="15"/>
      <c r="F539" s="43"/>
      <c r="G539" s="43"/>
      <c r="H539" s="43"/>
      <c r="I539" s="43"/>
    </row>
    <row r="540" spans="1:9" s="5" customFormat="1" ht="35.1" customHeight="1" x14ac:dyDescent="0.25">
      <c r="A540" s="15"/>
      <c r="B540" s="15"/>
      <c r="C540" s="42"/>
      <c r="D540" s="14"/>
      <c r="E540" s="15"/>
      <c r="F540" s="43"/>
      <c r="G540" s="43"/>
      <c r="H540" s="43"/>
      <c r="I540" s="43"/>
    </row>
    <row r="541" spans="1:9" s="5" customFormat="1" ht="35.1" customHeight="1" x14ac:dyDescent="0.25">
      <c r="A541" s="15"/>
      <c r="B541" s="15"/>
      <c r="C541" s="42"/>
      <c r="D541" s="14"/>
      <c r="E541" s="15"/>
      <c r="F541" s="43"/>
      <c r="G541" s="43"/>
      <c r="H541" s="43"/>
      <c r="I541" s="43"/>
    </row>
    <row r="542" spans="1:9" s="5" customFormat="1" ht="35.1" customHeight="1" x14ac:dyDescent="0.25">
      <c r="A542" s="15"/>
      <c r="B542" s="15"/>
      <c r="C542" s="42"/>
      <c r="D542" s="14"/>
      <c r="E542" s="15"/>
      <c r="F542" s="43"/>
      <c r="G542" s="43"/>
      <c r="H542" s="43"/>
      <c r="I542" s="43"/>
    </row>
    <row r="543" spans="1:9" s="5" customFormat="1" ht="35.1" customHeight="1" x14ac:dyDescent="0.25">
      <c r="A543" s="15"/>
      <c r="B543" s="15"/>
      <c r="C543" s="42"/>
      <c r="D543" s="14"/>
      <c r="E543" s="15"/>
      <c r="F543" s="43"/>
      <c r="G543" s="43"/>
      <c r="H543" s="43"/>
      <c r="I543" s="43"/>
    </row>
    <row r="544" spans="1:9" s="5" customFormat="1" ht="35.1" customHeight="1" x14ac:dyDescent="0.25">
      <c r="A544" s="15"/>
      <c r="B544" s="15"/>
      <c r="C544" s="42"/>
      <c r="D544" s="14"/>
      <c r="E544" s="15"/>
      <c r="F544" s="43"/>
      <c r="G544" s="43"/>
      <c r="H544" s="43"/>
      <c r="I544" s="43"/>
    </row>
    <row r="545" spans="1:9" s="5" customFormat="1" ht="35.1" customHeight="1" x14ac:dyDescent="0.25">
      <c r="A545" s="15"/>
      <c r="B545" s="15"/>
      <c r="C545" s="42"/>
      <c r="D545" s="14"/>
      <c r="E545" s="15"/>
      <c r="F545" s="43"/>
      <c r="G545" s="43"/>
      <c r="H545" s="43"/>
      <c r="I545" s="43"/>
    </row>
    <row r="546" spans="1:9" s="5" customFormat="1" ht="35.1" customHeight="1" x14ac:dyDescent="0.25">
      <c r="A546" s="15"/>
      <c r="B546" s="15"/>
      <c r="C546" s="42"/>
      <c r="D546" s="14"/>
      <c r="E546" s="15"/>
      <c r="F546" s="43"/>
      <c r="G546" s="43"/>
      <c r="H546" s="43"/>
      <c r="I546" s="43"/>
    </row>
    <row r="547" spans="1:9" s="5" customFormat="1" ht="35.1" customHeight="1" x14ac:dyDescent="0.25">
      <c r="A547" s="15"/>
      <c r="B547" s="15"/>
      <c r="C547" s="42"/>
      <c r="D547" s="14"/>
      <c r="E547" s="15"/>
      <c r="F547" s="43"/>
      <c r="G547" s="43"/>
      <c r="H547" s="43"/>
      <c r="I547" s="43"/>
    </row>
    <row r="548" spans="1:9" s="5" customFormat="1" ht="35.1" customHeight="1" x14ac:dyDescent="0.25">
      <c r="A548" s="15"/>
      <c r="B548" s="15"/>
      <c r="C548" s="42"/>
      <c r="D548" s="14"/>
      <c r="E548" s="15"/>
      <c r="F548" s="43"/>
      <c r="G548" s="43"/>
      <c r="H548" s="43"/>
      <c r="I548" s="43"/>
    </row>
    <row r="549" spans="1:9" s="5" customFormat="1" ht="35.1" customHeight="1" x14ac:dyDescent="0.25">
      <c r="A549" s="15"/>
      <c r="B549" s="15"/>
      <c r="C549" s="42"/>
      <c r="D549" s="14"/>
      <c r="E549" s="15"/>
      <c r="F549" s="43"/>
      <c r="G549" s="43"/>
      <c r="H549" s="43"/>
      <c r="I549" s="43"/>
    </row>
    <row r="550" spans="1:9" s="5" customFormat="1" ht="35.1" customHeight="1" x14ac:dyDescent="0.25">
      <c r="A550" s="15"/>
      <c r="B550" s="15"/>
      <c r="C550" s="42"/>
      <c r="D550" s="14"/>
      <c r="E550" s="15"/>
      <c r="F550" s="43"/>
      <c r="G550" s="43"/>
      <c r="H550" s="43"/>
      <c r="I550" s="43"/>
    </row>
    <row r="551" spans="1:9" s="5" customFormat="1" ht="35.1" customHeight="1" x14ac:dyDescent="0.25">
      <c r="A551" s="15"/>
      <c r="B551" s="15"/>
      <c r="C551" s="42"/>
      <c r="D551" s="14"/>
      <c r="E551" s="15"/>
      <c r="F551" s="43"/>
      <c r="G551" s="43"/>
      <c r="H551" s="43"/>
      <c r="I551" s="43"/>
    </row>
    <row r="552" spans="1:9" s="5" customFormat="1" ht="35.1" customHeight="1" x14ac:dyDescent="0.25">
      <c r="A552" s="15"/>
      <c r="B552" s="15"/>
      <c r="C552" s="42"/>
      <c r="D552" s="14"/>
      <c r="E552" s="15"/>
      <c r="F552" s="43"/>
      <c r="G552" s="43"/>
      <c r="H552" s="43"/>
      <c r="I552" s="43"/>
    </row>
    <row r="553" spans="1:9" s="5" customFormat="1" ht="35.1" customHeight="1" x14ac:dyDescent="0.25">
      <c r="A553" s="15"/>
      <c r="B553" s="15"/>
      <c r="C553" s="42"/>
      <c r="D553" s="14"/>
      <c r="E553" s="15"/>
      <c r="F553" s="43"/>
      <c r="G553" s="43"/>
      <c r="H553" s="43"/>
      <c r="I553" s="43"/>
    </row>
    <row r="554" spans="1:9" s="5" customFormat="1" ht="35.1" customHeight="1" x14ac:dyDescent="0.25">
      <c r="A554" s="15"/>
      <c r="B554" s="15"/>
      <c r="C554" s="42"/>
      <c r="D554" s="14"/>
      <c r="E554" s="15"/>
      <c r="F554" s="43"/>
      <c r="G554" s="43"/>
      <c r="H554" s="43"/>
      <c r="I554" s="43"/>
    </row>
    <row r="555" spans="1:9" s="5" customFormat="1" ht="35.1" customHeight="1" x14ac:dyDescent="0.25">
      <c r="A555" s="15"/>
      <c r="B555" s="15"/>
      <c r="C555" s="42"/>
      <c r="D555" s="14"/>
      <c r="E555" s="15"/>
      <c r="F555" s="43"/>
      <c r="G555" s="43"/>
      <c r="H555" s="43"/>
      <c r="I555" s="43"/>
    </row>
    <row r="556" spans="1:9" s="5" customFormat="1" ht="35.1" customHeight="1" x14ac:dyDescent="0.25">
      <c r="A556" s="15"/>
      <c r="B556" s="15"/>
      <c r="C556" s="42"/>
      <c r="D556" s="14"/>
      <c r="E556" s="15"/>
      <c r="F556" s="43"/>
      <c r="G556" s="43"/>
      <c r="H556" s="43"/>
      <c r="I556" s="43"/>
    </row>
    <row r="557" spans="1:9" s="5" customFormat="1" ht="35.1" customHeight="1" x14ac:dyDescent="0.25">
      <c r="A557" s="15"/>
      <c r="B557" s="15"/>
      <c r="C557" s="42"/>
      <c r="D557" s="14"/>
      <c r="E557" s="15"/>
      <c r="F557" s="43"/>
      <c r="G557" s="43"/>
      <c r="H557" s="43"/>
      <c r="I557" s="43"/>
    </row>
    <row r="558" spans="1:9" s="5" customFormat="1" ht="35.1" customHeight="1" x14ac:dyDescent="0.25">
      <c r="A558" s="15"/>
      <c r="B558" s="15"/>
      <c r="C558" s="42"/>
      <c r="D558" s="14"/>
      <c r="E558" s="15"/>
      <c r="F558" s="43"/>
      <c r="G558" s="43"/>
      <c r="H558" s="43"/>
      <c r="I558" s="43"/>
    </row>
    <row r="559" spans="1:9" s="5" customFormat="1" ht="35.1" customHeight="1" x14ac:dyDescent="0.25">
      <c r="A559" s="15"/>
      <c r="B559" s="15"/>
      <c r="C559" s="42"/>
      <c r="D559" s="14"/>
      <c r="E559" s="15"/>
      <c r="F559" s="43"/>
      <c r="G559" s="43"/>
      <c r="H559" s="43"/>
      <c r="I559" s="43"/>
    </row>
    <row r="560" spans="1:9" s="5" customFormat="1" ht="35.1" customHeight="1" x14ac:dyDescent="0.25">
      <c r="A560" s="15"/>
      <c r="B560" s="15"/>
      <c r="C560" s="42"/>
      <c r="D560" s="14"/>
      <c r="E560" s="15"/>
      <c r="F560" s="43"/>
      <c r="G560" s="43"/>
      <c r="H560" s="43"/>
      <c r="I560" s="43"/>
    </row>
    <row r="561" spans="1:9" s="5" customFormat="1" ht="35.1" customHeight="1" x14ac:dyDescent="0.25">
      <c r="A561" s="15"/>
      <c r="B561" s="15"/>
      <c r="C561" s="42"/>
      <c r="D561" s="14"/>
      <c r="E561" s="15"/>
      <c r="F561" s="43"/>
      <c r="G561" s="43"/>
      <c r="H561" s="43"/>
      <c r="I561" s="43"/>
    </row>
    <row r="562" spans="1:9" s="5" customFormat="1" ht="35.1" customHeight="1" x14ac:dyDescent="0.25">
      <c r="A562" s="15"/>
      <c r="B562" s="15"/>
      <c r="C562" s="42"/>
      <c r="D562" s="14"/>
      <c r="E562" s="15"/>
      <c r="F562" s="43"/>
      <c r="G562" s="43"/>
      <c r="H562" s="43"/>
      <c r="I562" s="43"/>
    </row>
    <row r="563" spans="1:9" s="5" customFormat="1" ht="35.1" customHeight="1" x14ac:dyDescent="0.25">
      <c r="A563" s="15"/>
      <c r="B563" s="15"/>
      <c r="C563" s="42"/>
      <c r="D563" s="14"/>
      <c r="E563" s="15"/>
      <c r="F563" s="43"/>
      <c r="G563" s="43"/>
      <c r="H563" s="43"/>
      <c r="I563" s="43"/>
    </row>
    <row r="564" spans="1:9" s="5" customFormat="1" ht="35.1" customHeight="1" x14ac:dyDescent="0.25">
      <c r="A564" s="15"/>
      <c r="B564" s="15"/>
      <c r="C564" s="42"/>
      <c r="D564" s="14"/>
      <c r="E564" s="15"/>
      <c r="F564" s="43"/>
      <c r="G564" s="43"/>
      <c r="H564" s="43"/>
      <c r="I564" s="43"/>
    </row>
    <row r="565" spans="1:9" s="5" customFormat="1" ht="35.1" customHeight="1" x14ac:dyDescent="0.25">
      <c r="A565" s="15"/>
      <c r="B565" s="15"/>
      <c r="C565" s="42"/>
      <c r="D565" s="14"/>
      <c r="E565" s="15"/>
      <c r="F565" s="43"/>
      <c r="G565" s="43"/>
      <c r="H565" s="43"/>
      <c r="I565" s="43"/>
    </row>
    <row r="566" spans="1:9" s="5" customFormat="1" ht="35.1" customHeight="1" x14ac:dyDescent="0.25">
      <c r="A566" s="15"/>
      <c r="B566" s="15"/>
      <c r="C566" s="42"/>
      <c r="D566" s="14"/>
      <c r="E566" s="15"/>
      <c r="F566" s="43"/>
      <c r="G566" s="43"/>
      <c r="H566" s="43"/>
      <c r="I566" s="43"/>
    </row>
    <row r="567" spans="1:9" s="5" customFormat="1" ht="35.1" customHeight="1" x14ac:dyDescent="0.25">
      <c r="A567" s="15"/>
      <c r="B567" s="15"/>
      <c r="C567" s="42"/>
      <c r="D567" s="14"/>
      <c r="E567" s="15"/>
      <c r="F567" s="43"/>
      <c r="G567" s="43"/>
      <c r="H567" s="43"/>
      <c r="I567" s="43"/>
    </row>
    <row r="568" spans="1:9" s="5" customFormat="1" ht="35.1" customHeight="1" x14ac:dyDescent="0.25">
      <c r="A568" s="15"/>
      <c r="B568" s="15"/>
      <c r="C568" s="42"/>
      <c r="D568" s="14"/>
      <c r="E568" s="15"/>
      <c r="F568" s="43"/>
      <c r="G568" s="43"/>
      <c r="H568" s="43"/>
      <c r="I568" s="43"/>
    </row>
    <row r="569" spans="1:9" s="5" customFormat="1" ht="35.1" customHeight="1" x14ac:dyDescent="0.25">
      <c r="A569" s="15"/>
      <c r="B569" s="15"/>
      <c r="C569" s="42"/>
      <c r="D569" s="14"/>
      <c r="E569" s="15"/>
      <c r="F569" s="43"/>
      <c r="G569" s="43"/>
      <c r="H569" s="43"/>
      <c r="I569" s="43"/>
    </row>
    <row r="570" spans="1:9" s="5" customFormat="1" ht="35.1" customHeight="1" x14ac:dyDescent="0.25">
      <c r="A570" s="15"/>
      <c r="B570" s="15"/>
      <c r="C570" s="42"/>
      <c r="D570" s="14"/>
      <c r="E570" s="15"/>
      <c r="F570" s="43"/>
      <c r="G570" s="43"/>
      <c r="H570" s="43"/>
      <c r="I570" s="43"/>
    </row>
    <row r="571" spans="1:9" s="5" customFormat="1" ht="35.1" customHeight="1" x14ac:dyDescent="0.25">
      <c r="A571" s="15"/>
      <c r="B571" s="15"/>
      <c r="C571" s="42"/>
      <c r="D571" s="14"/>
      <c r="E571" s="15"/>
      <c r="F571" s="43"/>
      <c r="G571" s="43"/>
      <c r="H571" s="43"/>
      <c r="I571" s="43"/>
    </row>
    <row r="572" spans="1:9" x14ac:dyDescent="0.25">
      <c r="A572" s="15"/>
      <c r="B572" s="15"/>
      <c r="C572" s="42"/>
      <c r="D572" s="14"/>
      <c r="E572" s="15"/>
      <c r="F572" s="43"/>
      <c r="G572" s="43"/>
      <c r="H572" s="43"/>
      <c r="I572" s="43"/>
    </row>
    <row r="573" spans="1:9" x14ac:dyDescent="0.25">
      <c r="A573" s="15"/>
      <c r="B573" s="15"/>
      <c r="C573" s="42"/>
      <c r="D573" s="14"/>
      <c r="E573" s="15"/>
      <c r="F573" s="43"/>
      <c r="G573" s="43"/>
      <c r="H573" s="43"/>
      <c r="I573" s="43"/>
    </row>
  </sheetData>
  <mergeCells count="159">
    <mergeCell ref="B120:C120"/>
    <mergeCell ref="E120:I120"/>
    <mergeCell ref="A125:H125"/>
    <mergeCell ref="A126:I126"/>
    <mergeCell ref="A303:H303"/>
    <mergeCell ref="A304:I304"/>
    <mergeCell ref="A105:I105"/>
    <mergeCell ref="B106:C106"/>
    <mergeCell ref="E106:I106"/>
    <mergeCell ref="A113:H113"/>
    <mergeCell ref="A114:I114"/>
    <mergeCell ref="B115:C115"/>
    <mergeCell ref="E115:I115"/>
    <mergeCell ref="A118:H118"/>
    <mergeCell ref="A119:I119"/>
    <mergeCell ref="A91:H91"/>
    <mergeCell ref="A92:I92"/>
    <mergeCell ref="B93:C93"/>
    <mergeCell ref="E93:I93"/>
    <mergeCell ref="A95:H95"/>
    <mergeCell ref="A96:I96"/>
    <mergeCell ref="B97:C97"/>
    <mergeCell ref="E97:I97"/>
    <mergeCell ref="A104:H104"/>
    <mergeCell ref="B65:C65"/>
    <mergeCell ref="E65:I65"/>
    <mergeCell ref="A76:H76"/>
    <mergeCell ref="A77:I77"/>
    <mergeCell ref="B78:C78"/>
    <mergeCell ref="E78:I78"/>
    <mergeCell ref="A82:H82"/>
    <mergeCell ref="A83:I83"/>
    <mergeCell ref="B84:C84"/>
    <mergeCell ref="E84:I84"/>
    <mergeCell ref="B48:C48"/>
    <mergeCell ref="E48:I48"/>
    <mergeCell ref="A57:H57"/>
    <mergeCell ref="A58:I58"/>
    <mergeCell ref="B59:C59"/>
    <mergeCell ref="E59:I59"/>
    <mergeCell ref="A34:H34"/>
    <mergeCell ref="A63:H63"/>
    <mergeCell ref="A64:I64"/>
    <mergeCell ref="A22:I22"/>
    <mergeCell ref="B23:C23"/>
    <mergeCell ref="E23:I23"/>
    <mergeCell ref="A11:I11"/>
    <mergeCell ref="I14:I16"/>
    <mergeCell ref="A12:I12"/>
    <mergeCell ref="A35:I35"/>
    <mergeCell ref="A47:I47"/>
    <mergeCell ref="B36:C36"/>
    <mergeCell ref="E36:I36"/>
    <mergeCell ref="A46:H46"/>
    <mergeCell ref="A1:B5"/>
    <mergeCell ref="C1:I1"/>
    <mergeCell ref="D2:I2"/>
    <mergeCell ref="D3:I3"/>
    <mergeCell ref="D4:I4"/>
    <mergeCell ref="D5:I5"/>
    <mergeCell ref="A6:I6"/>
    <mergeCell ref="A14:A16"/>
    <mergeCell ref="B14:B16"/>
    <mergeCell ref="C14:C16"/>
    <mergeCell ref="H14:H15"/>
    <mergeCell ref="D14:D16"/>
    <mergeCell ref="A21:H21"/>
    <mergeCell ref="E7:F7"/>
    <mergeCell ref="E8:F8"/>
    <mergeCell ref="E9:F9"/>
    <mergeCell ref="E10:F10"/>
    <mergeCell ref="G7:I7"/>
    <mergeCell ref="G8:I8"/>
    <mergeCell ref="G9:I9"/>
    <mergeCell ref="G10:I10"/>
    <mergeCell ref="A7:B10"/>
    <mergeCell ref="C7:D10"/>
    <mergeCell ref="A13:I13"/>
    <mergeCell ref="G14:G16"/>
    <mergeCell ref="E14:E16"/>
    <mergeCell ref="F14:F16"/>
    <mergeCell ref="A17:I17"/>
    <mergeCell ref="B18:C18"/>
    <mergeCell ref="E18:I18"/>
    <mergeCell ref="B127:C127"/>
    <mergeCell ref="E127:I127"/>
    <mergeCell ref="A129:H129"/>
    <mergeCell ref="A130:I130"/>
    <mergeCell ref="B131:C131"/>
    <mergeCell ref="E131:I131"/>
    <mergeCell ref="A136:H136"/>
    <mergeCell ref="A137:I137"/>
    <mergeCell ref="B138:C138"/>
    <mergeCell ref="E138:I138"/>
    <mergeCell ref="A141:H141"/>
    <mergeCell ref="A142:I142"/>
    <mergeCell ref="B143:C143"/>
    <mergeCell ref="E143:I143"/>
    <mergeCell ref="A147:H147"/>
    <mergeCell ref="A148:I148"/>
    <mergeCell ref="B149:C149"/>
    <mergeCell ref="E149:I149"/>
    <mergeCell ref="A159:H159"/>
    <mergeCell ref="A160:I160"/>
    <mergeCell ref="B161:C161"/>
    <mergeCell ref="E161:I161"/>
    <mergeCell ref="A164:H164"/>
    <mergeCell ref="A165:I165"/>
    <mergeCell ref="B166:C166"/>
    <mergeCell ref="E166:I166"/>
    <mergeCell ref="A170:H170"/>
    <mergeCell ref="A171:I171"/>
    <mergeCell ref="B172:C172"/>
    <mergeCell ref="E172:I172"/>
    <mergeCell ref="A181:H181"/>
    <mergeCell ref="A182:I182"/>
    <mergeCell ref="B183:C183"/>
    <mergeCell ref="E183:I183"/>
    <mergeCell ref="A197:H197"/>
    <mergeCell ref="A198:I198"/>
    <mergeCell ref="B199:C199"/>
    <mergeCell ref="E199:I199"/>
    <mergeCell ref="B238:C238"/>
    <mergeCell ref="E238:I238"/>
    <mergeCell ref="A253:H253"/>
    <mergeCell ref="A254:I254"/>
    <mergeCell ref="A209:H209"/>
    <mergeCell ref="A210:I210"/>
    <mergeCell ref="B211:C211"/>
    <mergeCell ref="E211:I211"/>
    <mergeCell ref="A219:H219"/>
    <mergeCell ref="A220:I220"/>
    <mergeCell ref="B221:C221"/>
    <mergeCell ref="E221:I221"/>
    <mergeCell ref="A226:H226"/>
    <mergeCell ref="J14:J16"/>
    <mergeCell ref="L14:L16"/>
    <mergeCell ref="K14:K16"/>
    <mergeCell ref="A289:H289"/>
    <mergeCell ref="A290:I290"/>
    <mergeCell ref="B291:C291"/>
    <mergeCell ref="E291:I291"/>
    <mergeCell ref="A301:H301"/>
    <mergeCell ref="A302:I302"/>
    <mergeCell ref="B255:C255"/>
    <mergeCell ref="E255:I255"/>
    <mergeCell ref="A268:H268"/>
    <mergeCell ref="A269:I269"/>
    <mergeCell ref="B270:C270"/>
    <mergeCell ref="E270:I270"/>
    <mergeCell ref="A276:H276"/>
    <mergeCell ref="A277:I277"/>
    <mergeCell ref="B278:C278"/>
    <mergeCell ref="E278:I278"/>
    <mergeCell ref="A227:I227"/>
    <mergeCell ref="B228:C228"/>
    <mergeCell ref="E228:I228"/>
    <mergeCell ref="A236:H236"/>
    <mergeCell ref="A237:I237"/>
  </mergeCells>
  <phoneticPr fontId="10" type="noConversion"/>
  <printOptions horizontalCentered="1"/>
  <pageMargins left="0.51181102362204722" right="0.51181102362204722" top="0.78740157480314965" bottom="0.78740157480314965" header="0.31496062992125984" footer="0.31496062992125984"/>
  <pageSetup paperSize="9" scale="50" orientation="portrait" r:id="rId1"/>
  <headerFooter>
    <oddFooter>&amp;C&amp;P&amp;R&amp;A - &amp;F</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tabColor theme="9" tint="-0.499984740745262"/>
  </sheetPr>
  <dimension ref="A1:AO119"/>
  <sheetViews>
    <sheetView view="pageBreakPreview" topLeftCell="A67" zoomScale="70" zoomScaleSheetLayoutView="70" workbookViewId="0">
      <selection activeCell="B89" sqref="B89:F91"/>
    </sheetView>
  </sheetViews>
  <sheetFormatPr defaultRowHeight="12.75" x14ac:dyDescent="0.2"/>
  <cols>
    <col min="1" max="1" width="6.7109375" style="4" customWidth="1"/>
    <col min="2" max="2" width="12" style="4" customWidth="1"/>
    <col min="3" max="3" width="7.140625" style="4" customWidth="1"/>
    <col min="4" max="4" width="8" style="4" customWidth="1"/>
    <col min="5" max="5" width="6.85546875" style="4" customWidth="1"/>
    <col min="6" max="6" width="12.7109375" style="4" customWidth="1"/>
    <col min="7" max="7" width="16.7109375" style="4" customWidth="1"/>
    <col min="8" max="19" width="11.7109375" style="4" customWidth="1"/>
    <col min="20" max="20" width="13.140625" style="4" customWidth="1"/>
    <col min="21" max="16384" width="9.140625" style="4"/>
  </cols>
  <sheetData>
    <row r="1" spans="1:41" customFormat="1" ht="39.950000000000003" customHeight="1" x14ac:dyDescent="0.25">
      <c r="A1" s="116"/>
      <c r="B1" s="116"/>
      <c r="C1" s="116"/>
      <c r="D1" s="113" t="s">
        <v>17</v>
      </c>
      <c r="E1" s="114"/>
      <c r="F1" s="114"/>
      <c r="G1" s="114"/>
      <c r="H1" s="114"/>
      <c r="I1" s="114"/>
      <c r="J1" s="114"/>
      <c r="K1" s="114"/>
      <c r="L1" s="114"/>
      <c r="M1" s="115"/>
      <c r="N1" s="58"/>
      <c r="O1" s="55"/>
      <c r="P1" s="55"/>
      <c r="Q1" s="55"/>
      <c r="R1" s="55"/>
      <c r="S1" s="55"/>
      <c r="AC1" s="2"/>
      <c r="AD1" s="2"/>
      <c r="AE1" s="2"/>
      <c r="AF1" s="2"/>
      <c r="AG1" s="2"/>
      <c r="AH1" s="2"/>
      <c r="AI1" s="2"/>
      <c r="AJ1" s="2"/>
      <c r="AK1" s="2"/>
      <c r="AL1" s="2"/>
      <c r="AM1" s="2"/>
      <c r="AN1" s="2"/>
      <c r="AO1" s="2"/>
    </row>
    <row r="2" spans="1:41" customFormat="1" ht="15" x14ac:dyDescent="0.25">
      <c r="A2" s="116"/>
      <c r="B2" s="116"/>
      <c r="C2" s="116"/>
      <c r="D2" s="75" t="s">
        <v>2</v>
      </c>
      <c r="E2" s="75"/>
      <c r="F2" s="75" t="str">
        <f>'PLANILHA ORÇAMENTÁRIA'!D2</f>
        <v>Construção de 25 Unidades Habitacionais de Interesse Social</v>
      </c>
      <c r="G2" s="75"/>
      <c r="H2" s="75"/>
      <c r="I2" s="75"/>
      <c r="J2" s="75"/>
      <c r="K2" s="75"/>
      <c r="L2" s="75"/>
      <c r="M2" s="75"/>
      <c r="N2" s="59"/>
      <c r="O2" s="56"/>
      <c r="P2" s="56"/>
      <c r="Q2" s="56"/>
      <c r="R2" s="56"/>
      <c r="S2" s="56"/>
      <c r="AC2" s="2"/>
      <c r="AD2" s="2"/>
      <c r="AE2" s="2"/>
      <c r="AF2" s="2"/>
      <c r="AG2" s="2"/>
      <c r="AH2" s="2"/>
      <c r="AI2" s="2"/>
      <c r="AJ2" s="2"/>
      <c r="AK2" s="2"/>
      <c r="AL2" s="2"/>
      <c r="AM2" s="2"/>
      <c r="AN2" s="2"/>
      <c r="AO2" s="2"/>
    </row>
    <row r="3" spans="1:41" customFormat="1" ht="15" x14ac:dyDescent="0.25">
      <c r="A3" s="116"/>
      <c r="B3" s="116"/>
      <c r="C3" s="116"/>
      <c r="D3" s="75" t="s">
        <v>18</v>
      </c>
      <c r="E3" s="75"/>
      <c r="F3" s="75" t="str">
        <f>'PLANILHA ORÇAMENTÁRIA'!D3</f>
        <v>Prefeitura Municipal de Ibiraçu</v>
      </c>
      <c r="G3" s="75"/>
      <c r="H3" s="75"/>
      <c r="I3" s="75"/>
      <c r="J3" s="75"/>
      <c r="K3" s="75"/>
      <c r="L3" s="75"/>
      <c r="M3" s="75"/>
      <c r="N3" s="59"/>
      <c r="O3" s="56"/>
      <c r="P3" s="56"/>
      <c r="Q3" s="56"/>
      <c r="R3" s="56"/>
      <c r="S3" s="56"/>
      <c r="AC3" s="2"/>
      <c r="AD3" s="2"/>
      <c r="AE3" s="2"/>
      <c r="AF3" s="2"/>
      <c r="AG3" s="2"/>
      <c r="AH3" s="2"/>
      <c r="AI3" s="2"/>
      <c r="AJ3" s="2"/>
      <c r="AK3" s="2"/>
      <c r="AL3" s="2"/>
      <c r="AM3" s="2"/>
      <c r="AN3" s="2"/>
      <c r="AO3" s="2"/>
    </row>
    <row r="4" spans="1:41" customFormat="1" ht="15" x14ac:dyDescent="0.25">
      <c r="A4" s="116"/>
      <c r="B4" s="116"/>
      <c r="C4" s="116"/>
      <c r="D4" s="75" t="s">
        <v>1</v>
      </c>
      <c r="E4" s="75"/>
      <c r="F4" s="75" t="str">
        <f>'PLANILHA ORÇAMENTÁRIA'!D4</f>
        <v>Loteamento Vista Linda, Bairro São Benedito, Ibiraçu/ES</v>
      </c>
      <c r="G4" s="75"/>
      <c r="H4" s="75"/>
      <c r="I4" s="75"/>
      <c r="J4" s="75"/>
      <c r="K4" s="75"/>
      <c r="L4" s="75"/>
      <c r="M4" s="75"/>
      <c r="N4" s="59"/>
      <c r="O4" s="56"/>
      <c r="P4" s="56"/>
      <c r="Q4" s="56"/>
      <c r="R4" s="56"/>
      <c r="S4" s="56"/>
      <c r="AC4" s="2"/>
      <c r="AD4" s="2"/>
      <c r="AE4" s="2"/>
      <c r="AF4" s="2"/>
      <c r="AG4" s="2"/>
      <c r="AH4" s="2"/>
      <c r="AI4" s="2"/>
      <c r="AJ4" s="2"/>
      <c r="AK4" s="2"/>
      <c r="AL4" s="2"/>
      <c r="AM4" s="2"/>
      <c r="AN4" s="2"/>
      <c r="AO4" s="2"/>
    </row>
    <row r="5" spans="1:41" customFormat="1" ht="15" x14ac:dyDescent="0.25">
      <c r="A5" s="116"/>
      <c r="B5" s="116"/>
      <c r="C5" s="116"/>
      <c r="D5" s="75" t="s">
        <v>19</v>
      </c>
      <c r="E5" s="75"/>
      <c r="F5" s="75" t="str">
        <f>'PLANILHA ORÇAMENTÁRIA'!D5</f>
        <v>MCMV - FNHIS SUB50 - Caixa Econômica Federal</v>
      </c>
      <c r="G5" s="75"/>
      <c r="H5" s="75"/>
      <c r="I5" s="75"/>
      <c r="J5" s="75"/>
      <c r="K5" s="75"/>
      <c r="L5" s="75"/>
      <c r="M5" s="75"/>
      <c r="N5" s="59"/>
      <c r="O5" s="56"/>
      <c r="P5" s="56"/>
      <c r="Q5" s="56"/>
      <c r="R5" s="56"/>
      <c r="S5" s="56"/>
      <c r="AC5" s="2"/>
      <c r="AD5" s="2"/>
      <c r="AE5" s="2"/>
      <c r="AF5" s="2"/>
      <c r="AG5" s="2"/>
      <c r="AH5" s="2"/>
      <c r="AI5" s="2"/>
      <c r="AJ5" s="2"/>
      <c r="AK5" s="2"/>
      <c r="AL5" s="2"/>
      <c r="AM5" s="2"/>
      <c r="AN5" s="2"/>
      <c r="AO5" s="2"/>
    </row>
    <row r="6" spans="1:41" ht="9.9499999999999993" customHeight="1" x14ac:dyDescent="0.2">
      <c r="A6" s="109"/>
      <c r="B6" s="109"/>
      <c r="C6" s="109"/>
      <c r="D6" s="109"/>
      <c r="E6" s="109"/>
      <c r="F6" s="109"/>
      <c r="G6" s="109"/>
      <c r="H6" s="109"/>
      <c r="I6" s="109"/>
      <c r="J6" s="109"/>
      <c r="K6" s="109"/>
      <c r="L6" s="109"/>
      <c r="M6" s="109"/>
      <c r="N6" s="60"/>
      <c r="O6" s="18"/>
      <c r="P6" s="18"/>
      <c r="Q6" s="18"/>
      <c r="R6" s="18"/>
      <c r="S6" s="18"/>
    </row>
    <row r="7" spans="1:41" customFormat="1" ht="20.100000000000001" customHeight="1" x14ac:dyDescent="0.25">
      <c r="A7" s="117" t="s">
        <v>23</v>
      </c>
      <c r="B7" s="117"/>
      <c r="C7" s="117"/>
      <c r="D7" s="117"/>
      <c r="E7" s="117"/>
      <c r="F7" s="118" t="str">
        <f>'PLANILHA ORÇAMENTÁRIA'!C7</f>
        <v xml:space="preserve">_______________________
 ANDRESSA SILVA CORREA RODRIGUES
Arquiteta e Urbanista - A533815 </v>
      </c>
      <c r="G7" s="118"/>
      <c r="H7" s="118"/>
      <c r="I7" s="118"/>
      <c r="J7" s="118"/>
      <c r="K7" s="118"/>
      <c r="L7" s="118"/>
      <c r="M7" s="118"/>
      <c r="N7" s="61"/>
      <c r="O7" s="57"/>
      <c r="P7" s="57"/>
      <c r="Q7" s="57"/>
      <c r="R7" s="57"/>
      <c r="S7" s="57"/>
      <c r="AC7" s="2"/>
      <c r="AD7" s="2"/>
      <c r="AE7" s="2"/>
      <c r="AF7" s="2"/>
      <c r="AG7" s="2"/>
      <c r="AH7" s="2"/>
      <c r="AI7" s="2"/>
      <c r="AJ7" s="2"/>
      <c r="AK7" s="2"/>
      <c r="AL7" s="2"/>
      <c r="AM7" s="2"/>
      <c r="AN7" s="2"/>
      <c r="AO7" s="2"/>
    </row>
    <row r="8" spans="1:41" customFormat="1" ht="20.100000000000001" customHeight="1" x14ac:dyDescent="0.25">
      <c r="A8" s="117"/>
      <c r="B8" s="117"/>
      <c r="C8" s="117"/>
      <c r="D8" s="117"/>
      <c r="E8" s="117"/>
      <c r="F8" s="118"/>
      <c r="G8" s="118"/>
      <c r="H8" s="118"/>
      <c r="I8" s="118"/>
      <c r="J8" s="118"/>
      <c r="K8" s="118"/>
      <c r="L8" s="118"/>
      <c r="M8" s="118"/>
      <c r="N8" s="61"/>
      <c r="O8" s="57"/>
      <c r="P8" s="57"/>
      <c r="Q8" s="57"/>
      <c r="R8" s="57"/>
      <c r="S8" s="57"/>
      <c r="AC8" s="2"/>
      <c r="AD8" s="2"/>
      <c r="AE8" s="2"/>
      <c r="AF8" s="2"/>
      <c r="AG8" s="2"/>
      <c r="AH8" s="2"/>
      <c r="AI8" s="2"/>
      <c r="AJ8" s="2"/>
      <c r="AK8" s="2"/>
      <c r="AL8" s="2"/>
      <c r="AM8" s="2"/>
      <c r="AN8" s="2"/>
      <c r="AO8" s="2"/>
    </row>
    <row r="9" spans="1:41" customFormat="1" ht="11.25" customHeight="1" x14ac:dyDescent="0.25">
      <c r="A9" s="117"/>
      <c r="B9" s="117"/>
      <c r="C9" s="117"/>
      <c r="D9" s="117"/>
      <c r="E9" s="117"/>
      <c r="F9" s="118"/>
      <c r="G9" s="118"/>
      <c r="H9" s="118"/>
      <c r="I9" s="118"/>
      <c r="J9" s="118"/>
      <c r="K9" s="118"/>
      <c r="L9" s="118"/>
      <c r="M9" s="118"/>
      <c r="N9" s="61"/>
      <c r="O9" s="57"/>
      <c r="P9" s="57"/>
      <c r="Q9" s="57"/>
      <c r="R9" s="57"/>
      <c r="S9" s="57"/>
      <c r="AC9" s="2"/>
      <c r="AD9" s="2"/>
      <c r="AE9" s="2"/>
      <c r="AF9" s="2"/>
      <c r="AG9" s="2"/>
      <c r="AH9" s="2"/>
      <c r="AI9" s="2"/>
      <c r="AJ9" s="2"/>
      <c r="AK9" s="2"/>
      <c r="AL9" s="2"/>
      <c r="AM9" s="2"/>
      <c r="AN9" s="2"/>
      <c r="AO9" s="2"/>
    </row>
    <row r="10" spans="1:41" customFormat="1" ht="20.100000000000001" customHeight="1" x14ac:dyDescent="0.25">
      <c r="A10" s="117"/>
      <c r="B10" s="117"/>
      <c r="C10" s="117"/>
      <c r="D10" s="117"/>
      <c r="E10" s="117"/>
      <c r="F10" s="118"/>
      <c r="G10" s="118"/>
      <c r="H10" s="118"/>
      <c r="I10" s="118"/>
      <c r="J10" s="118"/>
      <c r="K10" s="118"/>
      <c r="L10" s="118"/>
      <c r="M10" s="118"/>
      <c r="N10" s="68"/>
      <c r="W10" s="2"/>
      <c r="X10" s="2"/>
      <c r="Y10" s="2"/>
      <c r="Z10" s="2"/>
      <c r="AA10" s="2"/>
      <c r="AB10" s="2"/>
      <c r="AC10" s="2"/>
      <c r="AD10" s="2"/>
      <c r="AE10" s="2"/>
      <c r="AF10" s="2"/>
      <c r="AG10" s="2"/>
      <c r="AH10" s="2"/>
      <c r="AI10" s="2"/>
    </row>
    <row r="11" spans="1:41" ht="9.9499999999999993" customHeight="1" x14ac:dyDescent="0.2">
      <c r="A11" s="109"/>
      <c r="B11" s="109"/>
      <c r="C11" s="109"/>
      <c r="D11" s="109"/>
      <c r="E11" s="109"/>
      <c r="F11" s="109"/>
      <c r="G11" s="109"/>
      <c r="H11" s="109"/>
      <c r="I11" s="109"/>
      <c r="J11" s="109"/>
      <c r="K11" s="109"/>
      <c r="L11" s="109"/>
      <c r="M11" s="109"/>
      <c r="N11" s="69"/>
    </row>
    <row r="12" spans="1:41" ht="20.100000000000001" customHeight="1" x14ac:dyDescent="0.2">
      <c r="A12" s="112" t="s">
        <v>4985</v>
      </c>
      <c r="B12" s="112"/>
      <c r="C12" s="112"/>
      <c r="D12" s="112"/>
      <c r="E12" s="112"/>
      <c r="F12" s="112"/>
      <c r="G12" s="112"/>
      <c r="H12" s="112"/>
      <c r="I12" s="112"/>
      <c r="J12" s="112"/>
      <c r="K12" s="112"/>
      <c r="L12" s="112"/>
      <c r="M12" s="112"/>
      <c r="N12" s="69"/>
    </row>
    <row r="13" spans="1:41" ht="9.9499999999999993" customHeight="1" x14ac:dyDescent="0.2">
      <c r="A13" s="109"/>
      <c r="B13" s="109"/>
      <c r="C13" s="109"/>
      <c r="D13" s="109"/>
      <c r="E13" s="109"/>
      <c r="F13" s="109"/>
      <c r="G13" s="109"/>
      <c r="H13" s="109"/>
      <c r="I13" s="109"/>
      <c r="J13" s="109"/>
      <c r="K13" s="109"/>
      <c r="L13" s="109"/>
      <c r="M13" s="109"/>
      <c r="N13" s="62"/>
      <c r="O13" s="63"/>
      <c r="P13" s="63"/>
      <c r="Q13" s="63"/>
      <c r="R13" s="63"/>
      <c r="S13" s="63"/>
    </row>
    <row r="14" spans="1:41" s="6" customFormat="1" ht="24.95" customHeight="1" x14ac:dyDescent="0.2">
      <c r="A14" s="112" t="s">
        <v>3</v>
      </c>
      <c r="B14" s="112" t="s">
        <v>9</v>
      </c>
      <c r="C14" s="112"/>
      <c r="D14" s="112"/>
      <c r="E14" s="112"/>
      <c r="F14" s="112"/>
      <c r="G14" s="10" t="s">
        <v>7</v>
      </c>
      <c r="H14" s="112" t="s">
        <v>10</v>
      </c>
      <c r="I14" s="112" t="s">
        <v>11</v>
      </c>
      <c r="J14" s="112" t="s">
        <v>27</v>
      </c>
      <c r="K14" s="112" t="s">
        <v>29</v>
      </c>
      <c r="L14" s="112" t="s">
        <v>30</v>
      </c>
      <c r="M14" s="112" t="s">
        <v>31</v>
      </c>
      <c r="N14" s="112" t="s">
        <v>4978</v>
      </c>
      <c r="O14" s="112" t="s">
        <v>4979</v>
      </c>
      <c r="P14" s="112" t="s">
        <v>4980</v>
      </c>
      <c r="Q14" s="112" t="s">
        <v>4981</v>
      </c>
      <c r="R14" s="112" t="s">
        <v>4982</v>
      </c>
      <c r="S14" s="112" t="s">
        <v>4983</v>
      </c>
    </row>
    <row r="15" spans="1:41" s="6" customFormat="1" ht="24.95" customHeight="1" x14ac:dyDescent="0.2">
      <c r="A15" s="112"/>
      <c r="B15" s="112"/>
      <c r="C15" s="112"/>
      <c r="D15" s="112"/>
      <c r="E15" s="112"/>
      <c r="F15" s="112"/>
      <c r="G15" s="10" t="s">
        <v>12</v>
      </c>
      <c r="H15" s="112"/>
      <c r="I15" s="112"/>
      <c r="J15" s="112"/>
      <c r="K15" s="112"/>
      <c r="L15" s="112"/>
      <c r="M15" s="112"/>
      <c r="N15" s="112"/>
      <c r="O15" s="112"/>
      <c r="P15" s="112"/>
      <c r="Q15" s="112"/>
      <c r="R15" s="112"/>
      <c r="S15" s="112"/>
    </row>
    <row r="16" spans="1:41" ht="9.9499999999999993" customHeight="1" x14ac:dyDescent="0.2">
      <c r="A16" s="109"/>
      <c r="B16" s="109"/>
      <c r="C16" s="109"/>
      <c r="D16" s="109"/>
      <c r="E16" s="109"/>
      <c r="F16" s="109"/>
      <c r="G16" s="109"/>
      <c r="H16" s="109"/>
      <c r="I16" s="109"/>
      <c r="J16" s="137"/>
      <c r="K16" s="137"/>
      <c r="L16" s="137"/>
      <c r="M16" s="137"/>
      <c r="N16" s="137"/>
      <c r="O16" s="137"/>
      <c r="P16" s="137"/>
      <c r="Q16" s="137"/>
      <c r="R16" s="137"/>
      <c r="S16" s="138"/>
    </row>
    <row r="17" spans="1:20" ht="24.95" customHeight="1" x14ac:dyDescent="0.2">
      <c r="A17" s="105">
        <v>1</v>
      </c>
      <c r="B17" s="129" t="str">
        <f>'PLANILHA ORÇAMENTÁRIA'!D18</f>
        <v>ADMINISTRAÇÃO LOCAL</v>
      </c>
      <c r="C17" s="130"/>
      <c r="D17" s="130"/>
      <c r="E17" s="130"/>
      <c r="F17" s="131"/>
      <c r="G17" s="11">
        <f>'PLANILHA ORÇAMENTÁRIA'!L21</f>
        <v>150722.5</v>
      </c>
      <c r="H17" s="7"/>
      <c r="I17" s="7"/>
      <c r="J17" s="7"/>
      <c r="K17" s="7"/>
      <c r="L17" s="7"/>
      <c r="M17" s="7"/>
      <c r="N17" s="7"/>
      <c r="O17" s="7"/>
      <c r="P17" s="7"/>
      <c r="Q17" s="7"/>
      <c r="R17" s="7"/>
      <c r="S17" s="7">
        <f t="shared" ref="S17" si="0">S19*$G17</f>
        <v>150722.5</v>
      </c>
      <c r="T17" s="12"/>
    </row>
    <row r="18" spans="1:20" ht="9" customHeight="1" x14ac:dyDescent="0.2">
      <c r="A18" s="105"/>
      <c r="B18" s="132"/>
      <c r="C18" s="139"/>
      <c r="D18" s="139"/>
      <c r="E18" s="139"/>
      <c r="F18" s="133"/>
      <c r="G18" s="106">
        <f>G17/$G$113</f>
        <v>4.0455932297561975E-2</v>
      </c>
      <c r="H18" s="64"/>
      <c r="I18" s="64"/>
      <c r="J18" s="64"/>
      <c r="K18" s="64"/>
      <c r="L18" s="64"/>
      <c r="M18" s="64"/>
      <c r="N18" s="64"/>
      <c r="O18" s="64"/>
      <c r="P18" s="64"/>
      <c r="Q18" s="64"/>
      <c r="R18" s="64"/>
      <c r="S18" s="16"/>
      <c r="T18" s="12"/>
    </row>
    <row r="19" spans="1:20" ht="20.100000000000001" customHeight="1" x14ac:dyDescent="0.2">
      <c r="A19" s="105"/>
      <c r="B19" s="132"/>
      <c r="C19" s="139"/>
      <c r="D19" s="139"/>
      <c r="E19" s="139"/>
      <c r="F19" s="133"/>
      <c r="G19" s="106"/>
      <c r="H19" s="13"/>
      <c r="I19" s="13"/>
      <c r="J19" s="13"/>
      <c r="K19" s="13"/>
      <c r="L19" s="13"/>
      <c r="M19" s="13"/>
      <c r="N19" s="13"/>
      <c r="O19" s="13"/>
      <c r="P19" s="13"/>
      <c r="Q19" s="13"/>
      <c r="R19" s="13"/>
      <c r="S19" s="13">
        <v>1</v>
      </c>
      <c r="T19" s="12"/>
    </row>
    <row r="20" spans="1:20" ht="24.95" customHeight="1" x14ac:dyDescent="0.2">
      <c r="A20" s="105">
        <v>2</v>
      </c>
      <c r="B20" s="129" t="str">
        <f>'PLANILHA ORÇAMENTÁRIA'!D23</f>
        <v>SERVIÇOS PRELIMINARES</v>
      </c>
      <c r="C20" s="130"/>
      <c r="D20" s="130"/>
      <c r="E20" s="130"/>
      <c r="F20" s="131"/>
      <c r="G20" s="11">
        <f>'PLANILHA ORÇAMENTÁRIA'!L34</f>
        <v>68943.25</v>
      </c>
      <c r="H20" s="7">
        <f>H22*$G20</f>
        <v>68943.25</v>
      </c>
      <c r="I20" s="7"/>
      <c r="J20" s="7"/>
      <c r="K20" s="7"/>
      <c r="L20" s="7"/>
      <c r="M20" s="7"/>
      <c r="N20" s="7"/>
      <c r="O20" s="7"/>
      <c r="P20" s="7"/>
      <c r="Q20" s="7"/>
      <c r="R20" s="7"/>
      <c r="S20" s="7"/>
      <c r="T20" s="12"/>
    </row>
    <row r="21" spans="1:20" ht="9" customHeight="1" x14ac:dyDescent="0.2">
      <c r="A21" s="105"/>
      <c r="B21" s="132"/>
      <c r="C21" s="139"/>
      <c r="D21" s="139"/>
      <c r="E21" s="139"/>
      <c r="F21" s="133"/>
      <c r="G21" s="106">
        <f>G20/$G$113</f>
        <v>1.8505289219419064E-2</v>
      </c>
      <c r="H21" s="16"/>
      <c r="I21" s="64"/>
      <c r="J21" s="64"/>
      <c r="K21" s="64"/>
      <c r="L21" s="64"/>
      <c r="M21" s="64"/>
      <c r="N21" s="64"/>
      <c r="O21" s="64"/>
      <c r="P21" s="64"/>
      <c r="Q21" s="64"/>
      <c r="R21" s="64"/>
      <c r="S21" s="64"/>
      <c r="T21" s="12"/>
    </row>
    <row r="22" spans="1:20" ht="20.100000000000001" customHeight="1" x14ac:dyDescent="0.2">
      <c r="A22" s="105"/>
      <c r="B22" s="132"/>
      <c r="C22" s="139"/>
      <c r="D22" s="139"/>
      <c r="E22" s="139"/>
      <c r="F22" s="133"/>
      <c r="G22" s="106"/>
      <c r="H22" s="13">
        <v>1</v>
      </c>
      <c r="I22" s="13"/>
      <c r="J22" s="13"/>
      <c r="K22" s="13"/>
      <c r="L22" s="13"/>
      <c r="M22" s="13"/>
      <c r="N22" s="13"/>
      <c r="O22" s="13"/>
      <c r="P22" s="13"/>
      <c r="Q22" s="13"/>
      <c r="R22" s="13"/>
      <c r="S22" s="13"/>
      <c r="T22" s="12"/>
    </row>
    <row r="23" spans="1:20" ht="20.100000000000001" customHeight="1" x14ac:dyDescent="0.2">
      <c r="A23" s="105">
        <v>3</v>
      </c>
      <c r="B23" s="129" t="str">
        <f>'PLANILHA ORÇAMENTÁRIA'!D36</f>
        <v>SAPATA</v>
      </c>
      <c r="C23" s="130"/>
      <c r="D23" s="130"/>
      <c r="E23" s="130"/>
      <c r="F23" s="131"/>
      <c r="G23" s="11">
        <f>'PLANILHA ORÇAMENTÁRIA'!L46</f>
        <v>202824.25</v>
      </c>
      <c r="H23" s="7">
        <f>H25*$G23</f>
        <v>202824.25</v>
      </c>
      <c r="I23" s="7"/>
      <c r="J23" s="7"/>
      <c r="K23" s="7"/>
      <c r="L23" s="7"/>
      <c r="M23" s="7"/>
      <c r="N23" s="7"/>
      <c r="O23" s="7"/>
      <c r="P23" s="7"/>
      <c r="Q23" s="7"/>
      <c r="R23" s="7"/>
      <c r="S23" s="7"/>
      <c r="T23" s="12"/>
    </row>
    <row r="24" spans="1:20" ht="9" customHeight="1" x14ac:dyDescent="0.2">
      <c r="A24" s="105"/>
      <c r="B24" s="132"/>
      <c r="C24" s="139"/>
      <c r="D24" s="139"/>
      <c r="E24" s="139"/>
      <c r="F24" s="133"/>
      <c r="G24" s="106">
        <f>G23/$G$113</f>
        <v>5.4440737954212441E-2</v>
      </c>
      <c r="H24" s="16"/>
      <c r="I24" s="7"/>
      <c r="J24" s="64"/>
      <c r="K24" s="64"/>
      <c r="L24" s="64"/>
      <c r="M24" s="64"/>
      <c r="N24" s="7"/>
      <c r="O24" s="7"/>
      <c r="P24" s="64"/>
      <c r="Q24" s="64"/>
      <c r="R24" s="64"/>
      <c r="S24" s="64"/>
      <c r="T24" s="12"/>
    </row>
    <row r="25" spans="1:20" ht="20.100000000000001" customHeight="1" x14ac:dyDescent="0.2">
      <c r="A25" s="105"/>
      <c r="B25" s="132"/>
      <c r="C25" s="139"/>
      <c r="D25" s="139"/>
      <c r="E25" s="139"/>
      <c r="F25" s="133"/>
      <c r="G25" s="106"/>
      <c r="H25" s="13">
        <v>1</v>
      </c>
      <c r="I25" s="7"/>
      <c r="J25" s="13"/>
      <c r="K25" s="13"/>
      <c r="L25" s="13"/>
      <c r="M25" s="13"/>
      <c r="N25" s="7"/>
      <c r="O25" s="7"/>
      <c r="P25" s="13"/>
      <c r="Q25" s="13"/>
      <c r="R25" s="13"/>
      <c r="S25" s="13"/>
      <c r="T25" s="12"/>
    </row>
    <row r="26" spans="1:20" ht="24.95" customHeight="1" x14ac:dyDescent="0.2">
      <c r="A26" s="105">
        <v>4</v>
      </c>
      <c r="B26" s="129" t="str">
        <f>'PLANILHA ORÇAMENTÁRIA'!D48</f>
        <v>BALDRAMES</v>
      </c>
      <c r="C26" s="130"/>
      <c r="D26" s="130"/>
      <c r="E26" s="130"/>
      <c r="F26" s="131"/>
      <c r="G26" s="11">
        <f>'PLANILHA ORÇAMENTÁRIA'!L57</f>
        <v>207784</v>
      </c>
      <c r="H26" s="7"/>
      <c r="I26" s="7">
        <f>I28*$G26</f>
        <v>207784</v>
      </c>
      <c r="J26" s="7"/>
      <c r="K26" s="7"/>
      <c r="L26" s="7"/>
      <c r="M26" s="7"/>
      <c r="N26" s="7"/>
      <c r="O26" s="7"/>
      <c r="P26" s="7"/>
      <c r="Q26" s="7"/>
      <c r="R26" s="7"/>
      <c r="S26" s="7"/>
      <c r="T26" s="12"/>
    </row>
    <row r="27" spans="1:20" ht="9" customHeight="1" x14ac:dyDescent="0.2">
      <c r="A27" s="105"/>
      <c r="B27" s="132"/>
      <c r="C27" s="139"/>
      <c r="D27" s="139"/>
      <c r="E27" s="139"/>
      <c r="F27" s="133"/>
      <c r="G27" s="106">
        <f>G26/$G$113</f>
        <v>5.577200110478938E-2</v>
      </c>
      <c r="H27" s="7"/>
      <c r="I27" s="16"/>
      <c r="J27" s="64"/>
      <c r="K27" s="64"/>
      <c r="L27" s="7"/>
      <c r="M27" s="7"/>
      <c r="N27" s="7"/>
      <c r="O27" s="64"/>
      <c r="P27" s="64"/>
      <c r="Q27" s="64"/>
      <c r="R27" s="7"/>
      <c r="S27" s="7"/>
      <c r="T27" s="12"/>
    </row>
    <row r="28" spans="1:20" ht="24.95" customHeight="1" x14ac:dyDescent="0.2">
      <c r="A28" s="105"/>
      <c r="B28" s="132"/>
      <c r="C28" s="139"/>
      <c r="D28" s="139"/>
      <c r="E28" s="139"/>
      <c r="F28" s="133"/>
      <c r="G28" s="106"/>
      <c r="H28" s="7"/>
      <c r="I28" s="13">
        <v>1</v>
      </c>
      <c r="J28" s="13"/>
      <c r="K28" s="13"/>
      <c r="L28" s="7"/>
      <c r="M28" s="7"/>
      <c r="N28" s="7"/>
      <c r="O28" s="13"/>
      <c r="P28" s="13"/>
      <c r="Q28" s="13"/>
      <c r="R28" s="7"/>
      <c r="S28" s="7"/>
      <c r="T28" s="12"/>
    </row>
    <row r="29" spans="1:20" ht="24.95" customHeight="1" x14ac:dyDescent="0.2">
      <c r="A29" s="105">
        <v>5</v>
      </c>
      <c r="B29" s="129" t="str">
        <f>'PLANILHA ORÇAMENTÁRIA'!D59</f>
        <v>IMPERMEABILIZAÇÃO</v>
      </c>
      <c r="C29" s="130"/>
      <c r="D29" s="130"/>
      <c r="E29" s="130"/>
      <c r="F29" s="131"/>
      <c r="G29" s="11">
        <f>'PLANILHA ORÇAMENTÁRIA'!L63</f>
        <v>99193.5</v>
      </c>
      <c r="H29" s="7"/>
      <c r="I29" s="7">
        <f>I31*$G29</f>
        <v>99193.5</v>
      </c>
      <c r="J29" s="7"/>
      <c r="K29" s="7"/>
      <c r="L29" s="7"/>
      <c r="M29" s="7"/>
      <c r="N29" s="7"/>
      <c r="O29" s="7"/>
      <c r="P29" s="7"/>
      <c r="Q29" s="7"/>
      <c r="R29" s="7"/>
      <c r="S29" s="7"/>
      <c r="T29" s="12"/>
    </row>
    <row r="30" spans="1:20" ht="9" customHeight="1" x14ac:dyDescent="0.2">
      <c r="A30" s="105"/>
      <c r="B30" s="132"/>
      <c r="C30" s="139"/>
      <c r="D30" s="139"/>
      <c r="E30" s="139"/>
      <c r="F30" s="133"/>
      <c r="G30" s="106">
        <f>G29/$G$113</f>
        <v>2.6624860391502355E-2</v>
      </c>
      <c r="H30" s="7"/>
      <c r="I30" s="16"/>
      <c r="J30" s="64"/>
      <c r="K30" s="64"/>
      <c r="L30" s="7"/>
      <c r="M30" s="7"/>
      <c r="N30" s="7"/>
      <c r="O30" s="7"/>
      <c r="P30" s="64"/>
      <c r="Q30" s="64"/>
      <c r="R30" s="7"/>
      <c r="S30" s="7"/>
      <c r="T30" s="12"/>
    </row>
    <row r="31" spans="1:20" ht="24.95" customHeight="1" x14ac:dyDescent="0.2">
      <c r="A31" s="105"/>
      <c r="B31" s="132"/>
      <c r="C31" s="139"/>
      <c r="D31" s="139"/>
      <c r="E31" s="139"/>
      <c r="F31" s="133"/>
      <c r="G31" s="106"/>
      <c r="H31" s="7"/>
      <c r="I31" s="13">
        <v>1</v>
      </c>
      <c r="J31" s="13"/>
      <c r="K31" s="13"/>
      <c r="L31" s="7"/>
      <c r="M31" s="7"/>
      <c r="N31" s="7"/>
      <c r="O31" s="7"/>
      <c r="P31" s="13"/>
      <c r="Q31" s="13"/>
      <c r="R31" s="7"/>
      <c r="S31" s="7"/>
      <c r="T31" s="12"/>
    </row>
    <row r="32" spans="1:20" ht="24.95" customHeight="1" x14ac:dyDescent="0.2">
      <c r="A32" s="105">
        <v>6</v>
      </c>
      <c r="B32" s="129" t="str">
        <f>'PLANILHA ORÇAMENTÁRIA'!D65</f>
        <v>PILARES, VIGAS E LAJES</v>
      </c>
      <c r="C32" s="130"/>
      <c r="D32" s="130"/>
      <c r="E32" s="130"/>
      <c r="F32" s="131"/>
      <c r="G32" s="11">
        <f>'PLANILHA ORÇAMENTÁRIA'!L76</f>
        <v>330001.25</v>
      </c>
      <c r="H32" s="7"/>
      <c r="I32" s="7"/>
      <c r="J32" s="7">
        <f>J34*$G32</f>
        <v>330001.25</v>
      </c>
      <c r="K32" s="7"/>
      <c r="L32" s="7"/>
      <c r="M32" s="7"/>
      <c r="N32" s="7"/>
      <c r="O32" s="7"/>
      <c r="P32" s="7"/>
      <c r="Q32" s="7"/>
      <c r="R32" s="7"/>
      <c r="S32" s="7"/>
      <c r="T32" s="12"/>
    </row>
    <row r="33" spans="1:20" ht="9" customHeight="1" x14ac:dyDescent="0.2">
      <c r="A33" s="105"/>
      <c r="B33" s="132"/>
      <c r="C33" s="139"/>
      <c r="D33" s="139"/>
      <c r="E33" s="139"/>
      <c r="F33" s="133"/>
      <c r="G33" s="106">
        <f>G32/$G$113</f>
        <v>8.8576743539357586E-2</v>
      </c>
      <c r="H33" s="7"/>
      <c r="I33" s="7"/>
      <c r="J33" s="16"/>
      <c r="K33" s="64"/>
      <c r="L33" s="7"/>
      <c r="M33" s="64"/>
      <c r="N33" s="7"/>
      <c r="O33" s="7"/>
      <c r="P33" s="64"/>
      <c r="Q33" s="64"/>
      <c r="R33" s="7"/>
      <c r="S33" s="64"/>
      <c r="T33" s="12"/>
    </row>
    <row r="34" spans="1:20" ht="24.95" customHeight="1" x14ac:dyDescent="0.2">
      <c r="A34" s="105"/>
      <c r="B34" s="132"/>
      <c r="C34" s="139"/>
      <c r="D34" s="139"/>
      <c r="E34" s="139"/>
      <c r="F34" s="133"/>
      <c r="G34" s="106"/>
      <c r="H34" s="7"/>
      <c r="I34" s="7"/>
      <c r="J34" s="13">
        <v>1</v>
      </c>
      <c r="K34" s="13"/>
      <c r="L34" s="7"/>
      <c r="M34" s="13"/>
      <c r="N34" s="7"/>
      <c r="O34" s="7"/>
      <c r="P34" s="13"/>
      <c r="Q34" s="13"/>
      <c r="R34" s="7"/>
      <c r="S34" s="13"/>
      <c r="T34" s="12"/>
    </row>
    <row r="35" spans="1:20" ht="24.95" customHeight="1" x14ac:dyDescent="0.2">
      <c r="A35" s="105">
        <v>7</v>
      </c>
      <c r="B35" s="129" t="str">
        <f>'PLANILHA ORÇAMENTÁRIA'!D78</f>
        <v>ALVENARIA/FECHAMENTOS</v>
      </c>
      <c r="C35" s="130"/>
      <c r="D35" s="130"/>
      <c r="E35" s="130"/>
      <c r="F35" s="131"/>
      <c r="G35" s="11">
        <f>'PLANILHA ORÇAMENTÁRIA'!L82</f>
        <v>279033.5</v>
      </c>
      <c r="H35" s="7"/>
      <c r="I35" s="7"/>
      <c r="J35" s="7"/>
      <c r="K35" s="7">
        <f>K37*$G35</f>
        <v>279033.5</v>
      </c>
      <c r="L35" s="7"/>
      <c r="M35" s="7"/>
      <c r="N35" s="7"/>
      <c r="O35" s="7"/>
      <c r="P35" s="7"/>
      <c r="Q35" s="7"/>
      <c r="R35" s="7"/>
      <c r="S35" s="7"/>
      <c r="T35" s="19"/>
    </row>
    <row r="36" spans="1:20" ht="9" customHeight="1" x14ac:dyDescent="0.2">
      <c r="A36" s="105"/>
      <c r="B36" s="132"/>
      <c r="C36" s="139"/>
      <c r="D36" s="139"/>
      <c r="E36" s="139"/>
      <c r="F36" s="133"/>
      <c r="G36" s="106">
        <f>G35/$G$113</f>
        <v>7.4896318630275904E-2</v>
      </c>
      <c r="H36" s="7"/>
      <c r="I36" s="7"/>
      <c r="J36" s="7"/>
      <c r="K36" s="16"/>
      <c r="L36" s="64"/>
      <c r="M36" s="64"/>
      <c r="N36" s="7"/>
      <c r="O36" s="7"/>
      <c r="P36" s="7"/>
      <c r="Q36" s="7"/>
      <c r="R36" s="64"/>
      <c r="S36" s="64"/>
      <c r="T36" s="12"/>
    </row>
    <row r="37" spans="1:20" ht="24.95" customHeight="1" x14ac:dyDescent="0.2">
      <c r="A37" s="105"/>
      <c r="B37" s="132"/>
      <c r="C37" s="139"/>
      <c r="D37" s="139"/>
      <c r="E37" s="139"/>
      <c r="F37" s="133"/>
      <c r="G37" s="106"/>
      <c r="H37" s="7"/>
      <c r="I37" s="7"/>
      <c r="J37" s="7"/>
      <c r="K37" s="13">
        <v>1</v>
      </c>
      <c r="L37" s="13"/>
      <c r="M37" s="13"/>
      <c r="N37" s="7"/>
      <c r="O37" s="7"/>
      <c r="P37" s="7"/>
      <c r="Q37" s="7"/>
      <c r="R37" s="13"/>
      <c r="S37" s="13"/>
      <c r="T37" s="12"/>
    </row>
    <row r="38" spans="1:20" ht="24.95" customHeight="1" x14ac:dyDescent="0.2">
      <c r="A38" s="105">
        <v>8</v>
      </c>
      <c r="B38" s="129" t="str">
        <f>'PLANILHA ORÇAMENTÁRIA'!D84</f>
        <v>ESQUADRIAS METÁLICAS</v>
      </c>
      <c r="C38" s="130"/>
      <c r="D38" s="130"/>
      <c r="E38" s="130"/>
      <c r="F38" s="131"/>
      <c r="G38" s="11">
        <f>'PLANILHA ORÇAMENTÁRIA'!L91</f>
        <v>200016.5</v>
      </c>
      <c r="H38" s="7"/>
      <c r="I38" s="7"/>
      <c r="J38" s="7"/>
      <c r="K38" s="7"/>
      <c r="L38" s="7"/>
      <c r="M38" s="7"/>
      <c r="N38" s="7"/>
      <c r="O38" s="7">
        <f>O40*$G38</f>
        <v>200016.5</v>
      </c>
      <c r="P38" s="7"/>
      <c r="Q38" s="7"/>
      <c r="R38" s="7"/>
      <c r="S38" s="7"/>
      <c r="T38" s="12"/>
    </row>
    <row r="39" spans="1:20" ht="9" customHeight="1" x14ac:dyDescent="0.2">
      <c r="A39" s="105"/>
      <c r="B39" s="132"/>
      <c r="C39" s="139"/>
      <c r="D39" s="139"/>
      <c r="E39" s="139"/>
      <c r="F39" s="133"/>
      <c r="G39" s="106">
        <f>G38/$G$113</f>
        <v>5.3687100349286303E-2</v>
      </c>
      <c r="H39" s="7"/>
      <c r="I39" s="7"/>
      <c r="J39" s="64"/>
      <c r="K39" s="64"/>
      <c r="L39" s="7"/>
      <c r="M39" s="64"/>
      <c r="N39" s="7"/>
      <c r="O39" s="16"/>
      <c r="P39" s="64"/>
      <c r="Q39" s="64"/>
      <c r="R39" s="7"/>
      <c r="S39" s="64"/>
      <c r="T39" s="12"/>
    </row>
    <row r="40" spans="1:20" ht="24.95" customHeight="1" x14ac:dyDescent="0.2">
      <c r="A40" s="105"/>
      <c r="B40" s="132"/>
      <c r="C40" s="139"/>
      <c r="D40" s="139"/>
      <c r="E40" s="139"/>
      <c r="F40" s="133"/>
      <c r="G40" s="106"/>
      <c r="H40" s="7"/>
      <c r="I40" s="7"/>
      <c r="J40" s="13"/>
      <c r="K40" s="13"/>
      <c r="L40" s="7"/>
      <c r="M40" s="13"/>
      <c r="N40" s="7"/>
      <c r="O40" s="13">
        <v>1</v>
      </c>
      <c r="P40" s="13"/>
      <c r="Q40" s="13"/>
      <c r="R40" s="7"/>
      <c r="S40" s="13"/>
      <c r="T40" s="12"/>
    </row>
    <row r="41" spans="1:20" ht="24.95" customHeight="1" x14ac:dyDescent="0.2">
      <c r="A41" s="105">
        <v>9</v>
      </c>
      <c r="B41" s="129" t="str">
        <f>'PLANILHA ORÇAMENTÁRIA'!D93</f>
        <v>ESQUADRIAS DE MADEIRAS</v>
      </c>
      <c r="C41" s="130"/>
      <c r="D41" s="130"/>
      <c r="E41" s="130"/>
      <c r="F41" s="131"/>
      <c r="G41" s="11">
        <f>'PLANILHA ORÇAMENTÁRIA'!L95</f>
        <v>84022.5</v>
      </c>
      <c r="H41" s="7"/>
      <c r="I41" s="7"/>
      <c r="J41" s="7"/>
      <c r="K41" s="7"/>
      <c r="L41" s="7"/>
      <c r="M41" s="7"/>
      <c r="N41" s="7"/>
      <c r="O41" s="7">
        <f>O43*$G41</f>
        <v>84022.5</v>
      </c>
      <c r="P41" s="7"/>
      <c r="Q41" s="7"/>
      <c r="R41" s="7"/>
      <c r="S41" s="7"/>
      <c r="T41" s="12"/>
    </row>
    <row r="42" spans="1:20" ht="9" customHeight="1" x14ac:dyDescent="0.2">
      <c r="A42" s="105"/>
      <c r="B42" s="132"/>
      <c r="C42" s="139"/>
      <c r="D42" s="139"/>
      <c r="E42" s="139"/>
      <c r="F42" s="133"/>
      <c r="G42" s="106">
        <f>G41/$G$113</f>
        <v>2.2552761342678772E-2</v>
      </c>
      <c r="H42" s="64"/>
      <c r="I42" s="64"/>
      <c r="J42" s="64"/>
      <c r="K42" s="64"/>
      <c r="L42" s="64"/>
      <c r="M42" s="64"/>
      <c r="N42" s="64"/>
      <c r="O42" s="16"/>
      <c r="P42" s="64"/>
      <c r="Q42" s="64"/>
      <c r="R42" s="64"/>
      <c r="S42" s="64"/>
      <c r="T42" s="12"/>
    </row>
    <row r="43" spans="1:20" ht="20.100000000000001" customHeight="1" x14ac:dyDescent="0.2">
      <c r="A43" s="105"/>
      <c r="B43" s="132"/>
      <c r="C43" s="139"/>
      <c r="D43" s="139"/>
      <c r="E43" s="139"/>
      <c r="F43" s="133"/>
      <c r="G43" s="106"/>
      <c r="H43" s="13"/>
      <c r="I43" s="13"/>
      <c r="J43" s="13"/>
      <c r="K43" s="13"/>
      <c r="L43" s="13"/>
      <c r="M43" s="13"/>
      <c r="N43" s="13"/>
      <c r="O43" s="13">
        <v>1</v>
      </c>
      <c r="P43" s="13"/>
      <c r="Q43" s="13"/>
      <c r="R43" s="13"/>
      <c r="S43" s="13"/>
      <c r="T43" s="12"/>
    </row>
    <row r="44" spans="1:20" ht="20.100000000000001" customHeight="1" x14ac:dyDescent="0.2">
      <c r="A44" s="105">
        <v>10</v>
      </c>
      <c r="B44" s="129" t="str">
        <f>'PLANILHA ORÇAMENTÁRIA'!D97</f>
        <v>TELHADOS</v>
      </c>
      <c r="C44" s="130"/>
      <c r="D44" s="130"/>
      <c r="E44" s="130"/>
      <c r="F44" s="131"/>
      <c r="G44" s="11">
        <f>'PLANILHA ORÇAMENTÁRIA'!L104</f>
        <v>626727.5</v>
      </c>
      <c r="H44" s="7"/>
      <c r="I44" s="7"/>
      <c r="J44" s="7"/>
      <c r="K44" s="7"/>
      <c r="L44" s="7">
        <f>L46*$G44</f>
        <v>626727.5</v>
      </c>
      <c r="M44" s="7"/>
      <c r="N44" s="7"/>
      <c r="O44" s="7"/>
      <c r="P44" s="7"/>
      <c r="Q44" s="7"/>
      <c r="R44" s="7"/>
      <c r="S44" s="7"/>
      <c r="T44" s="12"/>
    </row>
    <row r="45" spans="1:20" ht="9" customHeight="1" x14ac:dyDescent="0.2">
      <c r="A45" s="105"/>
      <c r="B45" s="132"/>
      <c r="C45" s="139"/>
      <c r="D45" s="139"/>
      <c r="E45" s="139"/>
      <c r="F45" s="133"/>
      <c r="G45" s="106">
        <f>G44/$G$113</f>
        <v>0.1682220326030969</v>
      </c>
      <c r="H45" s="7"/>
      <c r="I45" s="7"/>
      <c r="J45" s="64"/>
      <c r="K45" s="64"/>
      <c r="L45" s="16"/>
      <c r="M45" s="64"/>
      <c r="N45" s="7"/>
      <c r="O45" s="7"/>
      <c r="P45" s="64"/>
      <c r="Q45" s="64"/>
      <c r="R45" s="64"/>
      <c r="S45" s="64"/>
      <c r="T45" s="12"/>
    </row>
    <row r="46" spans="1:20" ht="20.100000000000001" customHeight="1" x14ac:dyDescent="0.2">
      <c r="A46" s="105"/>
      <c r="B46" s="132"/>
      <c r="C46" s="139"/>
      <c r="D46" s="139"/>
      <c r="E46" s="139"/>
      <c r="F46" s="133"/>
      <c r="G46" s="106"/>
      <c r="H46" s="7"/>
      <c r="I46" s="7"/>
      <c r="J46" s="13"/>
      <c r="K46" s="13"/>
      <c r="L46" s="13">
        <v>1</v>
      </c>
      <c r="M46" s="13"/>
      <c r="N46" s="7"/>
      <c r="O46" s="7"/>
      <c r="P46" s="13"/>
      <c r="Q46" s="13"/>
      <c r="R46" s="13"/>
      <c r="S46" s="13"/>
      <c r="T46" s="12"/>
    </row>
    <row r="47" spans="1:20" ht="24.95" customHeight="1" x14ac:dyDescent="0.2">
      <c r="A47" s="105">
        <v>11</v>
      </c>
      <c r="B47" s="129" t="str">
        <f>'PLANILHA ORÇAMENTÁRIA'!D106</f>
        <v>REVESTIMENTOS INTERNOS</v>
      </c>
      <c r="C47" s="130"/>
      <c r="D47" s="130"/>
      <c r="E47" s="130"/>
      <c r="F47" s="131"/>
      <c r="G47" s="11">
        <f>'PLANILHA ORÇAMENTÁRIA'!L113</f>
        <v>145021.75</v>
      </c>
      <c r="H47" s="7"/>
      <c r="I47" s="7"/>
      <c r="J47" s="7"/>
      <c r="K47" s="7"/>
      <c r="L47" s="7"/>
      <c r="M47" s="7"/>
      <c r="N47" s="7">
        <f>N49*$G47</f>
        <v>145021.75</v>
      </c>
      <c r="O47" s="7"/>
      <c r="P47" s="7"/>
      <c r="Q47" s="7"/>
      <c r="R47" s="7"/>
      <c r="S47" s="7"/>
      <c r="T47" s="12"/>
    </row>
    <row r="48" spans="1:20" ht="9" customHeight="1" x14ac:dyDescent="0.2">
      <c r="A48" s="105"/>
      <c r="B48" s="132"/>
      <c r="C48" s="139"/>
      <c r="D48" s="139"/>
      <c r="E48" s="139"/>
      <c r="F48" s="133"/>
      <c r="G48" s="106">
        <f>G47/$G$113</f>
        <v>3.8925774848970515E-2</v>
      </c>
      <c r="H48" s="7"/>
      <c r="I48" s="64"/>
      <c r="J48" s="64"/>
      <c r="K48" s="64"/>
      <c r="L48" s="7"/>
      <c r="M48" s="7"/>
      <c r="N48" s="16"/>
      <c r="O48" s="64"/>
      <c r="P48" s="64"/>
      <c r="Q48" s="64"/>
      <c r="R48" s="64"/>
      <c r="S48" s="7"/>
      <c r="T48" s="12"/>
    </row>
    <row r="49" spans="1:20" ht="24.95" customHeight="1" x14ac:dyDescent="0.2">
      <c r="A49" s="105"/>
      <c r="B49" s="132"/>
      <c r="C49" s="139"/>
      <c r="D49" s="139"/>
      <c r="E49" s="139"/>
      <c r="F49" s="133"/>
      <c r="G49" s="106"/>
      <c r="H49" s="7"/>
      <c r="I49" s="13"/>
      <c r="J49" s="13"/>
      <c r="K49" s="13"/>
      <c r="L49" s="7"/>
      <c r="M49" s="7"/>
      <c r="N49" s="13">
        <v>1</v>
      </c>
      <c r="O49" s="13"/>
      <c r="P49" s="13"/>
      <c r="Q49" s="13"/>
      <c r="R49" s="13"/>
      <c r="S49" s="7"/>
      <c r="T49" s="12"/>
    </row>
    <row r="50" spans="1:20" ht="24.95" customHeight="1" x14ac:dyDescent="0.2">
      <c r="A50" s="105">
        <v>12</v>
      </c>
      <c r="B50" s="129" t="str">
        <f>'PLANILHA ORÇAMENTÁRIA'!D115</f>
        <v>REVESTIMENTOS CERÂMICOS</v>
      </c>
      <c r="C50" s="130"/>
      <c r="D50" s="130"/>
      <c r="E50" s="130"/>
      <c r="F50" s="131"/>
      <c r="G50" s="11">
        <f>'PLANILHA ORÇAMENTÁRIA'!L118</f>
        <v>44581.25</v>
      </c>
      <c r="H50" s="7"/>
      <c r="I50" s="7"/>
      <c r="J50" s="7"/>
      <c r="K50" s="7"/>
      <c r="L50" s="7"/>
      <c r="M50" s="7"/>
      <c r="N50" s="7">
        <f>N52*$G50</f>
        <v>44581.25</v>
      </c>
      <c r="O50" s="7"/>
      <c r="P50" s="7"/>
      <c r="Q50" s="7"/>
      <c r="R50" s="7"/>
      <c r="S50" s="7"/>
      <c r="T50" s="12"/>
    </row>
    <row r="51" spans="1:20" ht="9" customHeight="1" x14ac:dyDescent="0.2">
      <c r="A51" s="105"/>
      <c r="B51" s="132"/>
      <c r="C51" s="139"/>
      <c r="D51" s="139"/>
      <c r="E51" s="139"/>
      <c r="F51" s="133"/>
      <c r="G51" s="106">
        <f>G50/$G$113</f>
        <v>1.1966203000485559E-2</v>
      </c>
      <c r="H51" s="7"/>
      <c r="I51" s="7"/>
      <c r="J51" s="64"/>
      <c r="K51" s="64"/>
      <c r="L51" s="7"/>
      <c r="M51" s="7"/>
      <c r="N51" s="16"/>
      <c r="O51" s="7"/>
      <c r="P51" s="64"/>
      <c r="Q51" s="64"/>
      <c r="R51" s="7"/>
      <c r="S51" s="7"/>
      <c r="T51" s="12"/>
    </row>
    <row r="52" spans="1:20" ht="24.95" customHeight="1" x14ac:dyDescent="0.2">
      <c r="A52" s="105"/>
      <c r="B52" s="134"/>
      <c r="C52" s="135"/>
      <c r="D52" s="135"/>
      <c r="E52" s="135"/>
      <c r="F52" s="136"/>
      <c r="G52" s="106"/>
      <c r="H52" s="7"/>
      <c r="I52" s="7"/>
      <c r="J52" s="13"/>
      <c r="K52" s="13"/>
      <c r="L52" s="7"/>
      <c r="M52" s="7"/>
      <c r="N52" s="13">
        <v>1</v>
      </c>
      <c r="O52" s="7"/>
      <c r="P52" s="13"/>
      <c r="Q52" s="13"/>
      <c r="R52" s="7"/>
      <c r="S52" s="7"/>
      <c r="T52" s="12"/>
    </row>
    <row r="53" spans="1:20" ht="24.95" customHeight="1" x14ac:dyDescent="0.2">
      <c r="A53" s="105">
        <v>13</v>
      </c>
      <c r="B53" s="129" t="str">
        <f>'PLANILHA ORÇAMENTÁRIA'!D120</f>
        <v>REVESTIMENTOS EXTERNOS</v>
      </c>
      <c r="C53" s="130"/>
      <c r="D53" s="130"/>
      <c r="E53" s="130"/>
      <c r="F53" s="131"/>
      <c r="G53" s="11">
        <f>'PLANILHA ORÇAMENTÁRIA'!L125</f>
        <v>114079</v>
      </c>
      <c r="H53" s="7"/>
      <c r="I53" s="7"/>
      <c r="J53" s="7"/>
      <c r="K53" s="7"/>
      <c r="L53" s="7"/>
      <c r="M53" s="7"/>
      <c r="N53" s="7">
        <f>N55*$G53</f>
        <v>114079</v>
      </c>
      <c r="O53" s="7"/>
      <c r="P53" s="7"/>
      <c r="Q53" s="7"/>
      <c r="R53" s="7"/>
      <c r="S53" s="7"/>
      <c r="T53" s="12"/>
    </row>
    <row r="54" spans="1:20" ht="9" customHeight="1" x14ac:dyDescent="0.2">
      <c r="A54" s="105"/>
      <c r="B54" s="132"/>
      <c r="C54" s="139"/>
      <c r="D54" s="139"/>
      <c r="E54" s="139"/>
      <c r="F54" s="133"/>
      <c r="G54" s="106">
        <f>G53/$G$113</f>
        <v>3.0620327426718455E-2</v>
      </c>
      <c r="H54" s="7"/>
      <c r="I54" s="7"/>
      <c r="J54" s="64"/>
      <c r="K54" s="64"/>
      <c r="L54" s="64"/>
      <c r="M54" s="64"/>
      <c r="N54" s="16"/>
      <c r="O54" s="7"/>
      <c r="P54" s="64"/>
      <c r="Q54" s="64"/>
      <c r="R54" s="64"/>
      <c r="S54" s="64"/>
      <c r="T54" s="12"/>
    </row>
    <row r="55" spans="1:20" ht="24.95" customHeight="1" x14ac:dyDescent="0.2">
      <c r="A55" s="105"/>
      <c r="B55" s="134"/>
      <c r="C55" s="135"/>
      <c r="D55" s="135"/>
      <c r="E55" s="135"/>
      <c r="F55" s="136"/>
      <c r="G55" s="106"/>
      <c r="H55" s="7"/>
      <c r="I55" s="7"/>
      <c r="J55" s="13"/>
      <c r="K55" s="13"/>
      <c r="L55" s="13"/>
      <c r="M55" s="13"/>
      <c r="N55" s="13">
        <v>1</v>
      </c>
      <c r="O55" s="7"/>
      <c r="P55" s="13"/>
      <c r="Q55" s="13"/>
      <c r="R55" s="13"/>
      <c r="S55" s="13"/>
      <c r="T55" s="12"/>
    </row>
    <row r="56" spans="1:20" ht="24.95" customHeight="1" x14ac:dyDescent="0.2">
      <c r="A56" s="105">
        <v>14</v>
      </c>
      <c r="B56" s="129" t="str">
        <f>'PLANILHA ORÇAMENTÁRIA'!D127</f>
        <v>FORROS</v>
      </c>
      <c r="C56" s="130"/>
      <c r="D56" s="130"/>
      <c r="E56" s="130"/>
      <c r="F56" s="131"/>
      <c r="G56" s="11">
        <f>'PLANILHA ORÇAMENTÁRIA'!L129</f>
        <v>70014</v>
      </c>
      <c r="H56" s="7"/>
      <c r="I56" s="7"/>
      <c r="J56" s="7"/>
      <c r="K56" s="7"/>
      <c r="L56" s="7"/>
      <c r="M56" s="7"/>
      <c r="N56" s="7"/>
      <c r="O56" s="7"/>
      <c r="P56" s="7">
        <f>P58*$G56</f>
        <v>70014</v>
      </c>
      <c r="Q56" s="7"/>
      <c r="R56" s="7"/>
      <c r="S56" s="7"/>
      <c r="T56" s="12"/>
    </row>
    <row r="57" spans="1:20" ht="9" customHeight="1" x14ac:dyDescent="0.2">
      <c r="A57" s="105"/>
      <c r="B57" s="132"/>
      <c r="C57" s="139"/>
      <c r="D57" s="139"/>
      <c r="E57" s="139"/>
      <c r="F57" s="133"/>
      <c r="G57" s="106">
        <f>G56/$G$113</f>
        <v>1.8792692822116833E-2</v>
      </c>
      <c r="H57" s="64"/>
      <c r="I57" s="64"/>
      <c r="J57" s="64"/>
      <c r="K57" s="64"/>
      <c r="L57" s="64"/>
      <c r="M57" s="64"/>
      <c r="N57" s="64"/>
      <c r="O57" s="64"/>
      <c r="P57" s="16"/>
      <c r="Q57" s="64"/>
      <c r="R57" s="64"/>
      <c r="S57" s="64"/>
      <c r="T57" s="12"/>
    </row>
    <row r="58" spans="1:20" ht="20.100000000000001" customHeight="1" x14ac:dyDescent="0.2">
      <c r="A58" s="105"/>
      <c r="B58" s="132"/>
      <c r="C58" s="139"/>
      <c r="D58" s="139"/>
      <c r="E58" s="139"/>
      <c r="F58" s="133"/>
      <c r="G58" s="106"/>
      <c r="H58" s="13"/>
      <c r="I58" s="13"/>
      <c r="J58" s="13"/>
      <c r="K58" s="13"/>
      <c r="L58" s="13"/>
      <c r="M58" s="13"/>
      <c r="N58" s="13"/>
      <c r="O58" s="13"/>
      <c r="P58" s="13">
        <v>1</v>
      </c>
      <c r="Q58" s="13"/>
      <c r="R58" s="13"/>
      <c r="S58" s="13"/>
      <c r="T58" s="12"/>
    </row>
    <row r="59" spans="1:20" ht="24.95" customHeight="1" x14ac:dyDescent="0.2">
      <c r="A59" s="105">
        <v>15</v>
      </c>
      <c r="B59" s="129" t="str">
        <f>'PLANILHA ORÇAMENTÁRIA'!D131</f>
        <v>PINTURAS INTERNAS</v>
      </c>
      <c r="C59" s="130"/>
      <c r="D59" s="130"/>
      <c r="E59" s="130"/>
      <c r="F59" s="131"/>
      <c r="G59" s="11">
        <f>'PLANILHA ORÇAMENTÁRIA'!L136</f>
        <v>62015</v>
      </c>
      <c r="H59" s="7"/>
      <c r="I59" s="7"/>
      <c r="J59" s="7"/>
      <c r="K59" s="7"/>
      <c r="L59" s="7"/>
      <c r="M59" s="7"/>
      <c r="N59" s="7"/>
      <c r="O59" s="7"/>
      <c r="P59" s="7"/>
      <c r="Q59" s="7"/>
      <c r="R59" s="7"/>
      <c r="S59" s="7">
        <f>S61*$G59</f>
        <v>62015</v>
      </c>
      <c r="T59" s="12"/>
    </row>
    <row r="60" spans="1:20" ht="9" customHeight="1" x14ac:dyDescent="0.2">
      <c r="A60" s="105"/>
      <c r="B60" s="132"/>
      <c r="C60" s="139"/>
      <c r="D60" s="139"/>
      <c r="E60" s="139"/>
      <c r="F60" s="133"/>
      <c r="G60" s="106">
        <f>G59/$G$113</f>
        <v>1.6645654374319068E-2</v>
      </c>
      <c r="H60" s="64"/>
      <c r="I60" s="64"/>
      <c r="J60" s="64"/>
      <c r="K60" s="64"/>
      <c r="L60" s="64"/>
      <c r="M60" s="64"/>
      <c r="N60" s="64"/>
      <c r="O60" s="64"/>
      <c r="P60" s="64"/>
      <c r="Q60" s="64"/>
      <c r="R60" s="64"/>
      <c r="S60" s="16"/>
      <c r="T60" s="12"/>
    </row>
    <row r="61" spans="1:20" ht="24.95" customHeight="1" x14ac:dyDescent="0.2">
      <c r="A61" s="105"/>
      <c r="B61" s="132"/>
      <c r="C61" s="139"/>
      <c r="D61" s="139"/>
      <c r="E61" s="139"/>
      <c r="F61" s="133"/>
      <c r="G61" s="106"/>
      <c r="H61" s="13"/>
      <c r="I61" s="13"/>
      <c r="J61" s="13"/>
      <c r="K61" s="13"/>
      <c r="L61" s="13"/>
      <c r="M61" s="13"/>
      <c r="N61" s="13"/>
      <c r="O61" s="13"/>
      <c r="P61" s="13"/>
      <c r="Q61" s="13"/>
      <c r="R61" s="13"/>
      <c r="S61" s="13">
        <v>1</v>
      </c>
      <c r="T61" s="12"/>
    </row>
    <row r="62" spans="1:20" ht="24.95" customHeight="1" x14ac:dyDescent="0.2">
      <c r="A62" s="105">
        <v>16</v>
      </c>
      <c r="B62" s="129" t="str">
        <f>'PLANILHA ORÇAMENTÁRIA'!D138</f>
        <v>PINTURAS EXTERNAS</v>
      </c>
      <c r="C62" s="130"/>
      <c r="D62" s="130"/>
      <c r="E62" s="130"/>
      <c r="F62" s="131"/>
      <c r="G62" s="11">
        <f>'PLANILHA ORÇAMENTÁRIA'!L141</f>
        <v>33561.5</v>
      </c>
      <c r="H62" s="7"/>
      <c r="I62" s="7"/>
      <c r="J62" s="7"/>
      <c r="K62" s="7"/>
      <c r="L62" s="7"/>
      <c r="M62" s="7"/>
      <c r="N62" s="7"/>
      <c r="O62" s="7"/>
      <c r="P62" s="7"/>
      <c r="Q62" s="7"/>
      <c r="R62" s="7"/>
      <c r="S62" s="7">
        <f>S64*$G62</f>
        <v>33561.5</v>
      </c>
      <c r="T62" s="12"/>
    </row>
    <row r="63" spans="1:20" ht="9" customHeight="1" x14ac:dyDescent="0.2">
      <c r="A63" s="105"/>
      <c r="B63" s="132"/>
      <c r="C63" s="139"/>
      <c r="D63" s="139"/>
      <c r="E63" s="139"/>
      <c r="F63" s="133"/>
      <c r="G63" s="106">
        <f>G62/$G$113</f>
        <v>9.0083549025833983E-3</v>
      </c>
      <c r="H63" s="7"/>
      <c r="I63" s="7"/>
      <c r="J63" s="64"/>
      <c r="K63" s="64"/>
      <c r="L63" s="64"/>
      <c r="M63" s="64"/>
      <c r="N63" s="7"/>
      <c r="O63" s="7"/>
      <c r="P63" s="64"/>
      <c r="Q63" s="64"/>
      <c r="R63" s="64"/>
      <c r="S63" s="16"/>
      <c r="T63" s="12"/>
    </row>
    <row r="64" spans="1:20" ht="24.95" customHeight="1" x14ac:dyDescent="0.2">
      <c r="A64" s="105"/>
      <c r="B64" s="132"/>
      <c r="C64" s="139"/>
      <c r="D64" s="139"/>
      <c r="E64" s="139"/>
      <c r="F64" s="133"/>
      <c r="G64" s="106"/>
      <c r="H64" s="7"/>
      <c r="I64" s="7"/>
      <c r="J64" s="13"/>
      <c r="K64" s="13"/>
      <c r="L64" s="13"/>
      <c r="M64" s="13"/>
      <c r="N64" s="7"/>
      <c r="O64" s="7"/>
      <c r="P64" s="13"/>
      <c r="Q64" s="13"/>
      <c r="R64" s="13"/>
      <c r="S64" s="13">
        <v>1</v>
      </c>
      <c r="T64" s="12"/>
    </row>
    <row r="65" spans="1:20" ht="24.95" customHeight="1" x14ac:dyDescent="0.2">
      <c r="A65" s="105">
        <v>17</v>
      </c>
      <c r="B65" s="129" t="str">
        <f>'PLANILHA ORÇAMENTÁRIA'!D143</f>
        <v>PINTURA ESQUADRIAS</v>
      </c>
      <c r="C65" s="130"/>
      <c r="D65" s="130"/>
      <c r="E65" s="130"/>
      <c r="F65" s="131"/>
      <c r="G65" s="11">
        <f>'PLANILHA ORÇAMENTÁRIA'!L147</f>
        <v>26580.25</v>
      </c>
      <c r="H65" s="7"/>
      <c r="I65" s="7"/>
      <c r="J65" s="7"/>
      <c r="K65" s="7"/>
      <c r="L65" s="7"/>
      <c r="M65" s="7"/>
      <c r="N65" s="7"/>
      <c r="O65" s="7"/>
      <c r="P65" s="7"/>
      <c r="Q65" s="7"/>
      <c r="R65" s="7"/>
      <c r="S65" s="7">
        <f>S67*$G65</f>
        <v>26580.25</v>
      </c>
      <c r="T65" s="12"/>
    </row>
    <row r="66" spans="1:20" ht="9" customHeight="1" x14ac:dyDescent="0.2">
      <c r="A66" s="105"/>
      <c r="B66" s="132"/>
      <c r="C66" s="139"/>
      <c r="D66" s="139"/>
      <c r="E66" s="139"/>
      <c r="F66" s="133"/>
      <c r="G66" s="106">
        <f>G65/$G$113</f>
        <v>7.1344941495282499E-3</v>
      </c>
      <c r="H66" s="7"/>
      <c r="I66" s="64"/>
      <c r="J66" s="64"/>
      <c r="K66" s="64"/>
      <c r="L66" s="7"/>
      <c r="M66" s="7"/>
      <c r="N66" s="7"/>
      <c r="O66" s="64"/>
      <c r="P66" s="64"/>
      <c r="Q66" s="64"/>
      <c r="R66" s="7"/>
      <c r="S66" s="16"/>
      <c r="T66" s="12"/>
    </row>
    <row r="67" spans="1:20" ht="24.95" customHeight="1" x14ac:dyDescent="0.2">
      <c r="A67" s="105"/>
      <c r="B67" s="132"/>
      <c r="C67" s="139"/>
      <c r="D67" s="139"/>
      <c r="E67" s="139"/>
      <c r="F67" s="133"/>
      <c r="G67" s="106"/>
      <c r="H67" s="7"/>
      <c r="I67" s="13"/>
      <c r="J67" s="13"/>
      <c r="K67" s="13"/>
      <c r="L67" s="7"/>
      <c r="M67" s="7"/>
      <c r="N67" s="7"/>
      <c r="O67" s="13"/>
      <c r="P67" s="13"/>
      <c r="Q67" s="13"/>
      <c r="R67" s="7"/>
      <c r="S67" s="13">
        <v>1</v>
      </c>
      <c r="T67" s="12"/>
    </row>
    <row r="68" spans="1:20" ht="24.95" customHeight="1" x14ac:dyDescent="0.2">
      <c r="A68" s="105">
        <v>18</v>
      </c>
      <c r="B68" s="129" t="str">
        <f>'PLANILHA ORÇAMENTÁRIA'!D149</f>
        <v>PISO CERÂMICO</v>
      </c>
      <c r="C68" s="130"/>
      <c r="D68" s="130"/>
      <c r="E68" s="130"/>
      <c r="F68" s="131"/>
      <c r="G68" s="11">
        <f>'PLANILHA ORÇAMENTÁRIA'!L159</f>
        <v>246902.25</v>
      </c>
      <c r="H68" s="7"/>
      <c r="I68" s="7"/>
      <c r="J68" s="7"/>
      <c r="K68" s="7"/>
      <c r="L68" s="7"/>
      <c r="M68" s="7"/>
      <c r="N68" s="7"/>
      <c r="O68" s="7"/>
      <c r="P68" s="7">
        <f>P70*$G68</f>
        <v>246902.25</v>
      </c>
      <c r="Q68" s="7"/>
      <c r="R68" s="7"/>
      <c r="S68" s="7"/>
      <c r="T68" s="12"/>
    </row>
    <row r="69" spans="1:20" ht="9" customHeight="1" x14ac:dyDescent="0.2">
      <c r="A69" s="105"/>
      <c r="B69" s="132"/>
      <c r="C69" s="139"/>
      <c r="D69" s="139"/>
      <c r="E69" s="139"/>
      <c r="F69" s="133"/>
      <c r="G69" s="106">
        <f>G68/$G$113</f>
        <v>6.6271861932463441E-2</v>
      </c>
      <c r="H69" s="7"/>
      <c r="I69" s="7"/>
      <c r="J69" s="64"/>
      <c r="K69" s="64"/>
      <c r="L69" s="7"/>
      <c r="M69" s="7"/>
      <c r="N69" s="7"/>
      <c r="O69" s="7"/>
      <c r="P69" s="16"/>
      <c r="Q69" s="64"/>
      <c r="R69" s="7"/>
      <c r="S69" s="7"/>
      <c r="T69" s="12"/>
    </row>
    <row r="70" spans="1:20" ht="24.95" customHeight="1" x14ac:dyDescent="0.2">
      <c r="A70" s="105"/>
      <c r="B70" s="132"/>
      <c r="C70" s="139"/>
      <c r="D70" s="139"/>
      <c r="E70" s="139"/>
      <c r="F70" s="133"/>
      <c r="G70" s="106"/>
      <c r="H70" s="7"/>
      <c r="I70" s="7"/>
      <c r="J70" s="13"/>
      <c r="K70" s="13"/>
      <c r="L70" s="7"/>
      <c r="M70" s="7"/>
      <c r="N70" s="7"/>
      <c r="O70" s="7"/>
      <c r="P70" s="13">
        <v>1</v>
      </c>
      <c r="Q70" s="13"/>
      <c r="R70" s="7"/>
      <c r="S70" s="7"/>
      <c r="T70" s="12"/>
    </row>
    <row r="71" spans="1:20" ht="24.95" customHeight="1" x14ac:dyDescent="0.2">
      <c r="A71" s="105">
        <v>19</v>
      </c>
      <c r="B71" s="129" t="str">
        <f>'PLANILHA ORÇAMENTÁRIA'!D161</f>
        <v>PISOS CIMENTADOS</v>
      </c>
      <c r="C71" s="130"/>
      <c r="D71" s="130"/>
      <c r="E71" s="130"/>
      <c r="F71" s="131"/>
      <c r="G71" s="11">
        <f>'PLANILHA ORÇAMENTÁRIA'!L164</f>
        <v>28007.500000000004</v>
      </c>
      <c r="H71" s="7"/>
      <c r="I71" s="7"/>
      <c r="J71" s="7"/>
      <c r="K71" s="7"/>
      <c r="L71" s="7"/>
      <c r="M71" s="7"/>
      <c r="N71" s="7"/>
      <c r="O71" s="7"/>
      <c r="P71" s="7">
        <f>P73*$G71</f>
        <v>28007.500000000004</v>
      </c>
      <c r="Q71" s="7"/>
      <c r="R71" s="7"/>
      <c r="S71" s="7"/>
      <c r="T71" s="12"/>
    </row>
    <row r="72" spans="1:20" ht="9" customHeight="1" x14ac:dyDescent="0.2">
      <c r="A72" s="105"/>
      <c r="B72" s="132"/>
      <c r="C72" s="139"/>
      <c r="D72" s="139"/>
      <c r="E72" s="139"/>
      <c r="F72" s="133"/>
      <c r="G72" s="106">
        <f>G71/$G$113</f>
        <v>7.5175871142262578E-3</v>
      </c>
      <c r="H72" s="7"/>
      <c r="I72" s="7"/>
      <c r="J72" s="64"/>
      <c r="K72" s="64"/>
      <c r="L72" s="7"/>
      <c r="M72" s="64"/>
      <c r="N72" s="7"/>
      <c r="O72" s="7"/>
      <c r="P72" s="16"/>
      <c r="Q72" s="64"/>
      <c r="R72" s="7"/>
      <c r="S72" s="64"/>
      <c r="T72" s="12"/>
    </row>
    <row r="73" spans="1:20" ht="24.95" customHeight="1" x14ac:dyDescent="0.2">
      <c r="A73" s="105"/>
      <c r="B73" s="132"/>
      <c r="C73" s="139"/>
      <c r="D73" s="139"/>
      <c r="E73" s="139"/>
      <c r="F73" s="133"/>
      <c r="G73" s="106"/>
      <c r="H73" s="7"/>
      <c r="I73" s="7"/>
      <c r="J73" s="13"/>
      <c r="K73" s="13"/>
      <c r="L73" s="7"/>
      <c r="M73" s="13"/>
      <c r="N73" s="7"/>
      <c r="O73" s="7"/>
      <c r="P73" s="13">
        <v>1</v>
      </c>
      <c r="Q73" s="13"/>
      <c r="R73" s="7"/>
      <c r="S73" s="13"/>
      <c r="T73" s="12"/>
    </row>
    <row r="74" spans="1:20" ht="24.95" customHeight="1" x14ac:dyDescent="0.2">
      <c r="A74" s="105">
        <v>20</v>
      </c>
      <c r="B74" s="129" t="str">
        <f>'PLANILHA ORÇAMENTÁRIA'!D166</f>
        <v>RODAPÉS, SOLEIRAS E PEITORIS</v>
      </c>
      <c r="C74" s="130"/>
      <c r="D74" s="130"/>
      <c r="E74" s="130"/>
      <c r="F74" s="131"/>
      <c r="G74" s="11">
        <f>'PLANILHA ORÇAMENTÁRIA'!L170</f>
        <v>27584.75</v>
      </c>
      <c r="H74" s="7"/>
      <c r="I74" s="7"/>
      <c r="J74" s="7"/>
      <c r="K74" s="7"/>
      <c r="L74" s="7"/>
      <c r="M74" s="7"/>
      <c r="N74" s="7"/>
      <c r="O74" s="7"/>
      <c r="P74" s="7">
        <f>P76*$G74</f>
        <v>27584.75</v>
      </c>
      <c r="Q74" s="7"/>
      <c r="R74" s="7"/>
      <c r="S74" s="7"/>
      <c r="T74" s="19"/>
    </row>
    <row r="75" spans="1:20" ht="9" customHeight="1" x14ac:dyDescent="0.2">
      <c r="A75" s="105"/>
      <c r="B75" s="132"/>
      <c r="C75" s="139"/>
      <c r="D75" s="139"/>
      <c r="E75" s="139"/>
      <c r="F75" s="133"/>
      <c r="G75" s="106">
        <f>G74/$G$113</f>
        <v>7.4041153672820756E-3</v>
      </c>
      <c r="H75" s="7"/>
      <c r="I75" s="7"/>
      <c r="J75" s="7"/>
      <c r="K75" s="7"/>
      <c r="L75" s="64"/>
      <c r="M75" s="64"/>
      <c r="N75" s="7"/>
      <c r="O75" s="7"/>
      <c r="P75" s="16"/>
      <c r="Q75" s="7"/>
      <c r="R75" s="64"/>
      <c r="S75" s="64"/>
      <c r="T75" s="12"/>
    </row>
    <row r="76" spans="1:20" ht="24.95" customHeight="1" x14ac:dyDescent="0.2">
      <c r="A76" s="105"/>
      <c r="B76" s="132"/>
      <c r="C76" s="139"/>
      <c r="D76" s="139"/>
      <c r="E76" s="139"/>
      <c r="F76" s="133"/>
      <c r="G76" s="106"/>
      <c r="H76" s="7"/>
      <c r="I76" s="7"/>
      <c r="J76" s="7"/>
      <c r="K76" s="7"/>
      <c r="L76" s="13"/>
      <c r="M76" s="13"/>
      <c r="N76" s="7"/>
      <c r="O76" s="7"/>
      <c r="P76" s="13">
        <v>1</v>
      </c>
      <c r="Q76" s="7"/>
      <c r="R76" s="13"/>
      <c r="S76" s="13"/>
      <c r="T76" s="12"/>
    </row>
    <row r="77" spans="1:20" ht="24.95" customHeight="1" x14ac:dyDescent="0.2">
      <c r="A77" s="105">
        <v>21</v>
      </c>
      <c r="B77" s="129" t="str">
        <f>'PLANILHA ORÇAMENTÁRIA'!D172</f>
        <v>CENTRO DE DISTRIBUIÇÃO ELÉTRICA</v>
      </c>
      <c r="C77" s="130"/>
      <c r="D77" s="130"/>
      <c r="E77" s="130"/>
      <c r="F77" s="131"/>
      <c r="G77" s="11">
        <f>'PLANILHA ORÇAMENTÁRIA'!L181</f>
        <v>79292</v>
      </c>
      <c r="H77" s="7"/>
      <c r="I77" s="7"/>
      <c r="J77" s="7"/>
      <c r="K77" s="7"/>
      <c r="L77" s="7"/>
      <c r="M77" s="7"/>
      <c r="N77" s="7"/>
      <c r="O77" s="7"/>
      <c r="P77" s="7"/>
      <c r="Q77" s="7">
        <f>Q79*$G77</f>
        <v>79292</v>
      </c>
      <c r="R77" s="7"/>
      <c r="S77" s="7"/>
      <c r="T77" s="12"/>
    </row>
    <row r="78" spans="1:20" ht="9" customHeight="1" x14ac:dyDescent="0.2">
      <c r="A78" s="105"/>
      <c r="B78" s="132"/>
      <c r="C78" s="139"/>
      <c r="D78" s="139"/>
      <c r="E78" s="139"/>
      <c r="F78" s="133"/>
      <c r="G78" s="106">
        <f>G77/$G$113</f>
        <v>2.1283031954341815E-2</v>
      </c>
      <c r="H78" s="7"/>
      <c r="I78" s="7"/>
      <c r="J78" s="64"/>
      <c r="K78" s="64"/>
      <c r="L78" s="7"/>
      <c r="M78" s="64"/>
      <c r="N78" s="7"/>
      <c r="O78" s="7"/>
      <c r="P78" s="64"/>
      <c r="Q78" s="16"/>
      <c r="R78" s="7"/>
      <c r="S78" s="64"/>
      <c r="T78" s="12"/>
    </row>
    <row r="79" spans="1:20" ht="24.95" customHeight="1" x14ac:dyDescent="0.2">
      <c r="A79" s="105"/>
      <c r="B79" s="132"/>
      <c r="C79" s="139"/>
      <c r="D79" s="139"/>
      <c r="E79" s="139"/>
      <c r="F79" s="133"/>
      <c r="G79" s="106"/>
      <c r="H79" s="7"/>
      <c r="I79" s="7"/>
      <c r="J79" s="13"/>
      <c r="K79" s="13"/>
      <c r="L79" s="7"/>
      <c r="M79" s="13"/>
      <c r="N79" s="7"/>
      <c r="O79" s="7"/>
      <c r="P79" s="13"/>
      <c r="Q79" s="13">
        <v>1</v>
      </c>
      <c r="R79" s="7"/>
      <c r="S79" s="13"/>
      <c r="T79" s="12"/>
    </row>
    <row r="80" spans="1:20" ht="24.95" customHeight="1" x14ac:dyDescent="0.2">
      <c r="A80" s="105">
        <v>22</v>
      </c>
      <c r="B80" s="129" t="str">
        <f>'PLANILHA ORÇAMENTÁRIA'!D183</f>
        <v>ILUMINAÇÃO, TOMADAS E INTERRUPTORES</v>
      </c>
      <c r="C80" s="130"/>
      <c r="D80" s="130"/>
      <c r="E80" s="130"/>
      <c r="F80" s="131"/>
      <c r="G80" s="11">
        <f>'PLANILHA ORÇAMENTÁRIA'!L197</f>
        <v>63500.5</v>
      </c>
      <c r="H80" s="7"/>
      <c r="I80" s="7"/>
      <c r="J80" s="7"/>
      <c r="K80" s="7"/>
      <c r="L80" s="7"/>
      <c r="M80" s="7"/>
      <c r="N80" s="7"/>
      <c r="O80" s="7"/>
      <c r="P80" s="7"/>
      <c r="Q80" s="7"/>
      <c r="R80" s="7">
        <f>R82*$G80</f>
        <v>63500.5</v>
      </c>
      <c r="S80" s="7"/>
      <c r="T80" s="12"/>
    </row>
    <row r="81" spans="1:20" ht="9" customHeight="1" x14ac:dyDescent="0.2">
      <c r="A81" s="105"/>
      <c r="B81" s="132"/>
      <c r="C81" s="139"/>
      <c r="D81" s="139"/>
      <c r="E81" s="139"/>
      <c r="F81" s="133"/>
      <c r="G81" s="106">
        <f>G80/$G$113</f>
        <v>1.7044382417099862E-2</v>
      </c>
      <c r="H81" s="64"/>
      <c r="I81" s="64"/>
      <c r="J81" s="64"/>
      <c r="K81" s="64"/>
      <c r="L81" s="64"/>
      <c r="M81" s="64"/>
      <c r="N81" s="64"/>
      <c r="O81" s="64"/>
      <c r="P81" s="64"/>
      <c r="Q81" s="64"/>
      <c r="R81" s="16"/>
      <c r="S81" s="64"/>
      <c r="T81" s="12"/>
    </row>
    <row r="82" spans="1:20" ht="24.95" customHeight="1" x14ac:dyDescent="0.2">
      <c r="A82" s="105"/>
      <c r="B82" s="132"/>
      <c r="C82" s="139"/>
      <c r="D82" s="139"/>
      <c r="E82" s="139"/>
      <c r="F82" s="133"/>
      <c r="G82" s="106"/>
      <c r="H82" s="13"/>
      <c r="I82" s="13"/>
      <c r="J82" s="13"/>
      <c r="K82" s="13"/>
      <c r="L82" s="13"/>
      <c r="M82" s="13"/>
      <c r="N82" s="13"/>
      <c r="O82" s="13"/>
      <c r="P82" s="13"/>
      <c r="Q82" s="13"/>
      <c r="R82" s="13">
        <v>1</v>
      </c>
      <c r="S82" s="13"/>
      <c r="T82" s="12"/>
    </row>
    <row r="83" spans="1:20" ht="24.95" customHeight="1" x14ac:dyDescent="0.2">
      <c r="A83" s="105">
        <v>23</v>
      </c>
      <c r="B83" s="129" t="str">
        <f>'PLANILHA ORÇAMENTÁRIA'!D199</f>
        <v>FIOS E CABOS</v>
      </c>
      <c r="C83" s="130"/>
      <c r="D83" s="130"/>
      <c r="E83" s="130"/>
      <c r="F83" s="131"/>
      <c r="G83" s="11">
        <f>'PLANILHA ORÇAMENTÁRIA'!L209</f>
        <v>165448.75</v>
      </c>
      <c r="H83" s="7"/>
      <c r="I83" s="7"/>
      <c r="J83" s="7"/>
      <c r="K83" s="7"/>
      <c r="L83" s="7"/>
      <c r="M83" s="7"/>
      <c r="N83" s="7"/>
      <c r="O83" s="7"/>
      <c r="P83" s="7"/>
      <c r="Q83" s="7">
        <f>Q85*$G83</f>
        <v>165448.75</v>
      </c>
      <c r="R83" s="7"/>
      <c r="S83" s="7"/>
      <c r="T83" s="12"/>
    </row>
    <row r="84" spans="1:20" ht="9" customHeight="1" x14ac:dyDescent="0.2">
      <c r="A84" s="105"/>
      <c r="B84" s="132"/>
      <c r="C84" s="139"/>
      <c r="D84" s="139"/>
      <c r="E84" s="139"/>
      <c r="F84" s="133"/>
      <c r="G84" s="106">
        <f>G83/$G$113</f>
        <v>4.44086545055732E-2</v>
      </c>
      <c r="H84" s="7"/>
      <c r="I84" s="7"/>
      <c r="J84" s="64"/>
      <c r="K84" s="64"/>
      <c r="L84" s="64"/>
      <c r="M84" s="64"/>
      <c r="N84" s="7"/>
      <c r="O84" s="7"/>
      <c r="P84" s="64"/>
      <c r="Q84" s="16"/>
      <c r="R84" s="64"/>
      <c r="S84" s="64"/>
      <c r="T84" s="12"/>
    </row>
    <row r="85" spans="1:20" ht="24.95" customHeight="1" x14ac:dyDescent="0.2">
      <c r="A85" s="105"/>
      <c r="B85" s="132"/>
      <c r="C85" s="139"/>
      <c r="D85" s="139"/>
      <c r="E85" s="139"/>
      <c r="F85" s="133"/>
      <c r="G85" s="106"/>
      <c r="H85" s="7"/>
      <c r="I85" s="7"/>
      <c r="J85" s="13"/>
      <c r="K85" s="13"/>
      <c r="L85" s="13"/>
      <c r="M85" s="13"/>
      <c r="N85" s="7"/>
      <c r="O85" s="7"/>
      <c r="P85" s="13"/>
      <c r="Q85" s="13">
        <v>1</v>
      </c>
      <c r="R85" s="13"/>
      <c r="S85" s="13"/>
      <c r="T85" s="12"/>
    </row>
    <row r="86" spans="1:20" ht="24.95" customHeight="1" x14ac:dyDescent="0.2">
      <c r="A86" s="105">
        <v>24</v>
      </c>
      <c r="B86" s="129" t="str">
        <f>'PLANILHA ORÇAMENTÁRIA'!D211</f>
        <v>TUBULAÇÕES E CONEXÕES HIDRÁULICAS</v>
      </c>
      <c r="C86" s="130"/>
      <c r="D86" s="130"/>
      <c r="E86" s="130"/>
      <c r="F86" s="131"/>
      <c r="G86" s="11">
        <f>'PLANILHA ORÇAMENTÁRIA'!L219</f>
        <v>26358.25</v>
      </c>
      <c r="H86" s="7"/>
      <c r="I86" s="7"/>
      <c r="J86" s="7"/>
      <c r="K86" s="7"/>
      <c r="L86" s="7"/>
      <c r="M86" s="7">
        <f>M88*$G86</f>
        <v>26358.25</v>
      </c>
      <c r="N86" s="7"/>
      <c r="O86" s="7"/>
      <c r="P86" s="7"/>
      <c r="Q86" s="7"/>
      <c r="R86" s="7"/>
      <c r="S86" s="7"/>
      <c r="T86" s="12"/>
    </row>
    <row r="87" spans="1:20" ht="9" customHeight="1" x14ac:dyDescent="0.2">
      <c r="A87" s="105"/>
      <c r="B87" s="132"/>
      <c r="C87" s="139"/>
      <c r="D87" s="139"/>
      <c r="E87" s="139"/>
      <c r="F87" s="133"/>
      <c r="G87" s="106">
        <f>G86/$G$113</f>
        <v>7.0749063841311875E-3</v>
      </c>
      <c r="H87" s="7"/>
      <c r="I87" s="64"/>
      <c r="J87" s="64"/>
      <c r="K87" s="64"/>
      <c r="L87" s="7"/>
      <c r="M87" s="16"/>
      <c r="N87" s="7"/>
      <c r="O87" s="64"/>
      <c r="P87" s="64"/>
      <c r="Q87" s="64"/>
      <c r="R87" s="7"/>
      <c r="S87" s="7"/>
      <c r="T87" s="12"/>
    </row>
    <row r="88" spans="1:20" ht="24.95" customHeight="1" x14ac:dyDescent="0.2">
      <c r="A88" s="105"/>
      <c r="B88" s="134"/>
      <c r="C88" s="135"/>
      <c r="D88" s="135"/>
      <c r="E88" s="135"/>
      <c r="F88" s="136"/>
      <c r="G88" s="106"/>
      <c r="H88" s="7"/>
      <c r="I88" s="13"/>
      <c r="J88" s="13"/>
      <c r="K88" s="13"/>
      <c r="L88" s="7"/>
      <c r="M88" s="13">
        <v>1</v>
      </c>
      <c r="N88" s="7"/>
      <c r="O88" s="13"/>
      <c r="P88" s="13"/>
      <c r="Q88" s="13"/>
      <c r="R88" s="7"/>
      <c r="S88" s="7"/>
      <c r="T88" s="12"/>
    </row>
    <row r="89" spans="1:20" ht="24.95" customHeight="1" x14ac:dyDescent="0.2">
      <c r="A89" s="105">
        <v>25</v>
      </c>
      <c r="B89" s="129" t="str">
        <f>'PLANILHA ORÇAMENTÁRIA'!D221</f>
        <v>REGISTROS</v>
      </c>
      <c r="C89" s="130"/>
      <c r="D89" s="130"/>
      <c r="E89" s="130"/>
      <c r="F89" s="131"/>
      <c r="G89" s="11">
        <f>'PLANILHA ORÇAMENTÁRIA'!L226</f>
        <v>19570.5</v>
      </c>
      <c r="H89" s="7"/>
      <c r="I89" s="7"/>
      <c r="J89" s="7"/>
      <c r="K89" s="7"/>
      <c r="L89" s="7"/>
      <c r="M89" s="7">
        <f>M91*$G89</f>
        <v>19570.5</v>
      </c>
      <c r="N89" s="7"/>
      <c r="O89" s="7"/>
      <c r="P89" s="7"/>
      <c r="Q89" s="7"/>
      <c r="R89" s="7"/>
      <c r="S89" s="7"/>
      <c r="T89" s="12"/>
    </row>
    <row r="90" spans="1:20" ht="9" customHeight="1" x14ac:dyDescent="0.2">
      <c r="A90" s="105"/>
      <c r="B90" s="132"/>
      <c r="C90" s="139"/>
      <c r="D90" s="139"/>
      <c r="E90" s="139"/>
      <c r="F90" s="133"/>
      <c r="G90" s="106">
        <f>G89/$G$113</f>
        <v>5.252983615780236E-3</v>
      </c>
      <c r="H90" s="7"/>
      <c r="I90" s="7"/>
      <c r="J90" s="64"/>
      <c r="K90" s="64"/>
      <c r="L90" s="7"/>
      <c r="M90" s="16"/>
      <c r="N90" s="7"/>
      <c r="O90" s="7"/>
      <c r="P90" s="64"/>
      <c r="Q90" s="64"/>
      <c r="R90" s="7"/>
      <c r="S90" s="7"/>
      <c r="T90" s="12"/>
    </row>
    <row r="91" spans="1:20" ht="24.95" customHeight="1" x14ac:dyDescent="0.2">
      <c r="A91" s="105"/>
      <c r="B91" s="134"/>
      <c r="C91" s="135"/>
      <c r="D91" s="135"/>
      <c r="E91" s="135"/>
      <c r="F91" s="136"/>
      <c r="G91" s="106"/>
      <c r="H91" s="7"/>
      <c r="I91" s="7"/>
      <c r="J91" s="13"/>
      <c r="K91" s="13"/>
      <c r="L91" s="7"/>
      <c r="M91" s="13">
        <v>1</v>
      </c>
      <c r="N91" s="7"/>
      <c r="O91" s="7"/>
      <c r="P91" s="13"/>
      <c r="Q91" s="13"/>
      <c r="R91" s="7"/>
      <c r="S91" s="7"/>
      <c r="T91" s="12"/>
    </row>
    <row r="92" spans="1:20" ht="24.95" customHeight="1" x14ac:dyDescent="0.2">
      <c r="A92" s="105">
        <v>26</v>
      </c>
      <c r="B92" s="129" t="str">
        <f>'PLANILHA ORÇAMENTÁRIA'!D228</f>
        <v>ENTRADA / ALIMENTAÇÃO HIDRÁULICA</v>
      </c>
      <c r="C92" s="130"/>
      <c r="D92" s="130"/>
      <c r="E92" s="130"/>
      <c r="F92" s="131"/>
      <c r="G92" s="11">
        <f>'PLANILHA ORÇAMENTÁRIA'!L236</f>
        <v>18478.25</v>
      </c>
      <c r="H92" s="7"/>
      <c r="I92" s="7"/>
      <c r="J92" s="7"/>
      <c r="K92" s="7"/>
      <c r="L92" s="7"/>
      <c r="M92" s="7">
        <f>M94*$G92</f>
        <v>18478.25</v>
      </c>
      <c r="N92" s="7"/>
      <c r="O92" s="7"/>
      <c r="P92" s="7"/>
      <c r="Q92" s="7"/>
      <c r="R92" s="7"/>
      <c r="S92" s="7"/>
      <c r="T92" s="12"/>
    </row>
    <row r="93" spans="1:20" ht="9" customHeight="1" x14ac:dyDescent="0.2">
      <c r="A93" s="105"/>
      <c r="B93" s="132"/>
      <c r="C93" s="139"/>
      <c r="D93" s="139"/>
      <c r="E93" s="139"/>
      <c r="F93" s="133"/>
      <c r="G93" s="106">
        <f>G92/$G$113</f>
        <v>4.9598091258931118E-3</v>
      </c>
      <c r="H93" s="7"/>
      <c r="I93" s="7"/>
      <c r="J93" s="64"/>
      <c r="K93" s="64"/>
      <c r="L93" s="64"/>
      <c r="M93" s="16"/>
      <c r="N93" s="7"/>
      <c r="O93" s="7"/>
      <c r="P93" s="64"/>
      <c r="Q93" s="64"/>
      <c r="R93" s="64"/>
      <c r="S93" s="64"/>
      <c r="T93" s="12"/>
    </row>
    <row r="94" spans="1:20" ht="24.95" customHeight="1" x14ac:dyDescent="0.2">
      <c r="A94" s="105"/>
      <c r="B94" s="132"/>
      <c r="C94" s="139"/>
      <c r="D94" s="139"/>
      <c r="E94" s="139"/>
      <c r="F94" s="133"/>
      <c r="G94" s="106"/>
      <c r="H94" s="7"/>
      <c r="I94" s="7"/>
      <c r="J94" s="13"/>
      <c r="K94" s="13"/>
      <c r="L94" s="13"/>
      <c r="M94" s="13">
        <v>1</v>
      </c>
      <c r="N94" s="7"/>
      <c r="O94" s="7"/>
      <c r="P94" s="13"/>
      <c r="Q94" s="13"/>
      <c r="R94" s="13"/>
      <c r="S94" s="13"/>
      <c r="T94" s="12"/>
    </row>
    <row r="95" spans="1:20" ht="24.95" customHeight="1" x14ac:dyDescent="0.2">
      <c r="A95" s="105">
        <v>27</v>
      </c>
      <c r="B95" s="86" t="str">
        <f>'PLANILHA ORÇAMENTÁRIA'!D238</f>
        <v>CAIXA D'ÁGUA E BARRILETE</v>
      </c>
      <c r="C95" s="86"/>
      <c r="D95" s="86"/>
      <c r="E95" s="86"/>
      <c r="F95" s="86"/>
      <c r="G95" s="11">
        <f>'PLANILHA ORÇAMENTÁRIA'!L253</f>
        <v>30887.5</v>
      </c>
      <c r="H95" s="7"/>
      <c r="I95" s="7"/>
      <c r="J95" s="7"/>
      <c r="K95" s="7"/>
      <c r="L95" s="7">
        <f>L97*$G95</f>
        <v>30887.5</v>
      </c>
      <c r="M95" s="7"/>
      <c r="N95" s="7"/>
      <c r="O95" s="7"/>
      <c r="P95" s="7"/>
      <c r="Q95" s="7"/>
      <c r="R95" s="7"/>
      <c r="S95" s="7"/>
      <c r="T95" s="19"/>
    </row>
    <row r="96" spans="1:20" ht="9" customHeight="1" x14ac:dyDescent="0.2">
      <c r="A96" s="105"/>
      <c r="B96" s="86"/>
      <c r="C96" s="86"/>
      <c r="D96" s="86"/>
      <c r="E96" s="86"/>
      <c r="F96" s="86"/>
      <c r="G96" s="106">
        <f>G95/$G$113</f>
        <v>8.2906175842422034E-3</v>
      </c>
      <c r="H96" s="7"/>
      <c r="I96" s="7"/>
      <c r="J96" s="7"/>
      <c r="K96" s="7"/>
      <c r="L96" s="16"/>
      <c r="M96" s="64"/>
      <c r="N96" s="7"/>
      <c r="O96" s="7"/>
      <c r="P96" s="7"/>
      <c r="Q96" s="7"/>
      <c r="R96" s="64"/>
      <c r="S96" s="64"/>
      <c r="T96" s="12"/>
    </row>
    <row r="97" spans="1:20" ht="24.95" customHeight="1" x14ac:dyDescent="0.2">
      <c r="A97" s="105"/>
      <c r="B97" s="86"/>
      <c r="C97" s="86"/>
      <c r="D97" s="86"/>
      <c r="E97" s="86"/>
      <c r="F97" s="86"/>
      <c r="G97" s="106"/>
      <c r="H97" s="7"/>
      <c r="I97" s="7"/>
      <c r="J97" s="7"/>
      <c r="K97" s="7"/>
      <c r="L97" s="13">
        <v>1</v>
      </c>
      <c r="M97" s="13"/>
      <c r="N97" s="7"/>
      <c r="O97" s="7"/>
      <c r="P97" s="7"/>
      <c r="Q97" s="7"/>
      <c r="R97" s="13"/>
      <c r="S97" s="13"/>
      <c r="T97" s="12"/>
    </row>
    <row r="98" spans="1:20" ht="24.95" customHeight="1" x14ac:dyDescent="0.2">
      <c r="A98" s="105">
        <v>28</v>
      </c>
      <c r="B98" s="129" t="str">
        <f>'PLANILHA ORÇAMENTÁRIA'!D255</f>
        <v>TUBULAÇÕES E CONEXÕES SANITÁRIAS</v>
      </c>
      <c r="C98" s="130"/>
      <c r="D98" s="130"/>
      <c r="E98" s="130"/>
      <c r="F98" s="131"/>
      <c r="G98" s="11">
        <f>'PLANILHA ORÇAMENTÁRIA'!L268</f>
        <v>75059</v>
      </c>
      <c r="H98" s="7"/>
      <c r="I98" s="7"/>
      <c r="J98" s="7"/>
      <c r="K98" s="7"/>
      <c r="L98" s="7"/>
      <c r="M98" s="7">
        <f>M100*$G98</f>
        <v>75059</v>
      </c>
      <c r="N98" s="7"/>
      <c r="O98" s="7"/>
      <c r="P98" s="7"/>
      <c r="Q98" s="7"/>
      <c r="R98" s="7"/>
      <c r="S98" s="7"/>
      <c r="T98" s="12"/>
    </row>
    <row r="99" spans="1:20" ht="9" customHeight="1" x14ac:dyDescent="0.2">
      <c r="A99" s="105"/>
      <c r="B99" s="132"/>
      <c r="C99" s="139"/>
      <c r="D99" s="139"/>
      <c r="E99" s="139"/>
      <c r="F99" s="133"/>
      <c r="G99" s="106">
        <f>G98/$G$113</f>
        <v>2.0146838211432958E-2</v>
      </c>
      <c r="H99" s="7"/>
      <c r="I99" s="7"/>
      <c r="J99" s="64"/>
      <c r="K99" s="64"/>
      <c r="L99" s="7"/>
      <c r="M99" s="16"/>
      <c r="N99" s="7"/>
      <c r="O99" s="7"/>
      <c r="P99" s="64"/>
      <c r="Q99" s="64"/>
      <c r="R99" s="7"/>
      <c r="S99" s="64"/>
      <c r="T99" s="12"/>
    </row>
    <row r="100" spans="1:20" ht="24.95" customHeight="1" x14ac:dyDescent="0.2">
      <c r="A100" s="105"/>
      <c r="B100" s="132"/>
      <c r="C100" s="139"/>
      <c r="D100" s="139"/>
      <c r="E100" s="139"/>
      <c r="F100" s="133"/>
      <c r="G100" s="106"/>
      <c r="H100" s="7"/>
      <c r="I100" s="7"/>
      <c r="J100" s="13"/>
      <c r="K100" s="13"/>
      <c r="L100" s="7"/>
      <c r="M100" s="13">
        <v>1</v>
      </c>
      <c r="N100" s="7"/>
      <c r="O100" s="7"/>
      <c r="P100" s="13"/>
      <c r="Q100" s="13"/>
      <c r="R100" s="7"/>
      <c r="S100" s="13"/>
      <c r="T100" s="12"/>
    </row>
    <row r="101" spans="1:20" ht="24.95" customHeight="1" x14ac:dyDescent="0.2">
      <c r="A101" s="105">
        <v>29</v>
      </c>
      <c r="B101" s="129" t="str">
        <f>'PLANILHA ORÇAMENTÁRIA'!D270</f>
        <v>ACESSÓRIOS / CAIXAS SANITÁRIAS</v>
      </c>
      <c r="C101" s="130"/>
      <c r="D101" s="130"/>
      <c r="E101" s="130"/>
      <c r="F101" s="131"/>
      <c r="G101" s="11">
        <f>'PLANILHA ORÇAMENTÁRIA'!L276</f>
        <v>104219.5</v>
      </c>
      <c r="H101" s="7"/>
      <c r="I101" s="7"/>
      <c r="J101" s="7"/>
      <c r="K101" s="7"/>
      <c r="L101" s="7"/>
      <c r="M101" s="7"/>
      <c r="N101" s="7"/>
      <c r="O101" s="7"/>
      <c r="P101" s="7"/>
      <c r="Q101" s="7"/>
      <c r="R101" s="7">
        <f>R103*$G101</f>
        <v>104219.5</v>
      </c>
      <c r="S101" s="7"/>
      <c r="T101" s="12"/>
    </row>
    <row r="102" spans="1:20" ht="9" customHeight="1" x14ac:dyDescent="0.2">
      <c r="A102" s="105"/>
      <c r="B102" s="132"/>
      <c r="C102" s="139"/>
      <c r="D102" s="139"/>
      <c r="E102" s="139"/>
      <c r="F102" s="133"/>
      <c r="G102" s="106">
        <f>G101/$G$113</f>
        <v>2.797390592702324E-2</v>
      </c>
      <c r="H102" s="7"/>
      <c r="I102" s="7"/>
      <c r="J102" s="64"/>
      <c r="K102" s="64"/>
      <c r="L102" s="7"/>
      <c r="M102" s="64"/>
      <c r="N102" s="7"/>
      <c r="O102" s="7"/>
      <c r="P102" s="64"/>
      <c r="Q102" s="64"/>
      <c r="R102" s="16"/>
      <c r="S102" s="64"/>
      <c r="T102" s="12"/>
    </row>
    <row r="103" spans="1:20" ht="24.95" customHeight="1" x14ac:dyDescent="0.2">
      <c r="A103" s="105"/>
      <c r="B103" s="134"/>
      <c r="C103" s="135"/>
      <c r="D103" s="135"/>
      <c r="E103" s="135"/>
      <c r="F103" s="136"/>
      <c r="G103" s="106"/>
      <c r="H103" s="7"/>
      <c r="I103" s="7"/>
      <c r="J103" s="13"/>
      <c r="K103" s="13"/>
      <c r="L103" s="7"/>
      <c r="M103" s="13"/>
      <c r="N103" s="7"/>
      <c r="O103" s="7"/>
      <c r="P103" s="13"/>
      <c r="Q103" s="13"/>
      <c r="R103" s="13">
        <v>1</v>
      </c>
      <c r="S103" s="13"/>
      <c r="T103" s="12"/>
    </row>
    <row r="104" spans="1:20" ht="24.95" customHeight="1" x14ac:dyDescent="0.2">
      <c r="A104" s="105">
        <v>30</v>
      </c>
      <c r="B104" s="129" t="str">
        <f>'PLANILHA ORÇAMENTÁRIA'!D278</f>
        <v>APARELHOS, METAIS E BANCADAS</v>
      </c>
      <c r="C104" s="130"/>
      <c r="D104" s="130"/>
      <c r="E104" s="130"/>
      <c r="F104" s="131"/>
      <c r="G104" s="11">
        <f>'PLANILHA ORÇAMENTÁRIA'!L289</f>
        <v>77016.499999999985</v>
      </c>
      <c r="H104" s="7"/>
      <c r="I104" s="7"/>
      <c r="J104" s="7"/>
      <c r="K104" s="7"/>
      <c r="L104" s="7"/>
      <c r="M104" s="7"/>
      <c r="N104" s="7"/>
      <c r="O104" s="7"/>
      <c r="P104" s="7"/>
      <c r="Q104" s="7"/>
      <c r="R104" s="7"/>
      <c r="S104" s="7">
        <f>S106*$G104</f>
        <v>77016.499999999985</v>
      </c>
      <c r="T104" s="19"/>
    </row>
    <row r="105" spans="1:20" ht="9" customHeight="1" x14ac:dyDescent="0.2">
      <c r="A105" s="105"/>
      <c r="B105" s="132"/>
      <c r="C105" s="139"/>
      <c r="D105" s="139"/>
      <c r="E105" s="139"/>
      <c r="F105" s="133"/>
      <c r="G105" s="106">
        <f>G104/$G$113</f>
        <v>2.0672257359021919E-2</v>
      </c>
      <c r="H105" s="7"/>
      <c r="I105" s="64"/>
      <c r="J105" s="64"/>
      <c r="K105" s="7"/>
      <c r="L105" s="7"/>
      <c r="M105" s="64"/>
      <c r="N105" s="7"/>
      <c r="O105" s="64"/>
      <c r="P105" s="64"/>
      <c r="Q105" s="7"/>
      <c r="R105" s="7"/>
      <c r="S105" s="16"/>
      <c r="T105" s="12"/>
    </row>
    <row r="106" spans="1:20" ht="24.95" customHeight="1" x14ac:dyDescent="0.2">
      <c r="A106" s="105"/>
      <c r="B106" s="134"/>
      <c r="C106" s="135"/>
      <c r="D106" s="135"/>
      <c r="E106" s="135"/>
      <c r="F106" s="136"/>
      <c r="G106" s="106"/>
      <c r="H106" s="7"/>
      <c r="I106" s="13"/>
      <c r="J106" s="13"/>
      <c r="K106" s="7"/>
      <c r="L106" s="7"/>
      <c r="M106" s="13"/>
      <c r="N106" s="7"/>
      <c r="O106" s="13"/>
      <c r="P106" s="13"/>
      <c r="Q106" s="7"/>
      <c r="R106" s="7"/>
      <c r="S106" s="13">
        <v>1</v>
      </c>
      <c r="T106" s="12"/>
    </row>
    <row r="107" spans="1:20" ht="24.95" customHeight="1" x14ac:dyDescent="0.2">
      <c r="A107" s="105">
        <v>31</v>
      </c>
      <c r="B107" s="132" t="str">
        <f>'PLANILHA ORÇAMENTÁRIA'!D291</f>
        <v>CALAFETE / LIMPEZA</v>
      </c>
      <c r="C107" s="139"/>
      <c r="D107" s="139"/>
      <c r="E107" s="139"/>
      <c r="F107" s="133"/>
      <c r="G107" s="11">
        <f>'PLANILHA ORÇAMENTÁRIA'!L301</f>
        <v>18150.25</v>
      </c>
      <c r="H107" s="7"/>
      <c r="I107" s="7"/>
      <c r="J107" s="7"/>
      <c r="K107" s="7"/>
      <c r="L107" s="7"/>
      <c r="M107" s="7"/>
      <c r="N107" s="7"/>
      <c r="O107" s="7"/>
      <c r="P107" s="7"/>
      <c r="Q107" s="7"/>
      <c r="R107" s="7"/>
      <c r="S107" s="7">
        <f>S109*$G107</f>
        <v>18150.25</v>
      </c>
      <c r="T107" s="12"/>
    </row>
    <row r="108" spans="1:20" ht="9" customHeight="1" x14ac:dyDescent="0.2">
      <c r="A108" s="105"/>
      <c r="B108" s="132"/>
      <c r="C108" s="139"/>
      <c r="D108" s="139"/>
      <c r="E108" s="139"/>
      <c r="F108" s="133"/>
      <c r="G108" s="106">
        <f>G107/$G$113</f>
        <v>4.87176954458574E-3</v>
      </c>
      <c r="H108" s="7"/>
      <c r="I108" s="7"/>
      <c r="J108" s="64"/>
      <c r="K108" s="64"/>
      <c r="L108" s="7"/>
      <c r="M108" s="64"/>
      <c r="N108" s="7"/>
      <c r="O108" s="7"/>
      <c r="P108" s="64"/>
      <c r="Q108" s="64"/>
      <c r="R108" s="7"/>
      <c r="S108" s="16"/>
      <c r="T108" s="12"/>
    </row>
    <row r="109" spans="1:20" ht="24.95" customHeight="1" x14ac:dyDescent="0.2">
      <c r="A109" s="105"/>
      <c r="B109" s="134"/>
      <c r="C109" s="135"/>
      <c r="D109" s="135"/>
      <c r="E109" s="135"/>
      <c r="F109" s="136"/>
      <c r="G109" s="106"/>
      <c r="H109" s="7"/>
      <c r="I109" s="7"/>
      <c r="J109" s="65"/>
      <c r="K109" s="65"/>
      <c r="L109" s="7"/>
      <c r="M109" s="13"/>
      <c r="N109" s="7"/>
      <c r="O109" s="7"/>
      <c r="P109" s="65"/>
      <c r="Q109" s="65"/>
      <c r="R109" s="7"/>
      <c r="S109" s="13">
        <v>1</v>
      </c>
      <c r="T109" s="12"/>
    </row>
    <row r="110" spans="1:20" ht="9.9499999999999993" customHeight="1" x14ac:dyDescent="0.2">
      <c r="A110" s="110"/>
      <c r="B110" s="111"/>
      <c r="C110" s="111"/>
      <c r="D110" s="111"/>
      <c r="E110" s="111"/>
      <c r="F110" s="111"/>
      <c r="G110" s="111"/>
      <c r="H110" s="111"/>
      <c r="I110" s="111"/>
      <c r="J110" s="111"/>
      <c r="K110" s="111"/>
      <c r="L110" s="111"/>
      <c r="M110" s="111"/>
      <c r="N110" s="111"/>
      <c r="O110" s="111"/>
      <c r="P110" s="111"/>
      <c r="Q110" s="111"/>
      <c r="R110" s="111"/>
      <c r="S110" s="140"/>
    </row>
    <row r="111" spans="1:20" ht="20.100000000000001" customHeight="1" x14ac:dyDescent="0.2">
      <c r="A111" s="107"/>
      <c r="B111" s="107"/>
      <c r="C111" s="107"/>
      <c r="D111" s="107"/>
      <c r="E111" s="107"/>
      <c r="F111" s="107"/>
      <c r="G111" s="107"/>
      <c r="H111" s="107"/>
      <c r="I111" s="107"/>
      <c r="J111" s="107"/>
      <c r="K111" s="107"/>
      <c r="L111" s="107"/>
      <c r="M111" s="107"/>
      <c r="N111" s="107"/>
      <c r="O111" s="107"/>
      <c r="P111" s="107"/>
      <c r="Q111" s="107"/>
      <c r="R111" s="107"/>
      <c r="S111" s="107"/>
    </row>
    <row r="112" spans="1:20" ht="9.9499999999999993" customHeight="1" x14ac:dyDescent="0.2">
      <c r="A112" s="109"/>
      <c r="B112" s="109"/>
      <c r="C112" s="109"/>
      <c r="D112" s="109"/>
      <c r="E112" s="109"/>
      <c r="F112" s="109"/>
      <c r="G112" s="109"/>
      <c r="H112" s="109"/>
      <c r="I112" s="109"/>
      <c r="J112" s="109"/>
      <c r="K112" s="109"/>
      <c r="L112" s="109"/>
      <c r="M112" s="109"/>
      <c r="N112" s="109"/>
      <c r="O112" s="109"/>
      <c r="P112" s="109"/>
      <c r="Q112" s="109"/>
      <c r="R112" s="109"/>
      <c r="S112" s="109"/>
    </row>
    <row r="113" spans="1:20" ht="20.100000000000001" customHeight="1" x14ac:dyDescent="0.2">
      <c r="A113" s="122" t="s">
        <v>8</v>
      </c>
      <c r="B113" s="123"/>
      <c r="C113" s="123"/>
      <c r="D113" s="123"/>
      <c r="E113" s="123"/>
      <c r="F113" s="124"/>
      <c r="G113" s="17">
        <f>G17+G20+G23+G26+G29+G32+G35++G41+G44+G47+G50+G53+G95+G98+G38+G101+G104+G107+G56+G59+G62+G65+G68+G71+G74+G77+G80+G83+G86+G89+G92</f>
        <v>3725597</v>
      </c>
      <c r="H113" s="108"/>
      <c r="I113" s="108"/>
      <c r="J113" s="108"/>
      <c r="K113" s="108"/>
      <c r="L113" s="108"/>
      <c r="M113" s="108"/>
      <c r="N113" s="108"/>
      <c r="O113" s="108"/>
      <c r="P113" s="108"/>
      <c r="Q113" s="108"/>
      <c r="R113" s="108"/>
      <c r="S113" s="108"/>
    </row>
    <row r="114" spans="1:20" ht="20.100000000000001" customHeight="1" x14ac:dyDescent="0.2">
      <c r="A114" s="119" t="s">
        <v>13</v>
      </c>
      <c r="B114" s="120"/>
      <c r="C114" s="120"/>
      <c r="D114" s="120"/>
      <c r="E114" s="120"/>
      <c r="F114" s="120"/>
      <c r="G114" s="121"/>
      <c r="H114" s="7">
        <f>H17+H20+H23+H26+H29+H32+H35+H38++H41+H44+H47+H50+H53+H95+H98+H101+H104+H107+H56+H59+H62+H65+H68+H71+H74+H77+H80+H83+H86+H89+H92</f>
        <v>271767.5</v>
      </c>
      <c r="I114" s="7">
        <f t="shared" ref="I114:S114" si="1">I17+I20+I23+I26+I29+I32+I35+I38++I41+I44+I47+I50+I53+I95+I98+I101+I104+I107+I56+I59+I62+I65+I68+I71+I74+I77+I80+I83+I86+I89+I92</f>
        <v>306977.5</v>
      </c>
      <c r="J114" s="7">
        <f t="shared" si="1"/>
        <v>330001.25</v>
      </c>
      <c r="K114" s="7">
        <f t="shared" si="1"/>
        <v>279033.5</v>
      </c>
      <c r="L114" s="7">
        <f t="shared" si="1"/>
        <v>657615</v>
      </c>
      <c r="M114" s="7">
        <f t="shared" si="1"/>
        <v>139466</v>
      </c>
      <c r="N114" s="7">
        <f t="shared" si="1"/>
        <v>303682</v>
      </c>
      <c r="O114" s="7">
        <f t="shared" si="1"/>
        <v>284039</v>
      </c>
      <c r="P114" s="7">
        <f t="shared" si="1"/>
        <v>372508.5</v>
      </c>
      <c r="Q114" s="7">
        <f t="shared" si="1"/>
        <v>244740.75</v>
      </c>
      <c r="R114" s="7">
        <f t="shared" si="1"/>
        <v>167720</v>
      </c>
      <c r="S114" s="7">
        <f t="shared" si="1"/>
        <v>368046</v>
      </c>
    </row>
    <row r="115" spans="1:20" ht="20.100000000000001" customHeight="1" x14ac:dyDescent="0.2">
      <c r="A115" s="119" t="s">
        <v>14</v>
      </c>
      <c r="B115" s="120"/>
      <c r="C115" s="120"/>
      <c r="D115" s="120"/>
      <c r="E115" s="120"/>
      <c r="F115" s="120"/>
      <c r="G115" s="121"/>
      <c r="H115" s="7">
        <f>H114</f>
        <v>271767.5</v>
      </c>
      <c r="I115" s="7">
        <f>H115+I114</f>
        <v>578745</v>
      </c>
      <c r="J115" s="7">
        <f>I115+J114</f>
        <v>908746.25</v>
      </c>
      <c r="K115" s="7">
        <f>J115+K114</f>
        <v>1187779.75</v>
      </c>
      <c r="L115" s="7">
        <f>K115+L114</f>
        <v>1845394.75</v>
      </c>
      <c r="M115" s="66">
        <f>L115+M114</f>
        <v>1984860.75</v>
      </c>
      <c r="N115" s="66">
        <f t="shared" ref="N115:S115" si="2">M115+N114</f>
        <v>2288542.75</v>
      </c>
      <c r="O115" s="66">
        <f t="shared" si="2"/>
        <v>2572581.75</v>
      </c>
      <c r="P115" s="66">
        <f t="shared" si="2"/>
        <v>2945090.25</v>
      </c>
      <c r="Q115" s="66">
        <f t="shared" si="2"/>
        <v>3189831</v>
      </c>
      <c r="R115" s="66">
        <f t="shared" si="2"/>
        <v>3357551</v>
      </c>
      <c r="S115" s="66">
        <f t="shared" si="2"/>
        <v>3725597</v>
      </c>
      <c r="T115" s="67">
        <f>S115-G113</f>
        <v>0</v>
      </c>
    </row>
    <row r="116" spans="1:20" ht="9.9499999999999993" customHeight="1" x14ac:dyDescent="0.2">
      <c r="A116" s="109"/>
      <c r="B116" s="109"/>
      <c r="C116" s="109"/>
      <c r="D116" s="109"/>
      <c r="E116" s="109"/>
      <c r="F116" s="109"/>
      <c r="G116" s="109"/>
      <c r="H116" s="109"/>
      <c r="I116" s="109"/>
      <c r="J116" s="109"/>
      <c r="K116" s="109"/>
      <c r="L116" s="109"/>
      <c r="M116" s="109"/>
      <c r="N116" s="137"/>
      <c r="O116" s="137"/>
      <c r="P116" s="137"/>
      <c r="Q116" s="137"/>
      <c r="R116" s="137"/>
      <c r="S116" s="138"/>
    </row>
    <row r="117" spans="1:20" ht="20.100000000000001" customHeight="1" x14ac:dyDescent="0.2">
      <c r="A117" s="119" t="s">
        <v>15</v>
      </c>
      <c r="B117" s="120"/>
      <c r="C117" s="120"/>
      <c r="D117" s="120"/>
      <c r="E117" s="120"/>
      <c r="F117" s="120"/>
      <c r="G117" s="121"/>
      <c r="H117" s="8">
        <f>H114/$G$113</f>
        <v>7.2946027173631495E-2</v>
      </c>
      <c r="I117" s="8">
        <f>I114/$G$113</f>
        <v>8.2396861496291732E-2</v>
      </c>
      <c r="J117" s="8">
        <f>J114/G113</f>
        <v>8.8576743539357586E-2</v>
      </c>
      <c r="K117" s="8">
        <f>K114/G113</f>
        <v>7.4896318630275904E-2</v>
      </c>
      <c r="L117" s="8">
        <f>L114/G113</f>
        <v>0.17651265018733911</v>
      </c>
      <c r="M117" s="8">
        <f>M114/G113</f>
        <v>3.7434537337237492E-2</v>
      </c>
      <c r="N117" s="8">
        <f>N114/$G$113</f>
        <v>8.1512305276174535E-2</v>
      </c>
      <c r="O117" s="8">
        <f>O114/$G$113</f>
        <v>7.6239861691965075E-2</v>
      </c>
      <c r="P117" s="8">
        <f t="shared" ref="P117:S117" si="3">P114/$G$113</f>
        <v>9.9986257236088602E-2</v>
      </c>
      <c r="Q117" s="8">
        <f t="shared" si="3"/>
        <v>6.5691686459915022E-2</v>
      </c>
      <c r="R117" s="8">
        <f t="shared" si="3"/>
        <v>4.5018288344123102E-2</v>
      </c>
      <c r="S117" s="8">
        <f t="shared" si="3"/>
        <v>9.8788462627600354E-2</v>
      </c>
    </row>
    <row r="118" spans="1:20" ht="20.100000000000001" customHeight="1" x14ac:dyDescent="0.2">
      <c r="A118" s="119" t="s">
        <v>16</v>
      </c>
      <c r="B118" s="120"/>
      <c r="C118" s="120"/>
      <c r="D118" s="120"/>
      <c r="E118" s="120"/>
      <c r="F118" s="120"/>
      <c r="G118" s="121"/>
      <c r="H118" s="13">
        <f>H117</f>
        <v>7.2946027173631495E-2</v>
      </c>
      <c r="I118" s="13">
        <f>H118+I117</f>
        <v>0.15534288866992324</v>
      </c>
      <c r="J118" s="13">
        <f t="shared" ref="J118:S118" si="4">I118+J117</f>
        <v>0.24391963220928081</v>
      </c>
      <c r="K118" s="13">
        <f t="shared" si="4"/>
        <v>0.31881595083955672</v>
      </c>
      <c r="L118" s="13">
        <f t="shared" si="4"/>
        <v>0.4953286010268958</v>
      </c>
      <c r="M118" s="13">
        <f t="shared" si="4"/>
        <v>0.53276313836413325</v>
      </c>
      <c r="N118" s="13">
        <f t="shared" si="4"/>
        <v>0.61427544364030773</v>
      </c>
      <c r="O118" s="13">
        <f t="shared" si="4"/>
        <v>0.69051530533227279</v>
      </c>
      <c r="P118" s="13">
        <f t="shared" si="4"/>
        <v>0.79050156256836135</v>
      </c>
      <c r="Q118" s="13">
        <f t="shared" si="4"/>
        <v>0.85619324902827643</v>
      </c>
      <c r="R118" s="13">
        <f t="shared" si="4"/>
        <v>0.90121153737239956</v>
      </c>
      <c r="S118" s="13">
        <f t="shared" si="4"/>
        <v>0.99999999999999989</v>
      </c>
    </row>
    <row r="119" spans="1:20" ht="9.9499999999999993" customHeight="1" x14ac:dyDescent="0.2">
      <c r="A119" s="109"/>
      <c r="B119" s="109"/>
      <c r="C119" s="109"/>
      <c r="D119" s="109"/>
      <c r="E119" s="109"/>
      <c r="F119" s="109"/>
      <c r="G119" s="109"/>
      <c r="H119" s="109"/>
      <c r="I119" s="109"/>
      <c r="J119" s="109"/>
      <c r="K119" s="109"/>
      <c r="L119" s="109"/>
      <c r="M119" s="109"/>
      <c r="N119" s="63"/>
      <c r="O119" s="63"/>
      <c r="P119" s="63"/>
      <c r="Q119" s="63"/>
      <c r="R119" s="63"/>
      <c r="S119" s="141"/>
    </row>
  </sheetData>
  <mergeCells count="135">
    <mergeCell ref="G45:G46"/>
    <mergeCell ref="A47:A49"/>
    <mergeCell ref="G48:G49"/>
    <mergeCell ref="A50:A52"/>
    <mergeCell ref="G51:G52"/>
    <mergeCell ref="B50:F52"/>
    <mergeCell ref="B53:F55"/>
    <mergeCell ref="B95:F97"/>
    <mergeCell ref="A56:A58"/>
    <mergeCell ref="B56:F58"/>
    <mergeCell ref="G57:G58"/>
    <mergeCell ref="A59:A61"/>
    <mergeCell ref="B59:F61"/>
    <mergeCell ref="A53:A55"/>
    <mergeCell ref="G54:G55"/>
    <mergeCell ref="A116:M116"/>
    <mergeCell ref="A119:M119"/>
    <mergeCell ref="A117:G117"/>
    <mergeCell ref="A118:G118"/>
    <mergeCell ref="A114:G114"/>
    <mergeCell ref="A115:G115"/>
    <mergeCell ref="G39:G40"/>
    <mergeCell ref="A113:F113"/>
    <mergeCell ref="A107:A109"/>
    <mergeCell ref="B107:F109"/>
    <mergeCell ref="G108:G109"/>
    <mergeCell ref="G105:G106"/>
    <mergeCell ref="G102:G103"/>
    <mergeCell ref="A101:A103"/>
    <mergeCell ref="A104:A106"/>
    <mergeCell ref="A41:A43"/>
    <mergeCell ref="G42:G43"/>
    <mergeCell ref="A44:A46"/>
    <mergeCell ref="B38:F40"/>
    <mergeCell ref="B41:F43"/>
    <mergeCell ref="B44:F46"/>
    <mergeCell ref="B47:F49"/>
    <mergeCell ref="A95:A97"/>
    <mergeCell ref="G96:G97"/>
    <mergeCell ref="A1:C5"/>
    <mergeCell ref="A7:E10"/>
    <mergeCell ref="B14:F15"/>
    <mergeCell ref="F3:M3"/>
    <mergeCell ref="F4:M4"/>
    <mergeCell ref="F5:M5"/>
    <mergeCell ref="F7:M10"/>
    <mergeCell ref="A6:M6"/>
    <mergeCell ref="A11:M11"/>
    <mergeCell ref="A12:M12"/>
    <mergeCell ref="A13:M13"/>
    <mergeCell ref="M14:M15"/>
    <mergeCell ref="D2:E2"/>
    <mergeCell ref="D3:E3"/>
    <mergeCell ref="A32:A34"/>
    <mergeCell ref="G33:G34"/>
    <mergeCell ref="A14:A15"/>
    <mergeCell ref="A38:A40"/>
    <mergeCell ref="A16:I16"/>
    <mergeCell ref="A17:A19"/>
    <mergeCell ref="A20:A22"/>
    <mergeCell ref="G18:G19"/>
    <mergeCell ref="G21:G22"/>
    <mergeCell ref="B17:F19"/>
    <mergeCell ref="G24:G25"/>
    <mergeCell ref="A26:A28"/>
    <mergeCell ref="G27:G28"/>
    <mergeCell ref="G36:G37"/>
    <mergeCell ref="A23:A25"/>
    <mergeCell ref="A35:A37"/>
    <mergeCell ref="A29:A31"/>
    <mergeCell ref="B32:F34"/>
    <mergeCell ref="B35:F37"/>
    <mergeCell ref="D1:M1"/>
    <mergeCell ref="F2:M2"/>
    <mergeCell ref="J14:J15"/>
    <mergeCell ref="K14:K15"/>
    <mergeCell ref="L14:L15"/>
    <mergeCell ref="D4:E4"/>
    <mergeCell ref="D5:E5"/>
    <mergeCell ref="H14:H15"/>
    <mergeCell ref="I14:I15"/>
    <mergeCell ref="S14:S15"/>
    <mergeCell ref="B20:F22"/>
    <mergeCell ref="B23:F25"/>
    <mergeCell ref="B26:F28"/>
    <mergeCell ref="B29:F31"/>
    <mergeCell ref="N14:N15"/>
    <mergeCell ref="O14:O15"/>
    <mergeCell ref="P14:P15"/>
    <mergeCell ref="Q14:Q15"/>
    <mergeCell ref="R14:R15"/>
    <mergeCell ref="G30:G31"/>
    <mergeCell ref="A68:A70"/>
    <mergeCell ref="B68:F70"/>
    <mergeCell ref="G69:G70"/>
    <mergeCell ref="A71:A73"/>
    <mergeCell ref="B71:F73"/>
    <mergeCell ref="G72:G73"/>
    <mergeCell ref="G60:G61"/>
    <mergeCell ref="A62:A64"/>
    <mergeCell ref="B62:F64"/>
    <mergeCell ref="G63:G64"/>
    <mergeCell ref="A65:A67"/>
    <mergeCell ref="B65:F67"/>
    <mergeCell ref="G66:G67"/>
    <mergeCell ref="A80:A82"/>
    <mergeCell ref="B80:F82"/>
    <mergeCell ref="G81:G82"/>
    <mergeCell ref="A83:A85"/>
    <mergeCell ref="B83:F85"/>
    <mergeCell ref="G84:G85"/>
    <mergeCell ref="A74:A76"/>
    <mergeCell ref="B74:F76"/>
    <mergeCell ref="G75:G76"/>
    <mergeCell ref="A77:A79"/>
    <mergeCell ref="B77:F79"/>
    <mergeCell ref="G78:G79"/>
    <mergeCell ref="A92:A94"/>
    <mergeCell ref="B92:F94"/>
    <mergeCell ref="G93:G94"/>
    <mergeCell ref="A111:S111"/>
    <mergeCell ref="H113:S113"/>
    <mergeCell ref="A112:S112"/>
    <mergeCell ref="A110:S110"/>
    <mergeCell ref="A86:A88"/>
    <mergeCell ref="B86:F88"/>
    <mergeCell ref="G87:G88"/>
    <mergeCell ref="A89:A91"/>
    <mergeCell ref="B89:F91"/>
    <mergeCell ref="G90:G91"/>
    <mergeCell ref="A98:A100"/>
    <mergeCell ref="G99:G100"/>
    <mergeCell ref="B98:F100"/>
    <mergeCell ref="B101:F103"/>
    <mergeCell ref="B104:F106"/>
  </mergeCells>
  <phoneticPr fontId="10" type="noConversion"/>
  <printOptions horizontalCentered="1"/>
  <pageMargins left="0.51181102362204722" right="0.51181102362204722" top="0.39370078740157483" bottom="0.39370078740157483" header="0.31496062992125984" footer="0.31496062992125984"/>
  <pageSetup paperSize="9" scale="55" orientation="landscape" r:id="rId1"/>
  <headerFooter>
    <oddFooter>&amp;C&amp;P&amp;R&amp;A - &amp;F</oddFooter>
  </headerFooter>
  <rowBreaks count="1" manualBreakCount="1">
    <brk id="52" max="1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B7FD0-D38E-496C-909E-38CB29BDD617}">
  <sheetPr codeName="Planilha3"/>
  <dimension ref="A1:G1492"/>
  <sheetViews>
    <sheetView showGridLines="0" topLeftCell="A19" workbookViewId="0">
      <selection activeCell="A26" sqref="A26"/>
    </sheetView>
  </sheetViews>
  <sheetFormatPr defaultRowHeight="15" x14ac:dyDescent="0.25"/>
  <cols>
    <col min="1" max="1" width="9.5703125" customWidth="1"/>
    <col min="2" max="2" width="30" customWidth="1"/>
    <col min="3" max="3" width="36.5703125" bestFit="1" customWidth="1"/>
    <col min="4" max="4" width="6.85546875" customWidth="1"/>
    <col min="5" max="5" width="9.140625" customWidth="1"/>
    <col min="6" max="6" width="13.85546875" bestFit="1" customWidth="1"/>
    <col min="7" max="7" width="10.85546875" bestFit="1" customWidth="1"/>
  </cols>
  <sheetData>
    <row r="1" spans="1:7" x14ac:dyDescent="0.25">
      <c r="A1" s="23" t="s">
        <v>3</v>
      </c>
      <c r="B1" s="23" t="s">
        <v>47</v>
      </c>
      <c r="C1" s="23" t="s">
        <v>48</v>
      </c>
      <c r="D1" s="24" t="s">
        <v>49</v>
      </c>
      <c r="E1" s="24" t="s">
        <v>50</v>
      </c>
      <c r="F1" s="25" t="s">
        <v>51</v>
      </c>
      <c r="G1" s="25" t="s">
        <v>52</v>
      </c>
    </row>
    <row r="2" spans="1:7" x14ac:dyDescent="0.25">
      <c r="A2" s="26" t="s">
        <v>53</v>
      </c>
      <c r="B2" s="27"/>
      <c r="C2" s="26" t="s">
        <v>46</v>
      </c>
      <c r="D2" s="28"/>
      <c r="E2" s="28"/>
      <c r="F2" s="29"/>
      <c r="G2" s="29"/>
    </row>
    <row r="3" spans="1:7" x14ac:dyDescent="0.25">
      <c r="A3" s="26" t="s">
        <v>54</v>
      </c>
      <c r="B3" s="27"/>
      <c r="C3" s="26" t="s">
        <v>55</v>
      </c>
      <c r="D3" s="28"/>
      <c r="E3" s="28"/>
      <c r="F3" s="29"/>
      <c r="G3" s="29"/>
    </row>
    <row r="4" spans="1:7" ht="60" x14ac:dyDescent="0.25">
      <c r="A4" s="31" t="s">
        <v>4361</v>
      </c>
      <c r="B4" s="27" t="s">
        <v>56</v>
      </c>
      <c r="C4" s="27" t="s">
        <v>57</v>
      </c>
      <c r="D4" s="28" t="s">
        <v>58</v>
      </c>
      <c r="E4" s="28">
        <v>1</v>
      </c>
      <c r="F4" s="29">
        <v>16.920000000000002</v>
      </c>
      <c r="G4" s="29">
        <v>16.920000000000002</v>
      </c>
    </row>
    <row r="5" spans="1:7" ht="60" x14ac:dyDescent="0.25">
      <c r="A5" s="31" t="s">
        <v>4362</v>
      </c>
      <c r="B5" s="27" t="s">
        <v>59</v>
      </c>
      <c r="C5" s="27" t="s">
        <v>60</v>
      </c>
      <c r="D5" s="28" t="s">
        <v>58</v>
      </c>
      <c r="E5" s="28">
        <v>1</v>
      </c>
      <c r="F5" s="29">
        <v>21.13</v>
      </c>
      <c r="G5" s="29">
        <v>21.13</v>
      </c>
    </row>
    <row r="6" spans="1:7" ht="60" x14ac:dyDescent="0.25">
      <c r="A6" s="31" t="s">
        <v>4360</v>
      </c>
      <c r="B6" s="27" t="s">
        <v>61</v>
      </c>
      <c r="C6" s="27" t="s">
        <v>62</v>
      </c>
      <c r="D6" s="28" t="s">
        <v>58</v>
      </c>
      <c r="E6" s="28">
        <v>1</v>
      </c>
      <c r="F6" s="29">
        <v>34.67</v>
      </c>
      <c r="G6" s="29">
        <v>34.67</v>
      </c>
    </row>
    <row r="7" spans="1:7" ht="45" x14ac:dyDescent="0.25">
      <c r="A7" s="31" t="s">
        <v>4368</v>
      </c>
      <c r="B7" s="27" t="s">
        <v>63</v>
      </c>
      <c r="C7" s="27" t="s">
        <v>64</v>
      </c>
      <c r="D7" s="28" t="s">
        <v>58</v>
      </c>
      <c r="E7" s="28">
        <v>1</v>
      </c>
      <c r="F7" s="29">
        <v>12.72</v>
      </c>
      <c r="G7" s="29">
        <v>12.72</v>
      </c>
    </row>
    <row r="8" spans="1:7" ht="45" x14ac:dyDescent="0.25">
      <c r="A8" s="31" t="s">
        <v>4366</v>
      </c>
      <c r="B8" s="27" t="s">
        <v>65</v>
      </c>
      <c r="C8" s="27" t="s">
        <v>66</v>
      </c>
      <c r="D8" s="28" t="s">
        <v>58</v>
      </c>
      <c r="E8" s="28">
        <v>1</v>
      </c>
      <c r="F8" s="29">
        <v>19.600000000000001</v>
      </c>
      <c r="G8" s="29">
        <v>19.600000000000001</v>
      </c>
    </row>
    <row r="9" spans="1:7" ht="60" x14ac:dyDescent="0.25">
      <c r="A9" s="31" t="s">
        <v>4367</v>
      </c>
      <c r="B9" s="27" t="s">
        <v>67</v>
      </c>
      <c r="C9" s="27" t="s">
        <v>68</v>
      </c>
      <c r="D9" s="28" t="s">
        <v>58</v>
      </c>
      <c r="E9" s="28">
        <v>1</v>
      </c>
      <c r="F9" s="29">
        <v>23.54</v>
      </c>
      <c r="G9" s="29">
        <v>23.54</v>
      </c>
    </row>
    <row r="10" spans="1:7" ht="45" x14ac:dyDescent="0.25">
      <c r="A10" s="31" t="s">
        <v>4365</v>
      </c>
      <c r="B10" s="27" t="s">
        <v>69</v>
      </c>
      <c r="C10" s="27" t="s">
        <v>70</v>
      </c>
      <c r="D10" s="28" t="s">
        <v>58</v>
      </c>
      <c r="E10" s="28">
        <v>1</v>
      </c>
      <c r="F10" s="29">
        <v>19.600000000000001</v>
      </c>
      <c r="G10" s="29">
        <v>19.600000000000001</v>
      </c>
    </row>
    <row r="11" spans="1:7" ht="45" x14ac:dyDescent="0.25">
      <c r="A11" s="27" t="s">
        <v>71</v>
      </c>
      <c r="B11" s="27" t="s">
        <v>72</v>
      </c>
      <c r="C11" s="27" t="s">
        <v>73</v>
      </c>
      <c r="D11" s="28" t="s">
        <v>58</v>
      </c>
      <c r="E11" s="28">
        <v>1</v>
      </c>
      <c r="F11" s="29">
        <v>10.73</v>
      </c>
      <c r="G11" s="29">
        <v>10.73</v>
      </c>
    </row>
    <row r="12" spans="1:7" ht="45" x14ac:dyDescent="0.25">
      <c r="A12" s="27" t="s">
        <v>74</v>
      </c>
      <c r="B12" s="27" t="s">
        <v>75</v>
      </c>
      <c r="C12" s="27" t="s">
        <v>76</v>
      </c>
      <c r="D12" s="28" t="s">
        <v>77</v>
      </c>
      <c r="E12" s="28">
        <v>1</v>
      </c>
      <c r="F12" s="29">
        <v>59.61</v>
      </c>
      <c r="G12" s="29">
        <v>59.61</v>
      </c>
    </row>
    <row r="13" spans="1:7" ht="30" x14ac:dyDescent="0.25">
      <c r="A13" s="27" t="s">
        <v>78</v>
      </c>
      <c r="B13" s="27" t="s">
        <v>79</v>
      </c>
      <c r="C13" s="27" t="s">
        <v>80</v>
      </c>
      <c r="D13" s="28" t="s">
        <v>77</v>
      </c>
      <c r="E13" s="28">
        <v>1</v>
      </c>
      <c r="F13" s="29">
        <v>225.81</v>
      </c>
      <c r="G13" s="29">
        <v>225.81</v>
      </c>
    </row>
    <row r="14" spans="1:7" ht="60" x14ac:dyDescent="0.25">
      <c r="A14" s="27" t="s">
        <v>81</v>
      </c>
      <c r="B14" s="27" t="s">
        <v>82</v>
      </c>
      <c r="C14" s="27" t="s">
        <v>83</v>
      </c>
      <c r="D14" s="28" t="s">
        <v>58</v>
      </c>
      <c r="E14" s="28">
        <v>1</v>
      </c>
      <c r="F14" s="29">
        <v>21.51</v>
      </c>
      <c r="G14" s="29">
        <v>21.51</v>
      </c>
    </row>
    <row r="15" spans="1:7" ht="60" x14ac:dyDescent="0.25">
      <c r="A15" s="27" t="s">
        <v>84</v>
      </c>
      <c r="B15" s="27" t="s">
        <v>85</v>
      </c>
      <c r="C15" s="27" t="s">
        <v>86</v>
      </c>
      <c r="D15" s="28" t="s">
        <v>58</v>
      </c>
      <c r="E15" s="28">
        <v>1</v>
      </c>
      <c r="F15" s="29">
        <v>17.93</v>
      </c>
      <c r="G15" s="29">
        <v>17.93</v>
      </c>
    </row>
    <row r="16" spans="1:7" ht="45" x14ac:dyDescent="0.25">
      <c r="A16" s="27" t="s">
        <v>87</v>
      </c>
      <c r="B16" s="27" t="s">
        <v>88</v>
      </c>
      <c r="C16" s="27" t="s">
        <v>89</v>
      </c>
      <c r="D16" s="28" t="s">
        <v>58</v>
      </c>
      <c r="E16" s="28">
        <v>1</v>
      </c>
      <c r="F16" s="29">
        <v>23.54</v>
      </c>
      <c r="G16" s="29">
        <v>23.54</v>
      </c>
    </row>
    <row r="17" spans="1:7" x14ac:dyDescent="0.25">
      <c r="A17" s="27" t="s">
        <v>90</v>
      </c>
      <c r="B17" s="27" t="s">
        <v>91</v>
      </c>
      <c r="C17" s="27" t="s">
        <v>92</v>
      </c>
      <c r="D17" s="28" t="s">
        <v>58</v>
      </c>
      <c r="E17" s="28">
        <v>1</v>
      </c>
      <c r="F17" s="29">
        <v>11.14</v>
      </c>
      <c r="G17" s="29">
        <v>11.14</v>
      </c>
    </row>
    <row r="18" spans="1:7" ht="30" x14ac:dyDescent="0.25">
      <c r="A18" s="27" t="s">
        <v>93</v>
      </c>
      <c r="B18" s="27" t="s">
        <v>94</v>
      </c>
      <c r="C18" s="27" t="s">
        <v>95</v>
      </c>
      <c r="D18" s="28" t="s">
        <v>96</v>
      </c>
      <c r="E18" s="28">
        <v>1</v>
      </c>
      <c r="F18" s="29">
        <v>11.14</v>
      </c>
      <c r="G18" s="29">
        <v>11.14</v>
      </c>
    </row>
    <row r="19" spans="1:7" ht="45" x14ac:dyDescent="0.25">
      <c r="A19" s="27" t="s">
        <v>97</v>
      </c>
      <c r="B19" s="27" t="s">
        <v>98</v>
      </c>
      <c r="C19" s="27" t="s">
        <v>99</v>
      </c>
      <c r="D19" s="28" t="s">
        <v>58</v>
      </c>
      <c r="E19" s="28">
        <v>1</v>
      </c>
      <c r="F19" s="29">
        <v>14.86</v>
      </c>
      <c r="G19" s="29">
        <v>14.86</v>
      </c>
    </row>
    <row r="20" spans="1:7" ht="30" x14ac:dyDescent="0.25">
      <c r="A20" s="27" t="s">
        <v>100</v>
      </c>
      <c r="B20" s="27" t="s">
        <v>101</v>
      </c>
      <c r="C20" s="27" t="s">
        <v>102</v>
      </c>
      <c r="D20" s="28" t="s">
        <v>77</v>
      </c>
      <c r="E20" s="28">
        <v>1</v>
      </c>
      <c r="F20" s="29">
        <v>260.73</v>
      </c>
      <c r="G20" s="29">
        <v>260.73</v>
      </c>
    </row>
    <row r="21" spans="1:7" ht="45" x14ac:dyDescent="0.25">
      <c r="A21" s="27" t="s">
        <v>103</v>
      </c>
      <c r="B21" s="27" t="s">
        <v>104</v>
      </c>
      <c r="C21" s="27" t="s">
        <v>105</v>
      </c>
      <c r="D21" s="28" t="s">
        <v>58</v>
      </c>
      <c r="E21" s="28">
        <v>1</v>
      </c>
      <c r="F21" s="29">
        <v>3.38</v>
      </c>
      <c r="G21" s="29">
        <v>3.38</v>
      </c>
    </row>
    <row r="22" spans="1:7" ht="75" x14ac:dyDescent="0.25">
      <c r="A22" s="27" t="s">
        <v>106</v>
      </c>
      <c r="B22" s="27" t="s">
        <v>107</v>
      </c>
      <c r="C22" s="27" t="s">
        <v>108</v>
      </c>
      <c r="D22" s="28" t="s">
        <v>109</v>
      </c>
      <c r="E22" s="28">
        <v>1</v>
      </c>
      <c r="F22" s="29">
        <v>9.02</v>
      </c>
      <c r="G22" s="29">
        <v>9.02</v>
      </c>
    </row>
    <row r="23" spans="1:7" ht="45" x14ac:dyDescent="0.25">
      <c r="A23" s="31" t="s">
        <v>4369</v>
      </c>
      <c r="B23" s="27" t="s">
        <v>110</v>
      </c>
      <c r="C23" s="27" t="s">
        <v>111</v>
      </c>
      <c r="D23" s="28" t="s">
        <v>58</v>
      </c>
      <c r="E23" s="28">
        <v>1</v>
      </c>
      <c r="F23" s="29">
        <v>24.52</v>
      </c>
      <c r="G23" s="29">
        <v>24.52</v>
      </c>
    </row>
    <row r="24" spans="1:7" ht="60" x14ac:dyDescent="0.25">
      <c r="A24" s="27" t="s">
        <v>112</v>
      </c>
      <c r="B24" s="27" t="s">
        <v>113</v>
      </c>
      <c r="C24" s="27" t="s">
        <v>114</v>
      </c>
      <c r="D24" s="28" t="s">
        <v>109</v>
      </c>
      <c r="E24" s="28">
        <v>1</v>
      </c>
      <c r="F24" s="29">
        <v>13.74</v>
      </c>
      <c r="G24" s="29">
        <v>13.74</v>
      </c>
    </row>
    <row r="25" spans="1:7" ht="75" x14ac:dyDescent="0.25">
      <c r="A25" s="27" t="s">
        <v>115</v>
      </c>
      <c r="B25" s="27" t="s">
        <v>116</v>
      </c>
      <c r="C25" s="27" t="s">
        <v>117</v>
      </c>
      <c r="D25" s="28" t="s">
        <v>58</v>
      </c>
      <c r="E25" s="28">
        <v>1</v>
      </c>
      <c r="F25" s="29">
        <v>13.7</v>
      </c>
      <c r="G25" s="29">
        <v>13.7</v>
      </c>
    </row>
    <row r="26" spans="1:7" ht="60" x14ac:dyDescent="0.25">
      <c r="A26" s="27" t="s">
        <v>118</v>
      </c>
      <c r="B26" s="27" t="s">
        <v>119</v>
      </c>
      <c r="C26" s="27" t="s">
        <v>120</v>
      </c>
      <c r="D26" s="28" t="s">
        <v>58</v>
      </c>
      <c r="E26" s="28">
        <v>1</v>
      </c>
      <c r="F26" s="29">
        <v>35.29</v>
      </c>
      <c r="G26" s="29">
        <v>35.29</v>
      </c>
    </row>
    <row r="27" spans="1:7" ht="75" x14ac:dyDescent="0.25">
      <c r="A27" s="27" t="s">
        <v>121</v>
      </c>
      <c r="B27" s="27" t="s">
        <v>122</v>
      </c>
      <c r="C27" s="27" t="s">
        <v>123</v>
      </c>
      <c r="D27" s="28" t="s">
        <v>109</v>
      </c>
      <c r="E27" s="28">
        <v>1</v>
      </c>
      <c r="F27" s="29">
        <v>21.34</v>
      </c>
      <c r="G27" s="29">
        <v>21.34</v>
      </c>
    </row>
    <row r="28" spans="1:7" ht="90" x14ac:dyDescent="0.25">
      <c r="A28" s="27" t="s">
        <v>124</v>
      </c>
      <c r="B28" s="27" t="s">
        <v>125</v>
      </c>
      <c r="C28" s="27" t="s">
        <v>126</v>
      </c>
      <c r="D28" s="28" t="s">
        <v>109</v>
      </c>
      <c r="E28" s="28">
        <v>1</v>
      </c>
      <c r="F28" s="29">
        <v>67.150000000000006</v>
      </c>
      <c r="G28" s="29">
        <v>67.150000000000006</v>
      </c>
    </row>
    <row r="29" spans="1:7" ht="30" x14ac:dyDescent="0.25">
      <c r="A29" s="27" t="s">
        <v>127</v>
      </c>
      <c r="B29" s="27" t="s">
        <v>128</v>
      </c>
      <c r="C29" s="27" t="s">
        <v>129</v>
      </c>
      <c r="D29" s="28" t="s">
        <v>58</v>
      </c>
      <c r="E29" s="28">
        <v>1</v>
      </c>
      <c r="F29" s="29">
        <v>11.75</v>
      </c>
      <c r="G29" s="29">
        <v>11.75</v>
      </c>
    </row>
    <row r="30" spans="1:7" ht="60" x14ac:dyDescent="0.25">
      <c r="A30" s="31" t="s">
        <v>4364</v>
      </c>
      <c r="B30" s="27" t="s">
        <v>130</v>
      </c>
      <c r="C30" s="27" t="s">
        <v>131</v>
      </c>
      <c r="D30" s="28" t="s">
        <v>109</v>
      </c>
      <c r="E30" s="28">
        <v>1</v>
      </c>
      <c r="F30" s="29">
        <v>15.07</v>
      </c>
      <c r="G30" s="29">
        <v>15.07</v>
      </c>
    </row>
    <row r="31" spans="1:7" ht="30" x14ac:dyDescent="0.25">
      <c r="A31" s="27" t="s">
        <v>132</v>
      </c>
      <c r="B31" s="27" t="s">
        <v>133</v>
      </c>
      <c r="C31" s="27" t="s">
        <v>134</v>
      </c>
      <c r="D31" s="28" t="s">
        <v>58</v>
      </c>
      <c r="E31" s="28">
        <v>1</v>
      </c>
      <c r="F31" s="29">
        <v>9.4</v>
      </c>
      <c r="G31" s="29">
        <v>9.4</v>
      </c>
    </row>
    <row r="32" spans="1:7" ht="30" x14ac:dyDescent="0.25">
      <c r="A32" s="27" t="s">
        <v>135</v>
      </c>
      <c r="B32" s="27" t="s">
        <v>136</v>
      </c>
      <c r="C32" s="27" t="s">
        <v>137</v>
      </c>
      <c r="D32" s="28" t="s">
        <v>58</v>
      </c>
      <c r="E32" s="28">
        <v>1</v>
      </c>
      <c r="F32" s="29">
        <v>37.25</v>
      </c>
      <c r="G32" s="29">
        <v>37.25</v>
      </c>
    </row>
    <row r="33" spans="1:7" ht="30" x14ac:dyDescent="0.25">
      <c r="A33" s="27" t="s">
        <v>138</v>
      </c>
      <c r="B33" s="27" t="s">
        <v>139</v>
      </c>
      <c r="C33" s="27" t="s">
        <v>140</v>
      </c>
      <c r="D33" s="28" t="s">
        <v>58</v>
      </c>
      <c r="E33" s="28">
        <v>1</v>
      </c>
      <c r="F33" s="29">
        <v>11.14</v>
      </c>
      <c r="G33" s="29">
        <v>11.14</v>
      </c>
    </row>
    <row r="34" spans="1:7" ht="45" x14ac:dyDescent="0.25">
      <c r="A34" s="31" t="s">
        <v>4363</v>
      </c>
      <c r="B34" s="27" t="s">
        <v>141</v>
      </c>
      <c r="C34" s="27" t="s">
        <v>142</v>
      </c>
      <c r="D34" s="28" t="s">
        <v>58</v>
      </c>
      <c r="E34" s="28">
        <v>1</v>
      </c>
      <c r="F34" s="29">
        <v>24.38</v>
      </c>
      <c r="G34" s="29">
        <v>24.38</v>
      </c>
    </row>
    <row r="35" spans="1:7" ht="30" x14ac:dyDescent="0.25">
      <c r="A35" s="27" t="s">
        <v>143</v>
      </c>
      <c r="B35" s="27" t="s">
        <v>144</v>
      </c>
      <c r="C35" s="27" t="s">
        <v>145</v>
      </c>
      <c r="D35" s="28" t="s">
        <v>109</v>
      </c>
      <c r="E35" s="28">
        <v>1</v>
      </c>
      <c r="F35" s="29">
        <v>0.63</v>
      </c>
      <c r="G35" s="29">
        <v>0.63</v>
      </c>
    </row>
    <row r="36" spans="1:7" ht="30" x14ac:dyDescent="0.25">
      <c r="A36" s="27" t="s">
        <v>146</v>
      </c>
      <c r="B36" s="27" t="s">
        <v>147</v>
      </c>
      <c r="C36" s="27" t="s">
        <v>148</v>
      </c>
      <c r="D36" s="28" t="s">
        <v>58</v>
      </c>
      <c r="E36" s="28">
        <v>1</v>
      </c>
      <c r="F36" s="29">
        <v>5.23</v>
      </c>
      <c r="G36" s="29">
        <v>5.23</v>
      </c>
    </row>
    <row r="37" spans="1:7" ht="45" x14ac:dyDescent="0.25">
      <c r="A37" s="27" t="s">
        <v>149</v>
      </c>
      <c r="B37" s="27" t="s">
        <v>150</v>
      </c>
      <c r="C37" s="27" t="s">
        <v>151</v>
      </c>
      <c r="D37" s="28" t="s">
        <v>96</v>
      </c>
      <c r="E37" s="28">
        <v>1</v>
      </c>
      <c r="F37" s="29">
        <v>1.07</v>
      </c>
      <c r="G37" s="29">
        <v>1.07</v>
      </c>
    </row>
    <row r="38" spans="1:7" ht="60" x14ac:dyDescent="0.25">
      <c r="A38" s="27" t="s">
        <v>152</v>
      </c>
      <c r="B38" s="27" t="s">
        <v>153</v>
      </c>
      <c r="C38" s="27" t="s">
        <v>154</v>
      </c>
      <c r="D38" s="28" t="s">
        <v>58</v>
      </c>
      <c r="E38" s="28">
        <v>1</v>
      </c>
      <c r="F38" s="29">
        <v>4.99</v>
      </c>
      <c r="G38" s="29">
        <v>4.99</v>
      </c>
    </row>
    <row r="39" spans="1:7" ht="45" x14ac:dyDescent="0.25">
      <c r="A39" s="27" t="s">
        <v>155</v>
      </c>
      <c r="B39" s="27" t="s">
        <v>156</v>
      </c>
      <c r="C39" s="27" t="s">
        <v>157</v>
      </c>
      <c r="D39" s="28" t="s">
        <v>58</v>
      </c>
      <c r="E39" s="28">
        <v>1</v>
      </c>
      <c r="F39" s="29">
        <v>7.31</v>
      </c>
      <c r="G39" s="29">
        <v>7.31</v>
      </c>
    </row>
    <row r="40" spans="1:7" ht="45" x14ac:dyDescent="0.25">
      <c r="A40" s="27" t="s">
        <v>158</v>
      </c>
      <c r="B40" s="27" t="s">
        <v>159</v>
      </c>
      <c r="C40" s="27" t="s">
        <v>160</v>
      </c>
      <c r="D40" s="28" t="s">
        <v>58</v>
      </c>
      <c r="E40" s="28">
        <v>1</v>
      </c>
      <c r="F40" s="29">
        <v>15.67</v>
      </c>
      <c r="G40" s="29">
        <v>15.67</v>
      </c>
    </row>
    <row r="41" spans="1:7" ht="45" x14ac:dyDescent="0.25">
      <c r="A41" s="27" t="s">
        <v>161</v>
      </c>
      <c r="B41" s="27" t="s">
        <v>162</v>
      </c>
      <c r="C41" s="27" t="s">
        <v>163</v>
      </c>
      <c r="D41" s="28" t="s">
        <v>58</v>
      </c>
      <c r="E41" s="28">
        <v>1</v>
      </c>
      <c r="F41" s="29">
        <v>3.42</v>
      </c>
      <c r="G41" s="29">
        <v>3.42</v>
      </c>
    </row>
    <row r="42" spans="1:7" ht="30" x14ac:dyDescent="0.25">
      <c r="A42" s="27" t="s">
        <v>164</v>
      </c>
      <c r="B42" s="27" t="s">
        <v>165</v>
      </c>
      <c r="C42" s="27" t="s">
        <v>166</v>
      </c>
      <c r="D42" s="28" t="s">
        <v>96</v>
      </c>
      <c r="E42" s="28">
        <v>1</v>
      </c>
      <c r="F42" s="29">
        <v>3.89</v>
      </c>
      <c r="G42" s="29">
        <v>3.89</v>
      </c>
    </row>
    <row r="43" spans="1:7" ht="60" x14ac:dyDescent="0.25">
      <c r="A43" s="27" t="s">
        <v>167</v>
      </c>
      <c r="B43" s="27" t="s">
        <v>168</v>
      </c>
      <c r="C43" s="27" t="s">
        <v>169</v>
      </c>
      <c r="D43" s="28" t="s">
        <v>58</v>
      </c>
      <c r="E43" s="28">
        <v>1</v>
      </c>
      <c r="F43" s="29">
        <v>32.69</v>
      </c>
      <c r="G43" s="29">
        <v>32.69</v>
      </c>
    </row>
    <row r="44" spans="1:7" ht="60" x14ac:dyDescent="0.25">
      <c r="A44" s="27" t="s">
        <v>170</v>
      </c>
      <c r="B44" s="27" t="s">
        <v>171</v>
      </c>
      <c r="C44" s="27" t="s">
        <v>172</v>
      </c>
      <c r="D44" s="28" t="s">
        <v>109</v>
      </c>
      <c r="E44" s="28">
        <v>1</v>
      </c>
      <c r="F44" s="29">
        <v>18.52</v>
      </c>
      <c r="G44" s="29">
        <v>18.52</v>
      </c>
    </row>
    <row r="45" spans="1:7" ht="30" x14ac:dyDescent="0.25">
      <c r="A45" s="27" t="s">
        <v>173</v>
      </c>
      <c r="B45" s="27" t="s">
        <v>174</v>
      </c>
      <c r="C45" s="27" t="s">
        <v>175</v>
      </c>
      <c r="D45" s="28" t="s">
        <v>109</v>
      </c>
      <c r="E45" s="28">
        <v>1</v>
      </c>
      <c r="F45" s="29">
        <v>43.34</v>
      </c>
      <c r="G45" s="29">
        <v>43.34</v>
      </c>
    </row>
    <row r="46" spans="1:7" ht="45" x14ac:dyDescent="0.25">
      <c r="A46" s="27" t="s">
        <v>176</v>
      </c>
      <c r="B46" s="27" t="s">
        <v>177</v>
      </c>
      <c r="C46" s="27" t="s">
        <v>178</v>
      </c>
      <c r="D46" s="28" t="s">
        <v>58</v>
      </c>
      <c r="E46" s="28">
        <v>1</v>
      </c>
      <c r="F46" s="29">
        <v>3.42</v>
      </c>
      <c r="G46" s="29">
        <v>3.42</v>
      </c>
    </row>
    <row r="47" spans="1:7" ht="75" x14ac:dyDescent="0.25">
      <c r="A47" s="27" t="s">
        <v>179</v>
      </c>
      <c r="B47" s="27" t="s">
        <v>180</v>
      </c>
      <c r="C47" s="27" t="s">
        <v>181</v>
      </c>
      <c r="D47" s="28" t="s">
        <v>58</v>
      </c>
      <c r="E47" s="28">
        <v>1</v>
      </c>
      <c r="F47" s="29">
        <v>15.59</v>
      </c>
      <c r="G47" s="29">
        <v>15.59</v>
      </c>
    </row>
    <row r="48" spans="1:7" ht="30" x14ac:dyDescent="0.25">
      <c r="A48" s="27" t="s">
        <v>182</v>
      </c>
      <c r="B48" s="27" t="s">
        <v>183</v>
      </c>
      <c r="C48" s="27" t="s">
        <v>184</v>
      </c>
      <c r="D48" s="28" t="s">
        <v>96</v>
      </c>
      <c r="E48" s="28">
        <v>1</v>
      </c>
      <c r="F48" s="29">
        <v>1.54</v>
      </c>
      <c r="G48" s="29">
        <v>1.54</v>
      </c>
    </row>
    <row r="49" spans="1:7" x14ac:dyDescent="0.25">
      <c r="A49" s="26" t="s">
        <v>185</v>
      </c>
      <c r="B49" s="27"/>
      <c r="C49" s="26" t="s">
        <v>55</v>
      </c>
      <c r="D49" s="28"/>
      <c r="E49" s="28"/>
      <c r="F49" s="29"/>
      <c r="G49" s="29"/>
    </row>
    <row r="50" spans="1:7" ht="30" x14ac:dyDescent="0.25">
      <c r="A50" s="27" t="s">
        <v>186</v>
      </c>
      <c r="B50" s="27" t="s">
        <v>187</v>
      </c>
      <c r="C50" s="27" t="s">
        <v>188</v>
      </c>
      <c r="D50" s="28" t="s">
        <v>58</v>
      </c>
      <c r="E50" s="28">
        <v>1</v>
      </c>
      <c r="F50" s="29">
        <v>5.57</v>
      </c>
      <c r="G50" s="29">
        <v>5.57</v>
      </c>
    </row>
    <row r="51" spans="1:7" ht="45" x14ac:dyDescent="0.25">
      <c r="A51" s="27" t="s">
        <v>189</v>
      </c>
      <c r="B51" s="27" t="s">
        <v>190</v>
      </c>
      <c r="C51" s="27" t="s">
        <v>191</v>
      </c>
      <c r="D51" s="28" t="s">
        <v>58</v>
      </c>
      <c r="E51" s="28">
        <v>1</v>
      </c>
      <c r="F51" s="29">
        <v>102.14</v>
      </c>
      <c r="G51" s="29">
        <v>102.14</v>
      </c>
    </row>
    <row r="52" spans="1:7" ht="45" x14ac:dyDescent="0.25">
      <c r="A52" s="27" t="s">
        <v>192</v>
      </c>
      <c r="B52" s="27" t="s">
        <v>193</v>
      </c>
      <c r="C52" s="27" t="s">
        <v>194</v>
      </c>
      <c r="D52" s="28" t="s">
        <v>58</v>
      </c>
      <c r="E52" s="28">
        <v>1</v>
      </c>
      <c r="F52" s="29">
        <v>8.77</v>
      </c>
      <c r="G52" s="29">
        <v>8.77</v>
      </c>
    </row>
    <row r="53" spans="1:7" ht="60" x14ac:dyDescent="0.25">
      <c r="A53" s="27" t="s">
        <v>195</v>
      </c>
      <c r="B53" s="27" t="s">
        <v>196</v>
      </c>
      <c r="C53" s="27" t="s">
        <v>197</v>
      </c>
      <c r="D53" s="28" t="s">
        <v>58</v>
      </c>
      <c r="E53" s="28">
        <v>1</v>
      </c>
      <c r="F53" s="29">
        <v>20.21</v>
      </c>
      <c r="G53" s="29">
        <v>20.21</v>
      </c>
    </row>
    <row r="54" spans="1:7" ht="45" x14ac:dyDescent="0.25">
      <c r="A54" s="27" t="s">
        <v>198</v>
      </c>
      <c r="B54" s="27" t="s">
        <v>199</v>
      </c>
      <c r="C54" s="27" t="s">
        <v>200</v>
      </c>
      <c r="D54" s="28" t="s">
        <v>58</v>
      </c>
      <c r="E54" s="28">
        <v>1</v>
      </c>
      <c r="F54" s="29">
        <v>3.93</v>
      </c>
      <c r="G54" s="29">
        <v>3.93</v>
      </c>
    </row>
    <row r="55" spans="1:7" ht="30" x14ac:dyDescent="0.25">
      <c r="A55" s="27" t="s">
        <v>201</v>
      </c>
      <c r="B55" s="27" t="s">
        <v>202</v>
      </c>
      <c r="C55" s="27" t="s">
        <v>203</v>
      </c>
      <c r="D55" s="28" t="s">
        <v>109</v>
      </c>
      <c r="E55" s="28">
        <v>1</v>
      </c>
      <c r="F55" s="29">
        <v>8.08</v>
      </c>
      <c r="G55" s="29">
        <v>8.08</v>
      </c>
    </row>
    <row r="56" spans="1:7" ht="30" x14ac:dyDescent="0.25">
      <c r="A56" s="27" t="s">
        <v>204</v>
      </c>
      <c r="B56" s="27" t="s">
        <v>205</v>
      </c>
      <c r="C56" s="27" t="s">
        <v>206</v>
      </c>
      <c r="D56" s="28" t="s">
        <v>58</v>
      </c>
      <c r="E56" s="28">
        <v>1</v>
      </c>
      <c r="F56" s="29">
        <v>6.68</v>
      </c>
      <c r="G56" s="29">
        <v>6.68</v>
      </c>
    </row>
    <row r="57" spans="1:7" ht="45" x14ac:dyDescent="0.25">
      <c r="A57" s="27" t="s">
        <v>207</v>
      </c>
      <c r="B57" s="27" t="s">
        <v>208</v>
      </c>
      <c r="C57" s="27" t="s">
        <v>209</v>
      </c>
      <c r="D57" s="28" t="s">
        <v>58</v>
      </c>
      <c r="E57" s="28">
        <v>1</v>
      </c>
      <c r="F57" s="29">
        <v>7.82</v>
      </c>
      <c r="G57" s="29">
        <v>7.82</v>
      </c>
    </row>
    <row r="58" spans="1:7" ht="30" x14ac:dyDescent="0.25">
      <c r="A58" s="27" t="s">
        <v>210</v>
      </c>
      <c r="B58" s="27" t="s">
        <v>211</v>
      </c>
      <c r="C58" s="27" t="s">
        <v>212</v>
      </c>
      <c r="D58" s="28" t="s">
        <v>58</v>
      </c>
      <c r="E58" s="28">
        <v>1</v>
      </c>
      <c r="F58" s="29">
        <v>31.9</v>
      </c>
      <c r="G58" s="29">
        <v>31.9</v>
      </c>
    </row>
    <row r="59" spans="1:7" ht="30" x14ac:dyDescent="0.25">
      <c r="A59" s="27" t="s">
        <v>213</v>
      </c>
      <c r="B59" s="27" t="s">
        <v>214</v>
      </c>
      <c r="C59" s="27" t="s">
        <v>215</v>
      </c>
      <c r="D59" s="28" t="s">
        <v>96</v>
      </c>
      <c r="E59" s="28">
        <v>1</v>
      </c>
      <c r="F59" s="29">
        <v>4.04</v>
      </c>
      <c r="G59" s="29">
        <v>4.04</v>
      </c>
    </row>
    <row r="60" spans="1:7" ht="45" x14ac:dyDescent="0.25">
      <c r="A60" s="27" t="s">
        <v>216</v>
      </c>
      <c r="B60" s="27" t="s">
        <v>217</v>
      </c>
      <c r="C60" s="27" t="s">
        <v>218</v>
      </c>
      <c r="D60" s="28" t="s">
        <v>109</v>
      </c>
      <c r="E60" s="28">
        <v>1</v>
      </c>
      <c r="F60" s="29">
        <v>6.53</v>
      </c>
      <c r="G60" s="29">
        <v>6.53</v>
      </c>
    </row>
    <row r="61" spans="1:7" ht="60" x14ac:dyDescent="0.25">
      <c r="A61" s="27" t="s">
        <v>219</v>
      </c>
      <c r="B61" s="27" t="s">
        <v>220</v>
      </c>
      <c r="C61" s="27" t="s">
        <v>221</v>
      </c>
      <c r="D61" s="28" t="s">
        <v>58</v>
      </c>
      <c r="E61" s="28">
        <v>1</v>
      </c>
      <c r="F61" s="29">
        <v>11.92</v>
      </c>
      <c r="G61" s="29">
        <v>11.92</v>
      </c>
    </row>
    <row r="62" spans="1:7" ht="30" x14ac:dyDescent="0.25">
      <c r="A62" s="27" t="s">
        <v>222</v>
      </c>
      <c r="B62" s="27" t="s">
        <v>223</v>
      </c>
      <c r="C62" s="27" t="s">
        <v>224</v>
      </c>
      <c r="D62" s="28" t="s">
        <v>96</v>
      </c>
      <c r="E62" s="28">
        <v>1</v>
      </c>
      <c r="F62" s="29">
        <v>4.1100000000000003</v>
      </c>
      <c r="G62" s="29">
        <v>4.1100000000000003</v>
      </c>
    </row>
    <row r="63" spans="1:7" ht="45" x14ac:dyDescent="0.25">
      <c r="A63" s="27" t="s">
        <v>225</v>
      </c>
      <c r="B63" s="27" t="s">
        <v>226</v>
      </c>
      <c r="C63" s="27" t="s">
        <v>227</v>
      </c>
      <c r="D63" s="28" t="s">
        <v>58</v>
      </c>
      <c r="E63" s="28">
        <v>1</v>
      </c>
      <c r="F63" s="29">
        <v>12.51</v>
      </c>
      <c r="G63" s="29">
        <v>12.51</v>
      </c>
    </row>
    <row r="64" spans="1:7" ht="60" x14ac:dyDescent="0.25">
      <c r="A64" s="27" t="s">
        <v>228</v>
      </c>
      <c r="B64" s="27" t="s">
        <v>229</v>
      </c>
      <c r="C64" s="27" t="s">
        <v>230</v>
      </c>
      <c r="D64" s="28" t="s">
        <v>77</v>
      </c>
      <c r="E64" s="28">
        <v>1</v>
      </c>
      <c r="F64" s="29">
        <v>89.87</v>
      </c>
      <c r="G64" s="29">
        <v>89.87</v>
      </c>
    </row>
    <row r="65" spans="1:7" x14ac:dyDescent="0.25">
      <c r="A65" s="26" t="s">
        <v>231</v>
      </c>
      <c r="B65" s="27"/>
      <c r="C65" s="26" t="s">
        <v>232</v>
      </c>
      <c r="D65" s="28"/>
      <c r="E65" s="28"/>
      <c r="F65" s="29"/>
      <c r="G65" s="29"/>
    </row>
    <row r="66" spans="1:7" ht="30" x14ac:dyDescent="0.25">
      <c r="A66" s="27" t="s">
        <v>233</v>
      </c>
      <c r="B66" s="27" t="s">
        <v>234</v>
      </c>
      <c r="C66" s="27" t="s">
        <v>235</v>
      </c>
      <c r="D66" s="28" t="s">
        <v>58</v>
      </c>
      <c r="E66" s="28">
        <v>1</v>
      </c>
      <c r="F66" s="29">
        <v>1.52</v>
      </c>
      <c r="G66" s="29">
        <v>1.52</v>
      </c>
    </row>
    <row r="67" spans="1:7" ht="45" x14ac:dyDescent="0.25">
      <c r="A67" s="27" t="s">
        <v>236</v>
      </c>
      <c r="B67" s="27" t="s">
        <v>237</v>
      </c>
      <c r="C67" s="27" t="s">
        <v>238</v>
      </c>
      <c r="D67" s="28" t="s">
        <v>58</v>
      </c>
      <c r="E67" s="28">
        <v>1</v>
      </c>
      <c r="F67" s="29">
        <v>4.92</v>
      </c>
      <c r="G67" s="29">
        <v>4.92</v>
      </c>
    </row>
    <row r="68" spans="1:7" ht="30" x14ac:dyDescent="0.25">
      <c r="A68" s="27" t="s">
        <v>239</v>
      </c>
      <c r="B68" s="27" t="s">
        <v>240</v>
      </c>
      <c r="C68" s="27" t="s">
        <v>241</v>
      </c>
      <c r="D68" s="28" t="s">
        <v>109</v>
      </c>
      <c r="E68" s="28">
        <v>1</v>
      </c>
      <c r="F68" s="29">
        <v>59.04</v>
      </c>
      <c r="G68" s="29">
        <v>59.04</v>
      </c>
    </row>
    <row r="69" spans="1:7" ht="30" x14ac:dyDescent="0.25">
      <c r="A69" s="27" t="s">
        <v>242</v>
      </c>
      <c r="B69" s="27" t="s">
        <v>243</v>
      </c>
      <c r="C69" s="27" t="s">
        <v>244</v>
      </c>
      <c r="D69" s="28" t="s">
        <v>109</v>
      </c>
      <c r="E69" s="28">
        <v>1</v>
      </c>
      <c r="F69" s="29">
        <v>167.59</v>
      </c>
      <c r="G69" s="29">
        <v>167.59</v>
      </c>
    </row>
    <row r="70" spans="1:7" x14ac:dyDescent="0.25">
      <c r="A70" s="26" t="s">
        <v>245</v>
      </c>
      <c r="B70" s="27"/>
      <c r="C70" s="26" t="s">
        <v>246</v>
      </c>
      <c r="D70" s="28"/>
      <c r="E70" s="28"/>
      <c r="F70" s="29"/>
      <c r="G70" s="29"/>
    </row>
    <row r="71" spans="1:7" ht="30" x14ac:dyDescent="0.25">
      <c r="A71" s="27" t="s">
        <v>247</v>
      </c>
      <c r="B71" s="27" t="s">
        <v>248</v>
      </c>
      <c r="C71" s="27" t="s">
        <v>249</v>
      </c>
      <c r="D71" s="28" t="s">
        <v>58</v>
      </c>
      <c r="E71" s="28">
        <v>1</v>
      </c>
      <c r="F71" s="29">
        <v>11.11</v>
      </c>
      <c r="G71" s="29">
        <v>11.11</v>
      </c>
    </row>
    <row r="72" spans="1:7" ht="60" x14ac:dyDescent="0.25">
      <c r="A72" s="27" t="s">
        <v>250</v>
      </c>
      <c r="B72" s="27" t="s">
        <v>251</v>
      </c>
      <c r="C72" s="27" t="s">
        <v>252</v>
      </c>
      <c r="D72" s="28" t="s">
        <v>253</v>
      </c>
      <c r="E72" s="28">
        <v>1</v>
      </c>
      <c r="F72" s="30">
        <v>23061.18</v>
      </c>
      <c r="G72" s="30">
        <v>23061.18</v>
      </c>
    </row>
    <row r="73" spans="1:7" ht="30" x14ac:dyDescent="0.25">
      <c r="A73" s="26" t="s">
        <v>254</v>
      </c>
      <c r="B73" s="27"/>
      <c r="C73" s="26" t="s">
        <v>255</v>
      </c>
      <c r="D73" s="28"/>
      <c r="E73" s="28"/>
      <c r="F73" s="29"/>
      <c r="G73" s="29"/>
    </row>
    <row r="74" spans="1:7" x14ac:dyDescent="0.25">
      <c r="A74" s="27" t="s">
        <v>256</v>
      </c>
      <c r="B74" s="27" t="s">
        <v>257</v>
      </c>
      <c r="C74" s="27" t="s">
        <v>258</v>
      </c>
      <c r="D74" s="28" t="s">
        <v>253</v>
      </c>
      <c r="E74" s="28">
        <v>1</v>
      </c>
      <c r="F74" s="30">
        <v>22315.73</v>
      </c>
      <c r="G74" s="30">
        <v>22315.73</v>
      </c>
    </row>
    <row r="75" spans="1:7" x14ac:dyDescent="0.25">
      <c r="A75" s="27" t="s">
        <v>259</v>
      </c>
      <c r="B75" s="27" t="s">
        <v>260</v>
      </c>
      <c r="C75" s="27" t="s">
        <v>261</v>
      </c>
      <c r="D75" s="28" t="s">
        <v>253</v>
      </c>
      <c r="E75" s="28">
        <v>1</v>
      </c>
      <c r="F75" s="30">
        <v>25493.22</v>
      </c>
      <c r="G75" s="30">
        <v>25493.22</v>
      </c>
    </row>
    <row r="76" spans="1:7" x14ac:dyDescent="0.25">
      <c r="A76" s="27" t="s">
        <v>262</v>
      </c>
      <c r="B76" s="27" t="s">
        <v>263</v>
      </c>
      <c r="C76" s="27" t="s">
        <v>264</v>
      </c>
      <c r="D76" s="28" t="s">
        <v>253</v>
      </c>
      <c r="E76" s="28">
        <v>1</v>
      </c>
      <c r="F76" s="30">
        <v>28670.66</v>
      </c>
      <c r="G76" s="30">
        <v>28670.66</v>
      </c>
    </row>
    <row r="77" spans="1:7" x14ac:dyDescent="0.25">
      <c r="A77" s="27" t="s">
        <v>265</v>
      </c>
      <c r="B77" s="27" t="s">
        <v>266</v>
      </c>
      <c r="C77" s="27" t="s">
        <v>267</v>
      </c>
      <c r="D77" s="28" t="s">
        <v>253</v>
      </c>
      <c r="E77" s="28">
        <v>1</v>
      </c>
      <c r="F77" s="30">
        <v>3850.55</v>
      </c>
      <c r="G77" s="30">
        <v>3850.55</v>
      </c>
    </row>
    <row r="78" spans="1:7" x14ac:dyDescent="0.25">
      <c r="A78" s="27" t="s">
        <v>268</v>
      </c>
      <c r="B78" s="27" t="s">
        <v>269</v>
      </c>
      <c r="C78" s="27" t="s">
        <v>270</v>
      </c>
      <c r="D78" s="28" t="s">
        <v>253</v>
      </c>
      <c r="E78" s="28">
        <v>1</v>
      </c>
      <c r="F78" s="30">
        <v>2910.74</v>
      </c>
      <c r="G78" s="30">
        <v>2910.74</v>
      </c>
    </row>
    <row r="79" spans="1:7" x14ac:dyDescent="0.25">
      <c r="A79" s="27" t="s">
        <v>271</v>
      </c>
      <c r="B79" s="27" t="s">
        <v>272</v>
      </c>
      <c r="C79" s="27" t="s">
        <v>273</v>
      </c>
      <c r="D79" s="28" t="s">
        <v>253</v>
      </c>
      <c r="E79" s="28">
        <v>1</v>
      </c>
      <c r="F79" s="30">
        <v>2910.74</v>
      </c>
      <c r="G79" s="30">
        <v>2910.74</v>
      </c>
    </row>
    <row r="80" spans="1:7" x14ac:dyDescent="0.25">
      <c r="A80" s="27" t="s">
        <v>274</v>
      </c>
      <c r="B80" s="27" t="s">
        <v>275</v>
      </c>
      <c r="C80" s="27" t="s">
        <v>276</v>
      </c>
      <c r="D80" s="28" t="s">
        <v>253</v>
      </c>
      <c r="E80" s="28">
        <v>1</v>
      </c>
      <c r="F80" s="30">
        <v>5357.29</v>
      </c>
      <c r="G80" s="30">
        <v>5357.29</v>
      </c>
    </row>
    <row r="81" spans="1:7" x14ac:dyDescent="0.25">
      <c r="A81" s="27" t="s">
        <v>277</v>
      </c>
      <c r="B81" s="27" t="s">
        <v>278</v>
      </c>
      <c r="C81" s="27" t="s">
        <v>279</v>
      </c>
      <c r="D81" s="28" t="s">
        <v>253</v>
      </c>
      <c r="E81" s="28">
        <v>1</v>
      </c>
      <c r="F81" s="30">
        <v>6964.48</v>
      </c>
      <c r="G81" s="30">
        <v>6964.48</v>
      </c>
    </row>
    <row r="82" spans="1:7" x14ac:dyDescent="0.25">
      <c r="A82" s="27" t="s">
        <v>280</v>
      </c>
      <c r="B82" s="27" t="s">
        <v>281</v>
      </c>
      <c r="C82" s="27" t="s">
        <v>282</v>
      </c>
      <c r="D82" s="28" t="s">
        <v>253</v>
      </c>
      <c r="E82" s="28">
        <v>1</v>
      </c>
      <c r="F82" s="30">
        <v>31203.56</v>
      </c>
      <c r="G82" s="30">
        <v>31203.56</v>
      </c>
    </row>
    <row r="83" spans="1:7" x14ac:dyDescent="0.25">
      <c r="A83" s="27" t="s">
        <v>283</v>
      </c>
      <c r="B83" s="27" t="s">
        <v>284</v>
      </c>
      <c r="C83" s="27" t="s">
        <v>285</v>
      </c>
      <c r="D83" s="28" t="s">
        <v>253</v>
      </c>
      <c r="E83" s="28">
        <v>1</v>
      </c>
      <c r="F83" s="30">
        <v>17825.16</v>
      </c>
      <c r="G83" s="30">
        <v>17825.16</v>
      </c>
    </row>
    <row r="84" spans="1:7" x14ac:dyDescent="0.25">
      <c r="A84" s="27" t="s">
        <v>286</v>
      </c>
      <c r="B84" s="27" t="s">
        <v>287</v>
      </c>
      <c r="C84" s="27" t="s">
        <v>288</v>
      </c>
      <c r="D84" s="28" t="s">
        <v>253</v>
      </c>
      <c r="E84" s="28">
        <v>1</v>
      </c>
      <c r="F84" s="30">
        <v>11319.47</v>
      </c>
      <c r="G84" s="30">
        <v>11319.47</v>
      </c>
    </row>
    <row r="85" spans="1:7" x14ac:dyDescent="0.25">
      <c r="A85" s="27" t="s">
        <v>289</v>
      </c>
      <c r="B85" s="27" t="s">
        <v>290</v>
      </c>
      <c r="C85" s="27" t="s">
        <v>291</v>
      </c>
      <c r="D85" s="28" t="s">
        <v>253</v>
      </c>
      <c r="E85" s="28">
        <v>1</v>
      </c>
      <c r="F85" s="30">
        <v>9055.7999999999993</v>
      </c>
      <c r="G85" s="30">
        <v>9055.7999999999993</v>
      </c>
    </row>
    <row r="86" spans="1:7" x14ac:dyDescent="0.25">
      <c r="A86" s="27" t="s">
        <v>292</v>
      </c>
      <c r="B86" s="27" t="s">
        <v>293</v>
      </c>
      <c r="C86" s="27" t="s">
        <v>294</v>
      </c>
      <c r="D86" s="28" t="s">
        <v>253</v>
      </c>
      <c r="E86" s="28">
        <v>1</v>
      </c>
      <c r="F86" s="30">
        <v>7243.45</v>
      </c>
      <c r="G86" s="30">
        <v>7243.45</v>
      </c>
    </row>
    <row r="87" spans="1:7" x14ac:dyDescent="0.25">
      <c r="A87" s="27" t="s">
        <v>295</v>
      </c>
      <c r="B87" s="27" t="s">
        <v>296</v>
      </c>
      <c r="C87" s="27" t="s">
        <v>297</v>
      </c>
      <c r="D87" s="28" t="s">
        <v>253</v>
      </c>
      <c r="E87" s="28">
        <v>1</v>
      </c>
      <c r="F87" s="30">
        <v>5795.48</v>
      </c>
      <c r="G87" s="30">
        <v>5795.48</v>
      </c>
    </row>
    <row r="88" spans="1:7" x14ac:dyDescent="0.25">
      <c r="A88" s="27" t="s">
        <v>298</v>
      </c>
      <c r="B88" s="27" t="s">
        <v>299</v>
      </c>
      <c r="C88" s="27" t="s">
        <v>300</v>
      </c>
      <c r="D88" s="28" t="s">
        <v>253</v>
      </c>
      <c r="E88" s="28">
        <v>1</v>
      </c>
      <c r="F88" s="30">
        <v>7922.3</v>
      </c>
      <c r="G88" s="30">
        <v>7922.3</v>
      </c>
    </row>
    <row r="89" spans="1:7" x14ac:dyDescent="0.25">
      <c r="A89" s="26" t="s">
        <v>301</v>
      </c>
      <c r="B89" s="27"/>
      <c r="C89" s="26" t="s">
        <v>302</v>
      </c>
      <c r="D89" s="28"/>
      <c r="E89" s="28"/>
      <c r="F89" s="29"/>
      <c r="G89" s="29"/>
    </row>
    <row r="90" spans="1:7" x14ac:dyDescent="0.25">
      <c r="A90" s="26" t="s">
        <v>303</v>
      </c>
      <c r="B90" s="27"/>
      <c r="C90" s="26" t="s">
        <v>304</v>
      </c>
      <c r="D90" s="28"/>
      <c r="E90" s="28"/>
      <c r="F90" s="29"/>
      <c r="G90" s="29"/>
    </row>
    <row r="91" spans="1:7" ht="30" x14ac:dyDescent="0.25">
      <c r="A91" s="27" t="s">
        <v>305</v>
      </c>
      <c r="B91" s="27" t="s">
        <v>306</v>
      </c>
      <c r="C91" s="27" t="s">
        <v>307</v>
      </c>
      <c r="D91" s="28" t="s">
        <v>58</v>
      </c>
      <c r="E91" s="28">
        <v>1</v>
      </c>
      <c r="F91" s="29">
        <v>294.79000000000002</v>
      </c>
      <c r="G91" s="29">
        <v>294.79000000000002</v>
      </c>
    </row>
    <row r="92" spans="1:7" ht="60" x14ac:dyDescent="0.25">
      <c r="A92" s="27" t="s">
        <v>308</v>
      </c>
      <c r="B92" s="27" t="s">
        <v>309</v>
      </c>
      <c r="C92" s="27" t="s">
        <v>310</v>
      </c>
      <c r="D92" s="28" t="s">
        <v>58</v>
      </c>
      <c r="E92" s="28">
        <v>1</v>
      </c>
      <c r="F92" s="29">
        <v>21.6</v>
      </c>
      <c r="G92" s="29">
        <v>21.6</v>
      </c>
    </row>
    <row r="93" spans="1:7" ht="120" x14ac:dyDescent="0.25">
      <c r="A93" s="27" t="s">
        <v>311</v>
      </c>
      <c r="B93" s="27" t="s">
        <v>312</v>
      </c>
      <c r="C93" s="27" t="s">
        <v>313</v>
      </c>
      <c r="D93" s="28" t="s">
        <v>253</v>
      </c>
      <c r="E93" s="28">
        <v>1</v>
      </c>
      <c r="F93" s="30">
        <v>1230</v>
      </c>
      <c r="G93" s="30">
        <v>1230</v>
      </c>
    </row>
    <row r="94" spans="1:7" ht="30" x14ac:dyDescent="0.25">
      <c r="A94" s="27" t="s">
        <v>314</v>
      </c>
      <c r="B94" s="27" t="s">
        <v>315</v>
      </c>
      <c r="C94" s="27" t="s">
        <v>316</v>
      </c>
      <c r="D94" s="28" t="s">
        <v>109</v>
      </c>
      <c r="E94" s="28">
        <v>1</v>
      </c>
      <c r="F94" s="30">
        <v>1666.67</v>
      </c>
      <c r="G94" s="30">
        <v>1666.67</v>
      </c>
    </row>
    <row r="95" spans="1:7" ht="30" x14ac:dyDescent="0.25">
      <c r="A95" s="27" t="s">
        <v>317</v>
      </c>
      <c r="B95" s="27" t="s">
        <v>318</v>
      </c>
      <c r="C95" s="27" t="s">
        <v>319</v>
      </c>
      <c r="D95" s="28" t="s">
        <v>96</v>
      </c>
      <c r="E95" s="28">
        <v>1</v>
      </c>
      <c r="F95" s="29">
        <v>15.11</v>
      </c>
      <c r="G95" s="29">
        <v>15.11</v>
      </c>
    </row>
    <row r="96" spans="1:7" ht="90" x14ac:dyDescent="0.25">
      <c r="A96" s="27" t="s">
        <v>320</v>
      </c>
      <c r="B96" s="27" t="s">
        <v>321</v>
      </c>
      <c r="C96" s="27" t="s">
        <v>322</v>
      </c>
      <c r="D96" s="28" t="s">
        <v>58</v>
      </c>
      <c r="E96" s="28">
        <v>1</v>
      </c>
      <c r="F96" s="29">
        <v>31.85</v>
      </c>
      <c r="G96" s="29">
        <v>31.85</v>
      </c>
    </row>
    <row r="97" spans="1:7" ht="105" x14ac:dyDescent="0.25">
      <c r="A97" s="27" t="s">
        <v>323</v>
      </c>
      <c r="B97" s="27" t="s">
        <v>324</v>
      </c>
      <c r="C97" s="27" t="s">
        <v>325</v>
      </c>
      <c r="D97" s="28" t="s">
        <v>96</v>
      </c>
      <c r="E97" s="28">
        <v>1</v>
      </c>
      <c r="F97" s="29">
        <v>148.86000000000001</v>
      </c>
      <c r="G97" s="29">
        <v>148.86000000000001</v>
      </c>
    </row>
    <row r="98" spans="1:7" ht="105" x14ac:dyDescent="0.25">
      <c r="A98" s="27" t="s">
        <v>326</v>
      </c>
      <c r="B98" s="27" t="s">
        <v>327</v>
      </c>
      <c r="C98" s="27" t="s">
        <v>328</v>
      </c>
      <c r="D98" s="28" t="s">
        <v>96</v>
      </c>
      <c r="E98" s="28">
        <v>1</v>
      </c>
      <c r="F98" s="29">
        <v>315.13</v>
      </c>
      <c r="G98" s="29">
        <v>315.13</v>
      </c>
    </row>
    <row r="99" spans="1:7" ht="120" x14ac:dyDescent="0.25">
      <c r="A99" s="27" t="s">
        <v>329</v>
      </c>
      <c r="B99" s="27" t="s">
        <v>330</v>
      </c>
      <c r="C99" s="27" t="s">
        <v>331</v>
      </c>
      <c r="D99" s="28" t="s">
        <v>332</v>
      </c>
      <c r="E99" s="28">
        <v>1</v>
      </c>
      <c r="F99" s="30">
        <v>1229.4000000000001</v>
      </c>
      <c r="G99" s="30">
        <v>1229.4000000000001</v>
      </c>
    </row>
    <row r="100" spans="1:7" ht="105" x14ac:dyDescent="0.25">
      <c r="A100" s="27" t="s">
        <v>333</v>
      </c>
      <c r="B100" s="27" t="s">
        <v>334</v>
      </c>
      <c r="C100" s="27" t="s">
        <v>335</v>
      </c>
      <c r="D100" s="28" t="s">
        <v>332</v>
      </c>
      <c r="E100" s="28">
        <v>1</v>
      </c>
      <c r="F100" s="30">
        <v>1216.17</v>
      </c>
      <c r="G100" s="30">
        <v>1216.17</v>
      </c>
    </row>
    <row r="101" spans="1:7" ht="90" x14ac:dyDescent="0.25">
      <c r="A101" s="27" t="s">
        <v>336</v>
      </c>
      <c r="B101" s="27" t="s">
        <v>337</v>
      </c>
      <c r="C101" s="27" t="s">
        <v>338</v>
      </c>
      <c r="D101" s="28" t="s">
        <v>332</v>
      </c>
      <c r="E101" s="28">
        <v>1</v>
      </c>
      <c r="F101" s="29">
        <v>769.25</v>
      </c>
      <c r="G101" s="29">
        <v>769.25</v>
      </c>
    </row>
    <row r="102" spans="1:7" ht="105" x14ac:dyDescent="0.25">
      <c r="A102" s="27" t="s">
        <v>339</v>
      </c>
      <c r="B102" s="27" t="s">
        <v>340</v>
      </c>
      <c r="C102" s="27" t="s">
        <v>341</v>
      </c>
      <c r="D102" s="28" t="s">
        <v>332</v>
      </c>
      <c r="E102" s="28">
        <v>1</v>
      </c>
      <c r="F102" s="30">
        <v>1249.4000000000001</v>
      </c>
      <c r="G102" s="30">
        <v>1249.4000000000001</v>
      </c>
    </row>
    <row r="103" spans="1:7" ht="75" x14ac:dyDescent="0.25">
      <c r="A103" s="27" t="s">
        <v>342</v>
      </c>
      <c r="B103" s="27" t="s">
        <v>343</v>
      </c>
      <c r="C103" s="27" t="s">
        <v>344</v>
      </c>
      <c r="D103" s="28" t="s">
        <v>332</v>
      </c>
      <c r="E103" s="28">
        <v>1</v>
      </c>
      <c r="F103" s="29">
        <v>914.25</v>
      </c>
      <c r="G103" s="29">
        <v>914.25</v>
      </c>
    </row>
    <row r="104" spans="1:7" ht="60" x14ac:dyDescent="0.25">
      <c r="A104" s="26" t="s">
        <v>345</v>
      </c>
      <c r="B104" s="27"/>
      <c r="C104" s="26" t="s">
        <v>346</v>
      </c>
      <c r="D104" s="28"/>
      <c r="E104" s="28"/>
      <c r="F104" s="29"/>
      <c r="G104" s="29"/>
    </row>
    <row r="105" spans="1:7" ht="90" x14ac:dyDescent="0.25">
      <c r="A105" s="27" t="s">
        <v>347</v>
      </c>
      <c r="B105" s="27" t="s">
        <v>348</v>
      </c>
      <c r="C105" s="27" t="s">
        <v>349</v>
      </c>
      <c r="D105" s="28" t="s">
        <v>58</v>
      </c>
      <c r="E105" s="28">
        <v>1</v>
      </c>
      <c r="F105" s="29">
        <v>864.83</v>
      </c>
      <c r="G105" s="29">
        <v>864.83</v>
      </c>
    </row>
    <row r="106" spans="1:7" ht="90" x14ac:dyDescent="0.25">
      <c r="A106" s="27" t="s">
        <v>350</v>
      </c>
      <c r="B106" s="27" t="s">
        <v>351</v>
      </c>
      <c r="C106" s="27" t="s">
        <v>352</v>
      </c>
      <c r="D106" s="28" t="s">
        <v>58</v>
      </c>
      <c r="E106" s="28">
        <v>1</v>
      </c>
      <c r="F106" s="29">
        <v>601.89</v>
      </c>
      <c r="G106" s="29">
        <v>601.89</v>
      </c>
    </row>
    <row r="107" spans="1:7" ht="105" x14ac:dyDescent="0.25">
      <c r="A107" s="27" t="s">
        <v>353</v>
      </c>
      <c r="B107" s="27" t="s">
        <v>354</v>
      </c>
      <c r="C107" s="27" t="s">
        <v>355</v>
      </c>
      <c r="D107" s="28" t="s">
        <v>58</v>
      </c>
      <c r="E107" s="28">
        <v>1</v>
      </c>
      <c r="F107" s="29">
        <v>524.66</v>
      </c>
      <c r="G107" s="29">
        <v>524.66</v>
      </c>
    </row>
    <row r="108" spans="1:7" ht="90" x14ac:dyDescent="0.25">
      <c r="A108" s="27" t="s">
        <v>356</v>
      </c>
      <c r="B108" s="27" t="s">
        <v>357</v>
      </c>
      <c r="C108" s="27" t="s">
        <v>358</v>
      </c>
      <c r="D108" s="28" t="s">
        <v>58</v>
      </c>
      <c r="E108" s="28">
        <v>1</v>
      </c>
      <c r="F108" s="29">
        <v>480.6</v>
      </c>
      <c r="G108" s="29">
        <v>480.6</v>
      </c>
    </row>
    <row r="109" spans="1:7" ht="90" x14ac:dyDescent="0.25">
      <c r="A109" s="27" t="s">
        <v>359</v>
      </c>
      <c r="B109" s="27" t="s">
        <v>360</v>
      </c>
      <c r="C109" s="27" t="s">
        <v>361</v>
      </c>
      <c r="D109" s="28" t="s">
        <v>109</v>
      </c>
      <c r="E109" s="28">
        <v>1</v>
      </c>
      <c r="F109" s="30">
        <v>16074.84</v>
      </c>
      <c r="G109" s="30">
        <v>16074.84</v>
      </c>
    </row>
    <row r="110" spans="1:7" ht="90" x14ac:dyDescent="0.25">
      <c r="A110" s="27" t="s">
        <v>362</v>
      </c>
      <c r="B110" s="27" t="s">
        <v>363</v>
      </c>
      <c r="C110" s="27" t="s">
        <v>364</v>
      </c>
      <c r="D110" s="28" t="s">
        <v>109</v>
      </c>
      <c r="E110" s="28">
        <v>1</v>
      </c>
      <c r="F110" s="30">
        <v>24202.37</v>
      </c>
      <c r="G110" s="30">
        <v>24202.37</v>
      </c>
    </row>
    <row r="111" spans="1:7" ht="90" x14ac:dyDescent="0.25">
      <c r="A111" s="27" t="s">
        <v>365</v>
      </c>
      <c r="B111" s="27" t="s">
        <v>366</v>
      </c>
      <c r="C111" s="27" t="s">
        <v>367</v>
      </c>
      <c r="D111" s="28" t="s">
        <v>109</v>
      </c>
      <c r="E111" s="28">
        <v>1</v>
      </c>
      <c r="F111" s="30">
        <v>29971.99</v>
      </c>
      <c r="G111" s="30">
        <v>29971.99</v>
      </c>
    </row>
    <row r="112" spans="1:7" ht="90" x14ac:dyDescent="0.25">
      <c r="A112" s="27" t="s">
        <v>368</v>
      </c>
      <c r="B112" s="27" t="s">
        <v>369</v>
      </c>
      <c r="C112" s="27" t="s">
        <v>370</v>
      </c>
      <c r="D112" s="28" t="s">
        <v>58</v>
      </c>
      <c r="E112" s="28">
        <v>1</v>
      </c>
      <c r="F112" s="29">
        <v>214.16</v>
      </c>
      <c r="G112" s="29">
        <v>214.16</v>
      </c>
    </row>
    <row r="113" spans="1:7" ht="90" x14ac:dyDescent="0.25">
      <c r="A113" s="27" t="s">
        <v>371</v>
      </c>
      <c r="B113" s="27" t="s">
        <v>372</v>
      </c>
      <c r="C113" s="27" t="s">
        <v>373</v>
      </c>
      <c r="D113" s="28" t="s">
        <v>58</v>
      </c>
      <c r="E113" s="28">
        <v>1</v>
      </c>
      <c r="F113" s="29">
        <v>289.88</v>
      </c>
      <c r="G113" s="29">
        <v>289.88</v>
      </c>
    </row>
    <row r="114" spans="1:7" ht="60" x14ac:dyDescent="0.25">
      <c r="A114" s="27" t="s">
        <v>374</v>
      </c>
      <c r="B114" s="27" t="s">
        <v>375</v>
      </c>
      <c r="C114" s="27" t="s">
        <v>376</v>
      </c>
      <c r="D114" s="28" t="s">
        <v>109</v>
      </c>
      <c r="E114" s="28">
        <v>1</v>
      </c>
      <c r="F114" s="30">
        <v>1770.47</v>
      </c>
      <c r="G114" s="30">
        <v>1770.47</v>
      </c>
    </row>
    <row r="115" spans="1:7" ht="60" x14ac:dyDescent="0.25">
      <c r="A115" s="27" t="s">
        <v>377</v>
      </c>
      <c r="B115" s="27" t="s">
        <v>378</v>
      </c>
      <c r="C115" s="27" t="s">
        <v>379</v>
      </c>
      <c r="D115" s="28" t="s">
        <v>109</v>
      </c>
      <c r="E115" s="28">
        <v>1</v>
      </c>
      <c r="F115" s="30">
        <v>2093.69</v>
      </c>
      <c r="G115" s="30">
        <v>2093.69</v>
      </c>
    </row>
    <row r="116" spans="1:7" ht="90" x14ac:dyDescent="0.25">
      <c r="A116" s="27" t="s">
        <v>380</v>
      </c>
      <c r="B116" s="27" t="s">
        <v>381</v>
      </c>
      <c r="C116" s="27" t="s">
        <v>382</v>
      </c>
      <c r="D116" s="28" t="s">
        <v>96</v>
      </c>
      <c r="E116" s="28">
        <v>1</v>
      </c>
      <c r="F116" s="29">
        <v>56.94</v>
      </c>
      <c r="G116" s="29">
        <v>56.94</v>
      </c>
    </row>
    <row r="117" spans="1:7" ht="90" x14ac:dyDescent="0.25">
      <c r="A117" s="27" t="s">
        <v>383</v>
      </c>
      <c r="B117" s="27" t="s">
        <v>384</v>
      </c>
      <c r="C117" s="27" t="s">
        <v>385</v>
      </c>
      <c r="D117" s="28" t="s">
        <v>96</v>
      </c>
      <c r="E117" s="28">
        <v>1</v>
      </c>
      <c r="F117" s="29">
        <v>502.06</v>
      </c>
      <c r="G117" s="29">
        <v>502.06</v>
      </c>
    </row>
    <row r="118" spans="1:7" ht="75" x14ac:dyDescent="0.25">
      <c r="A118" s="27" t="s">
        <v>386</v>
      </c>
      <c r="B118" s="27" t="s">
        <v>387</v>
      </c>
      <c r="C118" s="27" t="s">
        <v>388</v>
      </c>
      <c r="D118" s="28" t="s">
        <v>96</v>
      </c>
      <c r="E118" s="28">
        <v>1</v>
      </c>
      <c r="F118" s="29">
        <v>447.83</v>
      </c>
      <c r="G118" s="29">
        <v>447.83</v>
      </c>
    </row>
    <row r="119" spans="1:7" ht="60" x14ac:dyDescent="0.25">
      <c r="A119" s="26" t="s">
        <v>389</v>
      </c>
      <c r="B119" s="27"/>
      <c r="C119" s="26" t="s">
        <v>390</v>
      </c>
      <c r="D119" s="28"/>
      <c r="E119" s="28"/>
      <c r="F119" s="29"/>
      <c r="G119" s="29"/>
    </row>
    <row r="120" spans="1:7" ht="90" x14ac:dyDescent="0.25">
      <c r="A120" s="27" t="s">
        <v>391</v>
      </c>
      <c r="B120" s="27" t="s">
        <v>392</v>
      </c>
      <c r="C120" s="27" t="s">
        <v>393</v>
      </c>
      <c r="D120" s="28" t="s">
        <v>58</v>
      </c>
      <c r="E120" s="28">
        <v>1</v>
      </c>
      <c r="F120" s="29">
        <v>666.4</v>
      </c>
      <c r="G120" s="29">
        <v>666.4</v>
      </c>
    </row>
    <row r="121" spans="1:7" ht="90" x14ac:dyDescent="0.25">
      <c r="A121" s="27" t="s">
        <v>394</v>
      </c>
      <c r="B121" s="27" t="s">
        <v>395</v>
      </c>
      <c r="C121" s="27" t="s">
        <v>396</v>
      </c>
      <c r="D121" s="28" t="s">
        <v>58</v>
      </c>
      <c r="E121" s="28">
        <v>1</v>
      </c>
      <c r="F121" s="29">
        <v>473.99</v>
      </c>
      <c r="G121" s="29">
        <v>473.99</v>
      </c>
    </row>
    <row r="122" spans="1:7" ht="105" x14ac:dyDescent="0.25">
      <c r="A122" s="27" t="s">
        <v>397</v>
      </c>
      <c r="B122" s="27" t="s">
        <v>398</v>
      </c>
      <c r="C122" s="27" t="s">
        <v>399</v>
      </c>
      <c r="D122" s="28" t="s">
        <v>58</v>
      </c>
      <c r="E122" s="28">
        <v>1</v>
      </c>
      <c r="F122" s="29">
        <v>415.17</v>
      </c>
      <c r="G122" s="29">
        <v>415.17</v>
      </c>
    </row>
    <row r="123" spans="1:7" ht="90" x14ac:dyDescent="0.25">
      <c r="A123" s="27" t="s">
        <v>400</v>
      </c>
      <c r="B123" s="27" t="s">
        <v>401</v>
      </c>
      <c r="C123" s="27" t="s">
        <v>402</v>
      </c>
      <c r="D123" s="28" t="s">
        <v>58</v>
      </c>
      <c r="E123" s="28">
        <v>1</v>
      </c>
      <c r="F123" s="29">
        <v>404.29</v>
      </c>
      <c r="G123" s="29">
        <v>404.29</v>
      </c>
    </row>
    <row r="124" spans="1:7" ht="90" x14ac:dyDescent="0.25">
      <c r="A124" s="27" t="s">
        <v>403</v>
      </c>
      <c r="B124" s="27" t="s">
        <v>404</v>
      </c>
      <c r="C124" s="27" t="s">
        <v>405</v>
      </c>
      <c r="D124" s="28" t="s">
        <v>109</v>
      </c>
      <c r="E124" s="28">
        <v>1</v>
      </c>
      <c r="F124" s="30">
        <v>12799.26</v>
      </c>
      <c r="G124" s="30">
        <v>12799.26</v>
      </c>
    </row>
    <row r="125" spans="1:7" ht="90" x14ac:dyDescent="0.25">
      <c r="A125" s="27" t="s">
        <v>406</v>
      </c>
      <c r="B125" s="27" t="s">
        <v>407</v>
      </c>
      <c r="C125" s="27" t="s">
        <v>408</v>
      </c>
      <c r="D125" s="28" t="s">
        <v>109</v>
      </c>
      <c r="E125" s="28">
        <v>1</v>
      </c>
      <c r="F125" s="30">
        <v>19253.8</v>
      </c>
      <c r="G125" s="30">
        <v>19253.8</v>
      </c>
    </row>
    <row r="126" spans="1:7" ht="90" x14ac:dyDescent="0.25">
      <c r="A126" s="27" t="s">
        <v>409</v>
      </c>
      <c r="B126" s="27" t="s">
        <v>410</v>
      </c>
      <c r="C126" s="27" t="s">
        <v>411</v>
      </c>
      <c r="D126" s="28" t="s">
        <v>109</v>
      </c>
      <c r="E126" s="28">
        <v>1</v>
      </c>
      <c r="F126" s="30">
        <v>23946.58</v>
      </c>
      <c r="G126" s="30">
        <v>23946.58</v>
      </c>
    </row>
    <row r="127" spans="1:7" ht="90" x14ac:dyDescent="0.25">
      <c r="A127" s="27" t="s">
        <v>412</v>
      </c>
      <c r="B127" s="27" t="s">
        <v>413</v>
      </c>
      <c r="C127" s="27" t="s">
        <v>414</v>
      </c>
      <c r="D127" s="28" t="s">
        <v>58</v>
      </c>
      <c r="E127" s="28">
        <v>1</v>
      </c>
      <c r="F127" s="29">
        <v>153.78</v>
      </c>
      <c r="G127" s="29">
        <v>153.78</v>
      </c>
    </row>
    <row r="128" spans="1:7" ht="105" x14ac:dyDescent="0.25">
      <c r="A128" s="27" t="s">
        <v>415</v>
      </c>
      <c r="B128" s="27" t="s">
        <v>416</v>
      </c>
      <c r="C128" s="27" t="s">
        <v>417</v>
      </c>
      <c r="D128" s="28" t="s">
        <v>58</v>
      </c>
      <c r="E128" s="28">
        <v>1</v>
      </c>
      <c r="F128" s="29">
        <v>213.27</v>
      </c>
      <c r="G128" s="29">
        <v>213.27</v>
      </c>
    </row>
    <row r="129" spans="1:7" ht="60" x14ac:dyDescent="0.25">
      <c r="A129" s="27" t="s">
        <v>418</v>
      </c>
      <c r="B129" s="27" t="s">
        <v>419</v>
      </c>
      <c r="C129" s="27" t="s">
        <v>420</v>
      </c>
      <c r="D129" s="28" t="s">
        <v>109</v>
      </c>
      <c r="E129" s="28">
        <v>1</v>
      </c>
      <c r="F129" s="30">
        <v>1125.3499999999999</v>
      </c>
      <c r="G129" s="30">
        <v>1125.3499999999999</v>
      </c>
    </row>
    <row r="130" spans="1:7" ht="60" x14ac:dyDescent="0.25">
      <c r="A130" s="27" t="s">
        <v>421</v>
      </c>
      <c r="B130" s="27" t="s">
        <v>422</v>
      </c>
      <c r="C130" s="27" t="s">
        <v>423</v>
      </c>
      <c r="D130" s="28" t="s">
        <v>109</v>
      </c>
      <c r="E130" s="28">
        <v>1</v>
      </c>
      <c r="F130" s="30">
        <v>1309.3800000000001</v>
      </c>
      <c r="G130" s="30">
        <v>1309.3800000000001</v>
      </c>
    </row>
    <row r="131" spans="1:7" ht="90" x14ac:dyDescent="0.25">
      <c r="A131" s="27" t="s">
        <v>424</v>
      </c>
      <c r="B131" s="27" t="s">
        <v>425</v>
      </c>
      <c r="C131" s="27" t="s">
        <v>426</v>
      </c>
      <c r="D131" s="28" t="s">
        <v>96</v>
      </c>
      <c r="E131" s="28">
        <v>1</v>
      </c>
      <c r="F131" s="29">
        <v>39.71</v>
      </c>
      <c r="G131" s="29">
        <v>39.71</v>
      </c>
    </row>
    <row r="132" spans="1:7" x14ac:dyDescent="0.25">
      <c r="A132" s="26" t="s">
        <v>427</v>
      </c>
      <c r="B132" s="27"/>
      <c r="C132" s="26" t="s">
        <v>428</v>
      </c>
      <c r="D132" s="28"/>
      <c r="E132" s="28"/>
      <c r="F132" s="29"/>
      <c r="G132" s="29"/>
    </row>
    <row r="133" spans="1:7" x14ac:dyDescent="0.25">
      <c r="A133" s="26" t="s">
        <v>429</v>
      </c>
      <c r="B133" s="27"/>
      <c r="C133" s="26" t="s">
        <v>430</v>
      </c>
      <c r="D133" s="28"/>
      <c r="E133" s="28"/>
      <c r="F133" s="29"/>
      <c r="G133" s="29"/>
    </row>
    <row r="134" spans="1:7" ht="30" x14ac:dyDescent="0.25">
      <c r="A134" s="27" t="s">
        <v>431</v>
      </c>
      <c r="B134" s="27" t="s">
        <v>432</v>
      </c>
      <c r="C134" s="27" t="s">
        <v>433</v>
      </c>
      <c r="D134" s="28" t="s">
        <v>77</v>
      </c>
      <c r="E134" s="28">
        <v>1</v>
      </c>
      <c r="F134" s="29">
        <v>63.96</v>
      </c>
      <c r="G134" s="29">
        <v>63.96</v>
      </c>
    </row>
    <row r="135" spans="1:7" ht="30" x14ac:dyDescent="0.25">
      <c r="A135" s="27" t="s">
        <v>434</v>
      </c>
      <c r="B135" s="27" t="s">
        <v>435</v>
      </c>
      <c r="C135" s="27" t="s">
        <v>436</v>
      </c>
      <c r="D135" s="28" t="s">
        <v>77</v>
      </c>
      <c r="E135" s="28">
        <v>1</v>
      </c>
      <c r="F135" s="29">
        <v>108.24</v>
      </c>
      <c r="G135" s="29">
        <v>108.24</v>
      </c>
    </row>
    <row r="136" spans="1:7" ht="30" x14ac:dyDescent="0.25">
      <c r="A136" s="27" t="s">
        <v>437</v>
      </c>
      <c r="B136" s="27" t="s">
        <v>438</v>
      </c>
      <c r="C136" s="27" t="s">
        <v>439</v>
      </c>
      <c r="D136" s="28" t="s">
        <v>77</v>
      </c>
      <c r="E136" s="28">
        <v>1</v>
      </c>
      <c r="F136" s="29">
        <v>16.16</v>
      </c>
      <c r="G136" s="29">
        <v>16.16</v>
      </c>
    </row>
    <row r="137" spans="1:7" ht="30" x14ac:dyDescent="0.25">
      <c r="A137" s="27" t="s">
        <v>440</v>
      </c>
      <c r="B137" s="27" t="s">
        <v>441</v>
      </c>
      <c r="C137" s="27" t="s">
        <v>442</v>
      </c>
      <c r="D137" s="28" t="s">
        <v>77</v>
      </c>
      <c r="E137" s="28">
        <v>1</v>
      </c>
      <c r="F137" s="29">
        <v>22.6</v>
      </c>
      <c r="G137" s="29">
        <v>22.6</v>
      </c>
    </row>
    <row r="138" spans="1:7" ht="30" x14ac:dyDescent="0.25">
      <c r="A138" s="27" t="s">
        <v>443</v>
      </c>
      <c r="B138" s="27" t="s">
        <v>444</v>
      </c>
      <c r="C138" s="27" t="s">
        <v>445</v>
      </c>
      <c r="D138" s="28" t="s">
        <v>58</v>
      </c>
      <c r="E138" s="28">
        <v>1</v>
      </c>
      <c r="F138" s="29">
        <v>33.450000000000003</v>
      </c>
      <c r="G138" s="29">
        <v>33.450000000000003</v>
      </c>
    </row>
    <row r="139" spans="1:7" x14ac:dyDescent="0.25">
      <c r="A139" s="26" t="s">
        <v>446</v>
      </c>
      <c r="B139" s="27"/>
      <c r="C139" s="26" t="s">
        <v>447</v>
      </c>
      <c r="D139" s="28"/>
      <c r="E139" s="28"/>
      <c r="F139" s="29"/>
      <c r="G139" s="29"/>
    </row>
    <row r="140" spans="1:7" ht="30" x14ac:dyDescent="0.25">
      <c r="A140" s="27" t="s">
        <v>448</v>
      </c>
      <c r="B140" s="27" t="s">
        <v>449</v>
      </c>
      <c r="C140" s="27" t="s">
        <v>450</v>
      </c>
      <c r="D140" s="28" t="s">
        <v>77</v>
      </c>
      <c r="E140" s="28">
        <v>1</v>
      </c>
      <c r="F140" s="29">
        <v>68.88</v>
      </c>
      <c r="G140" s="29">
        <v>68.88</v>
      </c>
    </row>
    <row r="141" spans="1:7" ht="45" x14ac:dyDescent="0.25">
      <c r="A141" s="27" t="s">
        <v>451</v>
      </c>
      <c r="B141" s="27" t="s">
        <v>452</v>
      </c>
      <c r="C141" s="27" t="s">
        <v>453</v>
      </c>
      <c r="D141" s="28" t="s">
        <v>77</v>
      </c>
      <c r="E141" s="28">
        <v>1</v>
      </c>
      <c r="F141" s="29">
        <v>174.8</v>
      </c>
      <c r="G141" s="29">
        <v>174.8</v>
      </c>
    </row>
    <row r="142" spans="1:7" ht="30" x14ac:dyDescent="0.25">
      <c r="A142" s="27" t="s">
        <v>454</v>
      </c>
      <c r="B142" s="27" t="s">
        <v>455</v>
      </c>
      <c r="C142" s="27" t="s">
        <v>456</v>
      </c>
      <c r="D142" s="28" t="s">
        <v>77</v>
      </c>
      <c r="E142" s="28">
        <v>1</v>
      </c>
      <c r="F142" s="29">
        <v>256.02</v>
      </c>
      <c r="G142" s="29">
        <v>256.02</v>
      </c>
    </row>
    <row r="143" spans="1:7" x14ac:dyDescent="0.25">
      <c r="A143" s="27" t="s">
        <v>457</v>
      </c>
      <c r="B143" s="27" t="s">
        <v>458</v>
      </c>
      <c r="C143" s="27" t="s">
        <v>459</v>
      </c>
      <c r="D143" s="28" t="s">
        <v>77</v>
      </c>
      <c r="E143" s="28">
        <v>1</v>
      </c>
      <c r="F143" s="29">
        <v>243.68</v>
      </c>
      <c r="G143" s="29">
        <v>243.68</v>
      </c>
    </row>
    <row r="144" spans="1:7" ht="75" x14ac:dyDescent="0.25">
      <c r="A144" s="27" t="s">
        <v>460</v>
      </c>
      <c r="B144" s="27" t="s">
        <v>461</v>
      </c>
      <c r="C144" s="27" t="s">
        <v>462</v>
      </c>
      <c r="D144" s="28" t="s">
        <v>77</v>
      </c>
      <c r="E144" s="28">
        <v>1</v>
      </c>
      <c r="F144" s="29">
        <v>201.13</v>
      </c>
      <c r="G144" s="29">
        <v>201.13</v>
      </c>
    </row>
    <row r="145" spans="1:7" ht="60" x14ac:dyDescent="0.25">
      <c r="A145" s="27" t="s">
        <v>463</v>
      </c>
      <c r="B145" s="27" t="s">
        <v>464</v>
      </c>
      <c r="C145" s="27" t="s">
        <v>465</v>
      </c>
      <c r="D145" s="28" t="s">
        <v>77</v>
      </c>
      <c r="E145" s="28">
        <v>1</v>
      </c>
      <c r="F145" s="29">
        <v>199.06</v>
      </c>
      <c r="G145" s="29">
        <v>199.06</v>
      </c>
    </row>
    <row r="146" spans="1:7" ht="30" x14ac:dyDescent="0.25">
      <c r="A146" s="27" t="s">
        <v>466</v>
      </c>
      <c r="B146" s="27" t="s">
        <v>467</v>
      </c>
      <c r="C146" s="27" t="s">
        <v>468</v>
      </c>
      <c r="D146" s="28" t="s">
        <v>77</v>
      </c>
      <c r="E146" s="28">
        <v>1</v>
      </c>
      <c r="F146" s="29">
        <v>173.32</v>
      </c>
      <c r="G146" s="29">
        <v>173.32</v>
      </c>
    </row>
    <row r="147" spans="1:7" ht="45" x14ac:dyDescent="0.25">
      <c r="A147" s="27" t="s">
        <v>469</v>
      </c>
      <c r="B147" s="27" t="s">
        <v>470</v>
      </c>
      <c r="C147" s="27" t="s">
        <v>471</v>
      </c>
      <c r="D147" s="28" t="s">
        <v>77</v>
      </c>
      <c r="E147" s="28">
        <v>1</v>
      </c>
      <c r="F147" s="29">
        <v>36.28</v>
      </c>
      <c r="G147" s="29">
        <v>36.28</v>
      </c>
    </row>
    <row r="148" spans="1:7" ht="30" x14ac:dyDescent="0.25">
      <c r="A148" s="27" t="s">
        <v>472</v>
      </c>
      <c r="B148" s="27" t="s">
        <v>473</v>
      </c>
      <c r="C148" s="27" t="s">
        <v>474</v>
      </c>
      <c r="D148" s="28" t="s">
        <v>77</v>
      </c>
      <c r="E148" s="28">
        <v>1</v>
      </c>
      <c r="F148" s="29">
        <v>8.85</v>
      </c>
      <c r="G148" s="29">
        <v>8.85</v>
      </c>
    </row>
    <row r="149" spans="1:7" x14ac:dyDescent="0.25">
      <c r="A149" s="26" t="s">
        <v>475</v>
      </c>
      <c r="B149" s="27"/>
      <c r="C149" s="26" t="s">
        <v>476</v>
      </c>
      <c r="D149" s="28"/>
      <c r="E149" s="28"/>
      <c r="F149" s="29"/>
      <c r="G149" s="29"/>
    </row>
    <row r="150" spans="1:7" ht="90" x14ac:dyDescent="0.25">
      <c r="A150" s="27" t="s">
        <v>477</v>
      </c>
      <c r="B150" s="27" t="s">
        <v>478</v>
      </c>
      <c r="C150" s="27" t="s">
        <v>479</v>
      </c>
      <c r="D150" s="28" t="s">
        <v>77</v>
      </c>
      <c r="E150" s="28">
        <v>1</v>
      </c>
      <c r="F150" s="29">
        <v>84.39</v>
      </c>
      <c r="G150" s="29">
        <v>84.39</v>
      </c>
    </row>
    <row r="151" spans="1:7" ht="75" x14ac:dyDescent="0.25">
      <c r="A151" s="27" t="s">
        <v>480</v>
      </c>
      <c r="B151" s="27" t="s">
        <v>481</v>
      </c>
      <c r="C151" s="27" t="s">
        <v>482</v>
      </c>
      <c r="D151" s="28" t="s">
        <v>109</v>
      </c>
      <c r="E151" s="28">
        <v>1</v>
      </c>
      <c r="F151" s="29">
        <v>29.52</v>
      </c>
      <c r="G151" s="29">
        <v>29.52</v>
      </c>
    </row>
    <row r="152" spans="1:7" ht="75" x14ac:dyDescent="0.25">
      <c r="A152" s="27" t="s">
        <v>483</v>
      </c>
      <c r="B152" s="27" t="s">
        <v>484</v>
      </c>
      <c r="C152" s="27" t="s">
        <v>485</v>
      </c>
      <c r="D152" s="28" t="s">
        <v>109</v>
      </c>
      <c r="E152" s="28">
        <v>1</v>
      </c>
      <c r="F152" s="29">
        <v>19.68</v>
      </c>
      <c r="G152" s="29">
        <v>19.68</v>
      </c>
    </row>
    <row r="153" spans="1:7" x14ac:dyDescent="0.25">
      <c r="A153" s="26" t="s">
        <v>486</v>
      </c>
      <c r="B153" s="27"/>
      <c r="C153" s="26" t="s">
        <v>487</v>
      </c>
      <c r="D153" s="28"/>
      <c r="E153" s="28"/>
      <c r="F153" s="29"/>
      <c r="G153" s="29"/>
    </row>
    <row r="154" spans="1:7" x14ac:dyDescent="0.25">
      <c r="A154" s="26" t="s">
        <v>488</v>
      </c>
      <c r="B154" s="27"/>
      <c r="C154" s="26" t="s">
        <v>489</v>
      </c>
      <c r="D154" s="28"/>
      <c r="E154" s="28"/>
      <c r="F154" s="29"/>
      <c r="G154" s="29"/>
    </row>
    <row r="155" spans="1:7" ht="45" x14ac:dyDescent="0.25">
      <c r="A155" s="27" t="s">
        <v>490</v>
      </c>
      <c r="B155" s="27" t="s">
        <v>491</v>
      </c>
      <c r="C155" s="27" t="s">
        <v>492</v>
      </c>
      <c r="D155" s="28" t="s">
        <v>77</v>
      </c>
      <c r="E155" s="28">
        <v>1</v>
      </c>
      <c r="F155" s="29">
        <v>751.06</v>
      </c>
      <c r="G155" s="29">
        <v>751.06</v>
      </c>
    </row>
    <row r="156" spans="1:7" ht="75" x14ac:dyDescent="0.25">
      <c r="A156" s="27" t="s">
        <v>493</v>
      </c>
      <c r="B156" s="27" t="s">
        <v>494</v>
      </c>
      <c r="C156" s="27" t="s">
        <v>495</v>
      </c>
      <c r="D156" s="28" t="s">
        <v>58</v>
      </c>
      <c r="E156" s="28">
        <v>1</v>
      </c>
      <c r="F156" s="29">
        <v>86.7</v>
      </c>
      <c r="G156" s="29">
        <v>86.7</v>
      </c>
    </row>
    <row r="157" spans="1:7" ht="45" x14ac:dyDescent="0.25">
      <c r="A157" s="27" t="s">
        <v>496</v>
      </c>
      <c r="B157" s="27" t="s">
        <v>497</v>
      </c>
      <c r="C157" s="27" t="s">
        <v>498</v>
      </c>
      <c r="D157" s="28" t="s">
        <v>77</v>
      </c>
      <c r="E157" s="28">
        <v>1</v>
      </c>
      <c r="F157" s="29">
        <v>811.77</v>
      </c>
      <c r="G157" s="29">
        <v>811.77</v>
      </c>
    </row>
    <row r="158" spans="1:7" ht="60" x14ac:dyDescent="0.25">
      <c r="A158" s="27" t="s">
        <v>499</v>
      </c>
      <c r="B158" s="27" t="s">
        <v>500</v>
      </c>
      <c r="C158" s="27" t="s">
        <v>501</v>
      </c>
      <c r="D158" s="28" t="s">
        <v>77</v>
      </c>
      <c r="E158" s="28">
        <v>1</v>
      </c>
      <c r="F158" s="29">
        <v>721.76</v>
      </c>
      <c r="G158" s="29">
        <v>721.76</v>
      </c>
    </row>
    <row r="159" spans="1:7" ht="45" x14ac:dyDescent="0.25">
      <c r="A159" s="27" t="s">
        <v>502</v>
      </c>
      <c r="B159" s="27" t="s">
        <v>503</v>
      </c>
      <c r="C159" s="27" t="s">
        <v>504</v>
      </c>
      <c r="D159" s="28" t="s">
        <v>77</v>
      </c>
      <c r="E159" s="28">
        <v>1</v>
      </c>
      <c r="F159" s="29">
        <v>744.13</v>
      </c>
      <c r="G159" s="29">
        <v>744.13</v>
      </c>
    </row>
    <row r="160" spans="1:7" ht="45" x14ac:dyDescent="0.25">
      <c r="A160" s="27" t="s">
        <v>505</v>
      </c>
      <c r="B160" s="27" t="s">
        <v>506</v>
      </c>
      <c r="C160" s="27" t="s">
        <v>507</v>
      </c>
      <c r="D160" s="28" t="s">
        <v>77</v>
      </c>
      <c r="E160" s="28">
        <v>1</v>
      </c>
      <c r="F160" s="29">
        <v>765.93</v>
      </c>
      <c r="G160" s="29">
        <v>765.93</v>
      </c>
    </row>
    <row r="161" spans="1:7" ht="45" x14ac:dyDescent="0.25">
      <c r="A161" s="27" t="s">
        <v>508</v>
      </c>
      <c r="B161" s="27" t="s">
        <v>509</v>
      </c>
      <c r="C161" s="27" t="s">
        <v>510</v>
      </c>
      <c r="D161" s="28" t="s">
        <v>77</v>
      </c>
      <c r="E161" s="28">
        <v>1</v>
      </c>
      <c r="F161" s="29">
        <v>789.62</v>
      </c>
      <c r="G161" s="29">
        <v>789.62</v>
      </c>
    </row>
    <row r="162" spans="1:7" ht="75" x14ac:dyDescent="0.25">
      <c r="A162" s="27" t="s">
        <v>511</v>
      </c>
      <c r="B162" s="27" t="s">
        <v>512</v>
      </c>
      <c r="C162" s="27" t="s">
        <v>513</v>
      </c>
      <c r="D162" s="28" t="s">
        <v>58</v>
      </c>
      <c r="E162" s="28">
        <v>1</v>
      </c>
      <c r="F162" s="29">
        <v>89.67</v>
      </c>
      <c r="G162" s="29">
        <v>89.67</v>
      </c>
    </row>
    <row r="163" spans="1:7" ht="75" x14ac:dyDescent="0.25">
      <c r="A163" s="27" t="s">
        <v>514</v>
      </c>
      <c r="B163" s="27" t="s">
        <v>515</v>
      </c>
      <c r="C163" s="27" t="s">
        <v>516</v>
      </c>
      <c r="D163" s="28" t="s">
        <v>77</v>
      </c>
      <c r="E163" s="28">
        <v>1</v>
      </c>
      <c r="F163" s="29">
        <v>719.21</v>
      </c>
      <c r="G163" s="29">
        <v>719.21</v>
      </c>
    </row>
    <row r="164" spans="1:7" ht="75" x14ac:dyDescent="0.25">
      <c r="A164" s="27" t="s">
        <v>517</v>
      </c>
      <c r="B164" s="27" t="s">
        <v>518</v>
      </c>
      <c r="C164" s="27" t="s">
        <v>519</v>
      </c>
      <c r="D164" s="28" t="s">
        <v>77</v>
      </c>
      <c r="E164" s="28">
        <v>1</v>
      </c>
      <c r="F164" s="29">
        <v>740.51</v>
      </c>
      <c r="G164" s="29">
        <v>740.51</v>
      </c>
    </row>
    <row r="165" spans="1:7" ht="45" x14ac:dyDescent="0.25">
      <c r="A165" s="27" t="s">
        <v>520</v>
      </c>
      <c r="B165" s="27" t="s">
        <v>521</v>
      </c>
      <c r="C165" s="27" t="s">
        <v>522</v>
      </c>
      <c r="D165" s="28" t="s">
        <v>523</v>
      </c>
      <c r="E165" s="28">
        <v>1</v>
      </c>
      <c r="F165" s="29">
        <v>10.56</v>
      </c>
      <c r="G165" s="29">
        <v>10.56</v>
      </c>
    </row>
    <row r="166" spans="1:7" ht="45" x14ac:dyDescent="0.25">
      <c r="A166" s="27" t="s">
        <v>524</v>
      </c>
      <c r="B166" s="27" t="s">
        <v>525</v>
      </c>
      <c r="C166" s="27" t="s">
        <v>526</v>
      </c>
      <c r="D166" s="28" t="s">
        <v>523</v>
      </c>
      <c r="E166" s="28">
        <v>1</v>
      </c>
      <c r="F166" s="29">
        <v>11.28</v>
      </c>
      <c r="G166" s="29">
        <v>11.28</v>
      </c>
    </row>
    <row r="167" spans="1:7" ht="45" x14ac:dyDescent="0.25">
      <c r="A167" s="27" t="s">
        <v>527</v>
      </c>
      <c r="B167" s="27" t="s">
        <v>528</v>
      </c>
      <c r="C167" s="27" t="s">
        <v>529</v>
      </c>
      <c r="D167" s="28" t="s">
        <v>523</v>
      </c>
      <c r="E167" s="28">
        <v>1</v>
      </c>
      <c r="F167" s="29">
        <v>10.94</v>
      </c>
      <c r="G167" s="29">
        <v>10.94</v>
      </c>
    </row>
    <row r="168" spans="1:7" ht="75" x14ac:dyDescent="0.25">
      <c r="A168" s="27" t="s">
        <v>530</v>
      </c>
      <c r="B168" s="27" t="s">
        <v>531</v>
      </c>
      <c r="C168" s="27" t="s">
        <v>532</v>
      </c>
      <c r="D168" s="28" t="s">
        <v>58</v>
      </c>
      <c r="E168" s="28">
        <v>1</v>
      </c>
      <c r="F168" s="29">
        <v>125.19</v>
      </c>
      <c r="G168" s="29">
        <v>125.19</v>
      </c>
    </row>
    <row r="169" spans="1:7" ht="75" x14ac:dyDescent="0.25">
      <c r="A169" s="27" t="s">
        <v>533</v>
      </c>
      <c r="B169" s="27" t="s">
        <v>534</v>
      </c>
      <c r="C169" s="27" t="s">
        <v>535</v>
      </c>
      <c r="D169" s="28" t="s">
        <v>58</v>
      </c>
      <c r="E169" s="28">
        <v>1</v>
      </c>
      <c r="F169" s="29">
        <v>100.61</v>
      </c>
      <c r="G169" s="29">
        <v>100.61</v>
      </c>
    </row>
    <row r="170" spans="1:7" ht="75" x14ac:dyDescent="0.25">
      <c r="A170" s="27" t="s">
        <v>536</v>
      </c>
      <c r="B170" s="27" t="s">
        <v>537</v>
      </c>
      <c r="C170" s="27" t="s">
        <v>538</v>
      </c>
      <c r="D170" s="28" t="s">
        <v>77</v>
      </c>
      <c r="E170" s="28">
        <v>1</v>
      </c>
      <c r="F170" s="29">
        <v>758.85</v>
      </c>
      <c r="G170" s="29">
        <v>758.85</v>
      </c>
    </row>
    <row r="171" spans="1:7" x14ac:dyDescent="0.25">
      <c r="A171" s="26" t="s">
        <v>539</v>
      </c>
      <c r="B171" s="27"/>
      <c r="C171" s="26" t="s">
        <v>540</v>
      </c>
      <c r="D171" s="28"/>
      <c r="E171" s="28"/>
      <c r="F171" s="29"/>
      <c r="G171" s="29"/>
    </row>
    <row r="172" spans="1:7" ht="45" x14ac:dyDescent="0.25">
      <c r="A172" s="27" t="s">
        <v>541</v>
      </c>
      <c r="B172" s="27" t="s">
        <v>542</v>
      </c>
      <c r="C172" s="27" t="s">
        <v>498</v>
      </c>
      <c r="D172" s="28" t="s">
        <v>77</v>
      </c>
      <c r="E172" s="28">
        <v>1</v>
      </c>
      <c r="F172" s="29">
        <v>935.09</v>
      </c>
      <c r="G172" s="29">
        <v>935.09</v>
      </c>
    </row>
    <row r="173" spans="1:7" ht="45" x14ac:dyDescent="0.25">
      <c r="A173" s="27" t="s">
        <v>543</v>
      </c>
      <c r="B173" s="27" t="s">
        <v>544</v>
      </c>
      <c r="C173" s="27" t="s">
        <v>504</v>
      </c>
      <c r="D173" s="28" t="s">
        <v>77</v>
      </c>
      <c r="E173" s="28">
        <v>1</v>
      </c>
      <c r="F173" s="29">
        <v>867.45</v>
      </c>
      <c r="G173" s="29">
        <v>867.45</v>
      </c>
    </row>
    <row r="174" spans="1:7" ht="45" x14ac:dyDescent="0.25">
      <c r="A174" s="27" t="s">
        <v>545</v>
      </c>
      <c r="B174" s="27" t="s">
        <v>546</v>
      </c>
      <c r="C174" s="27" t="s">
        <v>507</v>
      </c>
      <c r="D174" s="28" t="s">
        <v>77</v>
      </c>
      <c r="E174" s="28">
        <v>1</v>
      </c>
      <c r="F174" s="29">
        <v>889.25</v>
      </c>
      <c r="G174" s="29">
        <v>889.25</v>
      </c>
    </row>
    <row r="175" spans="1:7" ht="45" x14ac:dyDescent="0.25">
      <c r="A175" s="27" t="s">
        <v>547</v>
      </c>
      <c r="B175" s="27" t="s">
        <v>548</v>
      </c>
      <c r="C175" s="27" t="s">
        <v>510</v>
      </c>
      <c r="D175" s="28" t="s">
        <v>77</v>
      </c>
      <c r="E175" s="28">
        <v>1</v>
      </c>
      <c r="F175" s="29">
        <v>912.94</v>
      </c>
      <c r="G175" s="29">
        <v>912.94</v>
      </c>
    </row>
    <row r="176" spans="1:7" ht="45" x14ac:dyDescent="0.25">
      <c r="A176" s="27" t="s">
        <v>549</v>
      </c>
      <c r="B176" s="27" t="s">
        <v>550</v>
      </c>
      <c r="C176" s="27" t="s">
        <v>522</v>
      </c>
      <c r="D176" s="28" t="s">
        <v>523</v>
      </c>
      <c r="E176" s="28">
        <v>1</v>
      </c>
      <c r="F176" s="29">
        <v>10.56</v>
      </c>
      <c r="G176" s="29">
        <v>10.56</v>
      </c>
    </row>
    <row r="177" spans="1:7" ht="75" x14ac:dyDescent="0.25">
      <c r="A177" s="27" t="s">
        <v>551</v>
      </c>
      <c r="B177" s="27" t="s">
        <v>552</v>
      </c>
      <c r="C177" s="27" t="s">
        <v>553</v>
      </c>
      <c r="D177" s="28" t="s">
        <v>77</v>
      </c>
      <c r="E177" s="28">
        <v>1</v>
      </c>
      <c r="F177" s="29">
        <v>641.62</v>
      </c>
      <c r="G177" s="29">
        <v>641.62</v>
      </c>
    </row>
    <row r="178" spans="1:7" ht="75" x14ac:dyDescent="0.25">
      <c r="A178" s="27" t="s">
        <v>554</v>
      </c>
      <c r="B178" s="27" t="s">
        <v>555</v>
      </c>
      <c r="C178" s="27" t="s">
        <v>556</v>
      </c>
      <c r="D178" s="28" t="s">
        <v>77</v>
      </c>
      <c r="E178" s="28">
        <v>1</v>
      </c>
      <c r="F178" s="29">
        <v>664.13</v>
      </c>
      <c r="G178" s="29">
        <v>664.13</v>
      </c>
    </row>
    <row r="179" spans="1:7" ht="75" x14ac:dyDescent="0.25">
      <c r="A179" s="27" t="s">
        <v>557</v>
      </c>
      <c r="B179" s="27" t="s">
        <v>558</v>
      </c>
      <c r="C179" s="27" t="s">
        <v>559</v>
      </c>
      <c r="D179" s="28" t="s">
        <v>77</v>
      </c>
      <c r="E179" s="28">
        <v>1</v>
      </c>
      <c r="F179" s="29">
        <v>683.52</v>
      </c>
      <c r="G179" s="29">
        <v>683.52</v>
      </c>
    </row>
    <row r="180" spans="1:7" ht="45" x14ac:dyDescent="0.25">
      <c r="A180" s="27" t="s">
        <v>560</v>
      </c>
      <c r="B180" s="27" t="s">
        <v>561</v>
      </c>
      <c r="C180" s="27" t="s">
        <v>562</v>
      </c>
      <c r="D180" s="28" t="s">
        <v>523</v>
      </c>
      <c r="E180" s="28">
        <v>1</v>
      </c>
      <c r="F180" s="29">
        <v>11.28</v>
      </c>
      <c r="G180" s="29">
        <v>11.28</v>
      </c>
    </row>
    <row r="181" spans="1:7" ht="45" x14ac:dyDescent="0.25">
      <c r="A181" s="27" t="s">
        <v>563</v>
      </c>
      <c r="B181" s="27" t="s">
        <v>564</v>
      </c>
      <c r="C181" s="27" t="s">
        <v>529</v>
      </c>
      <c r="D181" s="28" t="s">
        <v>523</v>
      </c>
      <c r="E181" s="28">
        <v>1</v>
      </c>
      <c r="F181" s="29">
        <v>10.94</v>
      </c>
      <c r="G181" s="29">
        <v>10.94</v>
      </c>
    </row>
    <row r="182" spans="1:7" ht="105" x14ac:dyDescent="0.25">
      <c r="A182" s="27" t="s">
        <v>565</v>
      </c>
      <c r="B182" s="27" t="s">
        <v>566</v>
      </c>
      <c r="C182" s="27" t="s">
        <v>567</v>
      </c>
      <c r="D182" s="28" t="s">
        <v>58</v>
      </c>
      <c r="E182" s="28">
        <v>1</v>
      </c>
      <c r="F182" s="29">
        <v>105.39</v>
      </c>
      <c r="G182" s="29">
        <v>105.39</v>
      </c>
    </row>
    <row r="183" spans="1:7" ht="105" x14ac:dyDescent="0.25">
      <c r="A183" s="27" t="s">
        <v>568</v>
      </c>
      <c r="B183" s="27" t="s">
        <v>569</v>
      </c>
      <c r="C183" s="27" t="s">
        <v>570</v>
      </c>
      <c r="D183" s="28" t="s">
        <v>58</v>
      </c>
      <c r="E183" s="28">
        <v>1</v>
      </c>
      <c r="F183" s="29">
        <v>126.48</v>
      </c>
      <c r="G183" s="29">
        <v>126.48</v>
      </c>
    </row>
    <row r="184" spans="1:7" x14ac:dyDescent="0.25">
      <c r="A184" s="26" t="s">
        <v>571</v>
      </c>
      <c r="B184" s="27"/>
      <c r="C184" s="26" t="s">
        <v>572</v>
      </c>
      <c r="D184" s="28"/>
      <c r="E184" s="28"/>
      <c r="F184" s="29"/>
      <c r="G184" s="29"/>
    </row>
    <row r="185" spans="1:7" ht="45" x14ac:dyDescent="0.25">
      <c r="A185" s="27" t="s">
        <v>573</v>
      </c>
      <c r="B185" s="27" t="s">
        <v>574</v>
      </c>
      <c r="C185" s="27" t="s">
        <v>575</v>
      </c>
      <c r="D185" s="28" t="s">
        <v>58</v>
      </c>
      <c r="E185" s="28">
        <v>1</v>
      </c>
      <c r="F185" s="29">
        <v>115.43</v>
      </c>
      <c r="G185" s="29">
        <v>115.43</v>
      </c>
    </row>
    <row r="186" spans="1:7" x14ac:dyDescent="0.25">
      <c r="A186" s="26" t="s">
        <v>576</v>
      </c>
      <c r="B186" s="27"/>
      <c r="C186" s="26" t="s">
        <v>577</v>
      </c>
      <c r="D186" s="28"/>
      <c r="E186" s="28"/>
      <c r="F186" s="29"/>
      <c r="G186" s="29"/>
    </row>
    <row r="187" spans="1:7" ht="75" x14ac:dyDescent="0.25">
      <c r="A187" s="27" t="s">
        <v>578</v>
      </c>
      <c r="B187" s="27" t="s">
        <v>579</v>
      </c>
      <c r="C187" s="27" t="s">
        <v>580</v>
      </c>
      <c r="D187" s="28" t="s">
        <v>58</v>
      </c>
      <c r="E187" s="28">
        <v>1</v>
      </c>
      <c r="F187" s="29">
        <v>122.09</v>
      </c>
      <c r="G187" s="29">
        <v>122.09</v>
      </c>
    </row>
    <row r="188" spans="1:7" ht="90" x14ac:dyDescent="0.25">
      <c r="A188" s="27" t="s">
        <v>581</v>
      </c>
      <c r="B188" s="27" t="s">
        <v>582</v>
      </c>
      <c r="C188" s="27" t="s">
        <v>583</v>
      </c>
      <c r="D188" s="28" t="s">
        <v>58</v>
      </c>
      <c r="E188" s="28">
        <v>1</v>
      </c>
      <c r="F188" s="29">
        <v>144.63</v>
      </c>
      <c r="G188" s="29">
        <v>144.63</v>
      </c>
    </row>
    <row r="189" spans="1:7" x14ac:dyDescent="0.25">
      <c r="A189" s="26" t="s">
        <v>584</v>
      </c>
      <c r="B189" s="27"/>
      <c r="C189" s="26" t="s">
        <v>585</v>
      </c>
      <c r="D189" s="28"/>
      <c r="E189" s="28"/>
      <c r="F189" s="29"/>
      <c r="G189" s="29"/>
    </row>
    <row r="190" spans="1:7" ht="75" x14ac:dyDescent="0.25">
      <c r="A190" s="27" t="s">
        <v>586</v>
      </c>
      <c r="B190" s="27" t="s">
        <v>587</v>
      </c>
      <c r="C190" s="27" t="s">
        <v>588</v>
      </c>
      <c r="D190" s="28" t="s">
        <v>96</v>
      </c>
      <c r="E190" s="28">
        <v>1</v>
      </c>
      <c r="F190" s="29">
        <v>50.88</v>
      </c>
      <c r="G190" s="29">
        <v>50.88</v>
      </c>
    </row>
    <row r="191" spans="1:7" x14ac:dyDescent="0.25">
      <c r="A191" s="26" t="s">
        <v>589</v>
      </c>
      <c r="B191" s="27"/>
      <c r="C191" s="26" t="s">
        <v>590</v>
      </c>
      <c r="D191" s="28"/>
      <c r="E191" s="28"/>
      <c r="F191" s="29"/>
      <c r="G191" s="29"/>
    </row>
    <row r="192" spans="1:7" ht="60" x14ac:dyDescent="0.25">
      <c r="A192" s="27" t="s">
        <v>591</v>
      </c>
      <c r="B192" s="27" t="s">
        <v>592</v>
      </c>
      <c r="C192" s="27" t="s">
        <v>593</v>
      </c>
      <c r="D192" s="28" t="s">
        <v>77</v>
      </c>
      <c r="E192" s="28">
        <v>1</v>
      </c>
      <c r="F192" s="30">
        <v>3295.65</v>
      </c>
      <c r="G192" s="30">
        <v>3295.65</v>
      </c>
    </row>
    <row r="193" spans="1:7" ht="75" x14ac:dyDescent="0.25">
      <c r="A193" s="27" t="s">
        <v>594</v>
      </c>
      <c r="B193" s="27" t="s">
        <v>595</v>
      </c>
      <c r="C193" s="27" t="s">
        <v>596</v>
      </c>
      <c r="D193" s="28" t="s">
        <v>58</v>
      </c>
      <c r="E193" s="28">
        <v>1</v>
      </c>
      <c r="F193" s="29">
        <v>164.77</v>
      </c>
      <c r="G193" s="29">
        <v>164.77</v>
      </c>
    </row>
    <row r="194" spans="1:7" ht="105" x14ac:dyDescent="0.25">
      <c r="A194" s="27" t="s">
        <v>597</v>
      </c>
      <c r="B194" s="27" t="s">
        <v>598</v>
      </c>
      <c r="C194" s="27" t="s">
        <v>599</v>
      </c>
      <c r="D194" s="28" t="s">
        <v>58</v>
      </c>
      <c r="E194" s="28">
        <v>1</v>
      </c>
      <c r="F194" s="29">
        <v>29.52</v>
      </c>
      <c r="G194" s="29">
        <v>29.52</v>
      </c>
    </row>
    <row r="195" spans="1:7" ht="60" x14ac:dyDescent="0.25">
      <c r="A195" s="27" t="s">
        <v>600</v>
      </c>
      <c r="B195" s="27" t="s">
        <v>601</v>
      </c>
      <c r="C195" s="27" t="s">
        <v>602</v>
      </c>
      <c r="D195" s="28" t="s">
        <v>58</v>
      </c>
      <c r="E195" s="28">
        <v>1</v>
      </c>
      <c r="F195" s="29">
        <v>86.59</v>
      </c>
      <c r="G195" s="29">
        <v>86.59</v>
      </c>
    </row>
    <row r="196" spans="1:7" ht="45" x14ac:dyDescent="0.25">
      <c r="A196" s="27" t="s">
        <v>603</v>
      </c>
      <c r="B196" s="27" t="s">
        <v>604</v>
      </c>
      <c r="C196" s="27" t="s">
        <v>605</v>
      </c>
      <c r="D196" s="28" t="s">
        <v>523</v>
      </c>
      <c r="E196" s="28">
        <v>1</v>
      </c>
      <c r="F196" s="29">
        <v>5.75</v>
      </c>
      <c r="G196" s="29">
        <v>5.75</v>
      </c>
    </row>
    <row r="197" spans="1:7" ht="60" x14ac:dyDescent="0.25">
      <c r="A197" s="27" t="s">
        <v>606</v>
      </c>
      <c r="B197" s="27" t="s">
        <v>607</v>
      </c>
      <c r="C197" s="27" t="s">
        <v>608</v>
      </c>
      <c r="D197" s="28" t="s">
        <v>58</v>
      </c>
      <c r="E197" s="28">
        <v>1</v>
      </c>
      <c r="F197" s="29">
        <v>440.05</v>
      </c>
      <c r="G197" s="29">
        <v>440.05</v>
      </c>
    </row>
    <row r="198" spans="1:7" ht="45" x14ac:dyDescent="0.25">
      <c r="A198" s="27" t="s">
        <v>609</v>
      </c>
      <c r="B198" s="27" t="s">
        <v>610</v>
      </c>
      <c r="C198" s="27" t="s">
        <v>611</v>
      </c>
      <c r="D198" s="28" t="s">
        <v>77</v>
      </c>
      <c r="E198" s="28">
        <v>1</v>
      </c>
      <c r="F198" s="30">
        <v>8262.31</v>
      </c>
      <c r="G198" s="30">
        <v>8262.31</v>
      </c>
    </row>
    <row r="199" spans="1:7" ht="75" x14ac:dyDescent="0.25">
      <c r="A199" s="27" t="s">
        <v>612</v>
      </c>
      <c r="B199" s="27" t="s">
        <v>613</v>
      </c>
      <c r="C199" s="27" t="s">
        <v>614</v>
      </c>
      <c r="D199" s="28" t="s">
        <v>58</v>
      </c>
      <c r="E199" s="28">
        <v>1</v>
      </c>
      <c r="F199" s="29">
        <v>72.989999999999995</v>
      </c>
      <c r="G199" s="29">
        <v>72.989999999999995</v>
      </c>
    </row>
    <row r="200" spans="1:7" ht="45" x14ac:dyDescent="0.25">
      <c r="A200" s="27" t="s">
        <v>615</v>
      </c>
      <c r="B200" s="27" t="s">
        <v>616</v>
      </c>
      <c r="C200" s="27" t="s">
        <v>617</v>
      </c>
      <c r="D200" s="28" t="s">
        <v>58</v>
      </c>
      <c r="E200" s="28">
        <v>1</v>
      </c>
      <c r="F200" s="29">
        <v>43.54</v>
      </c>
      <c r="G200" s="29">
        <v>43.54</v>
      </c>
    </row>
    <row r="201" spans="1:7" ht="75" x14ac:dyDescent="0.25">
      <c r="A201" s="27" t="s">
        <v>618</v>
      </c>
      <c r="B201" s="27" t="s">
        <v>619</v>
      </c>
      <c r="C201" s="27" t="s">
        <v>620</v>
      </c>
      <c r="D201" s="28" t="s">
        <v>77</v>
      </c>
      <c r="E201" s="28">
        <v>1</v>
      </c>
      <c r="F201" s="30">
        <v>3944.96</v>
      </c>
      <c r="G201" s="30">
        <v>3944.96</v>
      </c>
    </row>
    <row r="202" spans="1:7" ht="45" x14ac:dyDescent="0.25">
      <c r="A202" s="27" t="s">
        <v>621</v>
      </c>
      <c r="B202" s="27" t="s">
        <v>622</v>
      </c>
      <c r="C202" s="27" t="s">
        <v>623</v>
      </c>
      <c r="D202" s="28" t="s">
        <v>58</v>
      </c>
      <c r="E202" s="28">
        <v>1</v>
      </c>
      <c r="F202" s="29">
        <v>74.87</v>
      </c>
      <c r="G202" s="29">
        <v>74.87</v>
      </c>
    </row>
    <row r="203" spans="1:7" ht="90" x14ac:dyDescent="0.25">
      <c r="A203" s="26" t="s">
        <v>624</v>
      </c>
      <c r="B203" s="27"/>
      <c r="C203" s="26" t="s">
        <v>625</v>
      </c>
      <c r="D203" s="28"/>
      <c r="E203" s="28"/>
      <c r="F203" s="29"/>
      <c r="G203" s="29"/>
    </row>
    <row r="204" spans="1:7" ht="210" x14ac:dyDescent="0.25">
      <c r="A204" s="27" t="s">
        <v>626</v>
      </c>
      <c r="B204" s="27" t="s">
        <v>627</v>
      </c>
      <c r="C204" s="27" t="s">
        <v>628</v>
      </c>
      <c r="D204" s="28" t="s">
        <v>96</v>
      </c>
      <c r="E204" s="28">
        <v>1</v>
      </c>
      <c r="F204" s="29">
        <v>806.6</v>
      </c>
      <c r="G204" s="29">
        <v>806.6</v>
      </c>
    </row>
    <row r="205" spans="1:7" ht="195" x14ac:dyDescent="0.25">
      <c r="A205" s="27" t="s">
        <v>629</v>
      </c>
      <c r="B205" s="27" t="s">
        <v>630</v>
      </c>
      <c r="C205" s="27" t="s">
        <v>631</v>
      </c>
      <c r="D205" s="28" t="s">
        <v>96</v>
      </c>
      <c r="E205" s="28">
        <v>1</v>
      </c>
      <c r="F205" s="30">
        <v>1318.82</v>
      </c>
      <c r="G205" s="30">
        <v>1318.82</v>
      </c>
    </row>
    <row r="206" spans="1:7" ht="195" x14ac:dyDescent="0.25">
      <c r="A206" s="27" t="s">
        <v>632</v>
      </c>
      <c r="B206" s="27" t="s">
        <v>633</v>
      </c>
      <c r="C206" s="27" t="s">
        <v>634</v>
      </c>
      <c r="D206" s="28" t="s">
        <v>96</v>
      </c>
      <c r="E206" s="28">
        <v>1</v>
      </c>
      <c r="F206" s="30">
        <v>1872.22</v>
      </c>
      <c r="G206" s="30">
        <v>1872.22</v>
      </c>
    </row>
    <row r="207" spans="1:7" ht="195" x14ac:dyDescent="0.25">
      <c r="A207" s="27" t="s">
        <v>635</v>
      </c>
      <c r="B207" s="27" t="s">
        <v>636</v>
      </c>
      <c r="C207" s="27" t="s">
        <v>637</v>
      </c>
      <c r="D207" s="28" t="s">
        <v>96</v>
      </c>
      <c r="E207" s="28">
        <v>1</v>
      </c>
      <c r="F207" s="30">
        <v>2527.17</v>
      </c>
      <c r="G207" s="30">
        <v>2527.17</v>
      </c>
    </row>
    <row r="208" spans="1:7" x14ac:dyDescent="0.25">
      <c r="A208" s="26" t="s">
        <v>638</v>
      </c>
      <c r="B208" s="27"/>
      <c r="C208" s="26" t="s">
        <v>639</v>
      </c>
      <c r="D208" s="28"/>
      <c r="E208" s="28"/>
      <c r="F208" s="29"/>
      <c r="G208" s="29"/>
    </row>
    <row r="209" spans="1:7" x14ac:dyDescent="0.25">
      <c r="A209" s="26" t="s">
        <v>640</v>
      </c>
      <c r="B209" s="27"/>
      <c r="C209" s="26" t="s">
        <v>641</v>
      </c>
      <c r="D209" s="28"/>
      <c r="E209" s="28"/>
      <c r="F209" s="29"/>
      <c r="G209" s="29"/>
    </row>
    <row r="210" spans="1:7" ht="75" x14ac:dyDescent="0.25">
      <c r="A210" s="27" t="s">
        <v>642</v>
      </c>
      <c r="B210" s="27" t="s">
        <v>643</v>
      </c>
      <c r="C210" s="27" t="s">
        <v>644</v>
      </c>
      <c r="D210" s="28" t="s">
        <v>58</v>
      </c>
      <c r="E210" s="28">
        <v>1</v>
      </c>
      <c r="F210" s="29">
        <v>183.06</v>
      </c>
      <c r="G210" s="29">
        <v>183.06</v>
      </c>
    </row>
    <row r="211" spans="1:7" ht="60" x14ac:dyDescent="0.25">
      <c r="A211" s="27" t="s">
        <v>645</v>
      </c>
      <c r="B211" s="27" t="s">
        <v>646</v>
      </c>
      <c r="C211" s="27" t="s">
        <v>647</v>
      </c>
      <c r="D211" s="28" t="s">
        <v>77</v>
      </c>
      <c r="E211" s="28">
        <v>1</v>
      </c>
      <c r="F211" s="29">
        <v>601.67999999999995</v>
      </c>
      <c r="G211" s="29">
        <v>601.67999999999995</v>
      </c>
    </row>
    <row r="212" spans="1:7" ht="75" x14ac:dyDescent="0.25">
      <c r="A212" s="27" t="s">
        <v>648</v>
      </c>
      <c r="B212" s="27" t="s">
        <v>649</v>
      </c>
      <c r="C212" s="27" t="s">
        <v>650</v>
      </c>
      <c r="D212" s="28" t="s">
        <v>58</v>
      </c>
      <c r="E212" s="28">
        <v>1</v>
      </c>
      <c r="F212" s="29">
        <v>347.72</v>
      </c>
      <c r="G212" s="29">
        <v>347.72</v>
      </c>
    </row>
    <row r="213" spans="1:7" x14ac:dyDescent="0.25">
      <c r="A213" s="26" t="s">
        <v>651</v>
      </c>
      <c r="B213" s="27"/>
      <c r="C213" s="26" t="s">
        <v>652</v>
      </c>
      <c r="D213" s="28"/>
      <c r="E213" s="28"/>
      <c r="F213" s="29"/>
      <c r="G213" s="29"/>
    </row>
    <row r="214" spans="1:7" ht="60" x14ac:dyDescent="0.25">
      <c r="A214" s="27" t="s">
        <v>653</v>
      </c>
      <c r="B214" s="27" t="s">
        <v>654</v>
      </c>
      <c r="C214" s="27" t="s">
        <v>655</v>
      </c>
      <c r="D214" s="28" t="s">
        <v>58</v>
      </c>
      <c r="E214" s="28">
        <v>1</v>
      </c>
      <c r="F214" s="29">
        <v>429.86</v>
      </c>
      <c r="G214" s="29">
        <v>429.86</v>
      </c>
    </row>
    <row r="215" spans="1:7" ht="45" x14ac:dyDescent="0.25">
      <c r="A215" s="27" t="s">
        <v>656</v>
      </c>
      <c r="B215" s="27" t="s">
        <v>657</v>
      </c>
      <c r="C215" s="27" t="s">
        <v>658</v>
      </c>
      <c r="D215" s="28" t="s">
        <v>58</v>
      </c>
      <c r="E215" s="28">
        <v>1</v>
      </c>
      <c r="F215" s="29">
        <v>457.98</v>
      </c>
      <c r="G215" s="29">
        <v>457.98</v>
      </c>
    </row>
    <row r="216" spans="1:7" ht="75" x14ac:dyDescent="0.25">
      <c r="A216" s="27" t="s">
        <v>659</v>
      </c>
      <c r="B216" s="27" t="s">
        <v>660</v>
      </c>
      <c r="C216" s="27" t="s">
        <v>661</v>
      </c>
      <c r="D216" s="28" t="s">
        <v>58</v>
      </c>
      <c r="E216" s="28">
        <v>1</v>
      </c>
      <c r="F216" s="29">
        <v>160.96</v>
      </c>
      <c r="G216" s="29">
        <v>160.96</v>
      </c>
    </row>
    <row r="217" spans="1:7" ht="120" x14ac:dyDescent="0.25">
      <c r="A217" s="27" t="s">
        <v>662</v>
      </c>
      <c r="B217" s="27" t="s">
        <v>663</v>
      </c>
      <c r="C217" s="27" t="s">
        <v>664</v>
      </c>
      <c r="D217" s="28" t="s">
        <v>58</v>
      </c>
      <c r="E217" s="28">
        <v>1</v>
      </c>
      <c r="F217" s="29">
        <v>144</v>
      </c>
      <c r="G217" s="29">
        <v>144</v>
      </c>
    </row>
    <row r="218" spans="1:7" ht="135" x14ac:dyDescent="0.25">
      <c r="A218" s="27" t="s">
        <v>665</v>
      </c>
      <c r="B218" s="27" t="s">
        <v>666</v>
      </c>
      <c r="C218" s="27" t="s">
        <v>667</v>
      </c>
      <c r="D218" s="28" t="s">
        <v>109</v>
      </c>
      <c r="E218" s="28">
        <v>1</v>
      </c>
      <c r="F218" s="29">
        <v>445.5</v>
      </c>
      <c r="G218" s="29">
        <v>445.5</v>
      </c>
    </row>
    <row r="219" spans="1:7" x14ac:dyDescent="0.25">
      <c r="A219" s="26" t="s">
        <v>668</v>
      </c>
      <c r="B219" s="27"/>
      <c r="C219" s="26" t="s">
        <v>669</v>
      </c>
      <c r="D219" s="28"/>
      <c r="E219" s="28"/>
      <c r="F219" s="29"/>
      <c r="G219" s="29"/>
    </row>
    <row r="220" spans="1:7" ht="75" x14ac:dyDescent="0.25">
      <c r="A220" s="27" t="s">
        <v>670</v>
      </c>
      <c r="B220" s="27" t="s">
        <v>671</v>
      </c>
      <c r="C220" s="27" t="s">
        <v>672</v>
      </c>
      <c r="D220" s="28" t="s">
        <v>96</v>
      </c>
      <c r="E220" s="28">
        <v>1</v>
      </c>
      <c r="F220" s="29">
        <v>42.07</v>
      </c>
      <c r="G220" s="29">
        <v>42.07</v>
      </c>
    </row>
    <row r="221" spans="1:7" ht="60" x14ac:dyDescent="0.25">
      <c r="A221" s="27" t="s">
        <v>673</v>
      </c>
      <c r="B221" s="27" t="s">
        <v>674</v>
      </c>
      <c r="C221" s="27" t="s">
        <v>675</v>
      </c>
      <c r="D221" s="28" t="s">
        <v>96</v>
      </c>
      <c r="E221" s="28">
        <v>1</v>
      </c>
      <c r="F221" s="29">
        <v>65.319999999999993</v>
      </c>
      <c r="G221" s="29">
        <v>65.319999999999993</v>
      </c>
    </row>
    <row r="222" spans="1:7" x14ac:dyDescent="0.25">
      <c r="A222" s="26" t="s">
        <v>676</v>
      </c>
      <c r="B222" s="27"/>
      <c r="C222" s="26" t="s">
        <v>677</v>
      </c>
      <c r="D222" s="28"/>
      <c r="E222" s="28"/>
      <c r="F222" s="29"/>
      <c r="G222" s="29"/>
    </row>
    <row r="223" spans="1:7" ht="120" x14ac:dyDescent="0.25">
      <c r="A223" s="27" t="s">
        <v>678</v>
      </c>
      <c r="B223" s="27" t="s">
        <v>679</v>
      </c>
      <c r="C223" s="27" t="s">
        <v>680</v>
      </c>
      <c r="D223" s="28" t="s">
        <v>58</v>
      </c>
      <c r="E223" s="28">
        <v>1</v>
      </c>
      <c r="F223" s="29">
        <v>144.1</v>
      </c>
      <c r="G223" s="29">
        <v>144.1</v>
      </c>
    </row>
    <row r="224" spans="1:7" ht="120" x14ac:dyDescent="0.25">
      <c r="A224" s="27" t="s">
        <v>681</v>
      </c>
      <c r="B224" s="27" t="s">
        <v>682</v>
      </c>
      <c r="C224" s="27" t="s">
        <v>683</v>
      </c>
      <c r="D224" s="28" t="s">
        <v>58</v>
      </c>
      <c r="E224" s="28">
        <v>1</v>
      </c>
      <c r="F224" s="29">
        <v>194.04</v>
      </c>
      <c r="G224" s="29">
        <v>194.04</v>
      </c>
    </row>
    <row r="225" spans="1:7" ht="120" x14ac:dyDescent="0.25">
      <c r="A225" s="27" t="s">
        <v>684</v>
      </c>
      <c r="B225" s="27" t="s">
        <v>685</v>
      </c>
      <c r="C225" s="27" t="s">
        <v>686</v>
      </c>
      <c r="D225" s="28" t="s">
        <v>58</v>
      </c>
      <c r="E225" s="28">
        <v>1</v>
      </c>
      <c r="F225" s="29">
        <v>97.88</v>
      </c>
      <c r="G225" s="29">
        <v>97.88</v>
      </c>
    </row>
    <row r="226" spans="1:7" ht="45" x14ac:dyDescent="0.25">
      <c r="A226" s="26" t="s">
        <v>687</v>
      </c>
      <c r="B226" s="27"/>
      <c r="C226" s="26" t="s">
        <v>688</v>
      </c>
      <c r="D226" s="28"/>
      <c r="E226" s="28"/>
      <c r="F226" s="29"/>
      <c r="G226" s="29"/>
    </row>
    <row r="227" spans="1:7" ht="120" x14ac:dyDescent="0.25">
      <c r="A227" s="27" t="s">
        <v>689</v>
      </c>
      <c r="B227" s="27" t="s">
        <v>690</v>
      </c>
      <c r="C227" s="27" t="s">
        <v>691</v>
      </c>
      <c r="D227" s="28" t="s">
        <v>58</v>
      </c>
      <c r="E227" s="28">
        <v>1</v>
      </c>
      <c r="F227" s="29">
        <v>76.39</v>
      </c>
      <c r="G227" s="29">
        <v>76.39</v>
      </c>
    </row>
    <row r="228" spans="1:7" ht="120" x14ac:dyDescent="0.25">
      <c r="A228" s="27" t="s">
        <v>692</v>
      </c>
      <c r="B228" s="27" t="s">
        <v>693</v>
      </c>
      <c r="C228" s="27" t="s">
        <v>694</v>
      </c>
      <c r="D228" s="28" t="s">
        <v>58</v>
      </c>
      <c r="E228" s="28">
        <v>1</v>
      </c>
      <c r="F228" s="29">
        <v>91.07</v>
      </c>
      <c r="G228" s="29">
        <v>91.07</v>
      </c>
    </row>
    <row r="229" spans="1:7" ht="120" x14ac:dyDescent="0.25">
      <c r="A229" s="27" t="s">
        <v>695</v>
      </c>
      <c r="B229" s="27" t="s">
        <v>696</v>
      </c>
      <c r="C229" s="27" t="s">
        <v>697</v>
      </c>
      <c r="D229" s="28" t="s">
        <v>58</v>
      </c>
      <c r="E229" s="28">
        <v>1</v>
      </c>
      <c r="F229" s="29">
        <v>104.63</v>
      </c>
      <c r="G229" s="29">
        <v>104.63</v>
      </c>
    </row>
    <row r="230" spans="1:7" ht="120" x14ac:dyDescent="0.25">
      <c r="A230" s="27" t="s">
        <v>698</v>
      </c>
      <c r="B230" s="27" t="s">
        <v>699</v>
      </c>
      <c r="C230" s="27" t="s">
        <v>700</v>
      </c>
      <c r="D230" s="28" t="s">
        <v>58</v>
      </c>
      <c r="E230" s="28">
        <v>1</v>
      </c>
      <c r="F230" s="29">
        <v>66.13</v>
      </c>
      <c r="G230" s="29">
        <v>66.13</v>
      </c>
    </row>
    <row r="231" spans="1:7" ht="120" x14ac:dyDescent="0.25">
      <c r="A231" s="27" t="s">
        <v>701</v>
      </c>
      <c r="B231" s="27" t="s">
        <v>702</v>
      </c>
      <c r="C231" s="27" t="s">
        <v>703</v>
      </c>
      <c r="D231" s="28" t="s">
        <v>58</v>
      </c>
      <c r="E231" s="28">
        <v>1</v>
      </c>
      <c r="F231" s="29">
        <v>50.38</v>
      </c>
      <c r="G231" s="29">
        <v>50.38</v>
      </c>
    </row>
    <row r="232" spans="1:7" ht="135" x14ac:dyDescent="0.25">
      <c r="A232" s="27" t="s">
        <v>704</v>
      </c>
      <c r="B232" s="27" t="s">
        <v>705</v>
      </c>
      <c r="C232" s="27" t="s">
        <v>706</v>
      </c>
      <c r="D232" s="28" t="s">
        <v>58</v>
      </c>
      <c r="E232" s="28">
        <v>1</v>
      </c>
      <c r="F232" s="29">
        <v>131.65</v>
      </c>
      <c r="G232" s="29">
        <v>131.65</v>
      </c>
    </row>
    <row r="233" spans="1:7" ht="120" x14ac:dyDescent="0.25">
      <c r="A233" s="27" t="s">
        <v>707</v>
      </c>
      <c r="B233" s="27" t="s">
        <v>708</v>
      </c>
      <c r="C233" s="27" t="s">
        <v>709</v>
      </c>
      <c r="D233" s="28" t="s">
        <v>58</v>
      </c>
      <c r="E233" s="28">
        <v>1</v>
      </c>
      <c r="F233" s="29">
        <v>100.15</v>
      </c>
      <c r="G233" s="29">
        <v>100.15</v>
      </c>
    </row>
    <row r="234" spans="1:7" x14ac:dyDescent="0.25">
      <c r="A234" s="26" t="s">
        <v>710</v>
      </c>
      <c r="B234" s="27"/>
      <c r="C234" s="26" t="s">
        <v>711</v>
      </c>
      <c r="D234" s="28"/>
      <c r="E234" s="28"/>
      <c r="F234" s="29"/>
      <c r="G234" s="29"/>
    </row>
    <row r="235" spans="1:7" x14ac:dyDescent="0.25">
      <c r="A235" s="26" t="s">
        <v>712</v>
      </c>
      <c r="B235" s="27"/>
      <c r="C235" s="26" t="s">
        <v>713</v>
      </c>
      <c r="D235" s="28"/>
      <c r="E235" s="28"/>
      <c r="F235" s="29"/>
      <c r="G235" s="29"/>
    </row>
    <row r="236" spans="1:7" ht="60" x14ac:dyDescent="0.25">
      <c r="A236" s="27" t="s">
        <v>714</v>
      </c>
      <c r="B236" s="27" t="s">
        <v>715</v>
      </c>
      <c r="C236" s="27" t="s">
        <v>716</v>
      </c>
      <c r="D236" s="28" t="s">
        <v>109</v>
      </c>
      <c r="E236" s="28">
        <v>1</v>
      </c>
      <c r="F236" s="29">
        <v>368.8</v>
      </c>
      <c r="G236" s="29">
        <v>368.8</v>
      </c>
    </row>
    <row r="237" spans="1:7" ht="60" x14ac:dyDescent="0.25">
      <c r="A237" s="27" t="s">
        <v>717</v>
      </c>
      <c r="B237" s="27" t="s">
        <v>718</v>
      </c>
      <c r="C237" s="27" t="s">
        <v>719</v>
      </c>
      <c r="D237" s="28" t="s">
        <v>109</v>
      </c>
      <c r="E237" s="28">
        <v>1</v>
      </c>
      <c r="F237" s="29">
        <v>368.8</v>
      </c>
      <c r="G237" s="29">
        <v>368.8</v>
      </c>
    </row>
    <row r="238" spans="1:7" ht="60" x14ac:dyDescent="0.25">
      <c r="A238" s="27" t="s">
        <v>720</v>
      </c>
      <c r="B238" s="27" t="s">
        <v>721</v>
      </c>
      <c r="C238" s="27" t="s">
        <v>722</v>
      </c>
      <c r="D238" s="28" t="s">
        <v>109</v>
      </c>
      <c r="E238" s="28">
        <v>1</v>
      </c>
      <c r="F238" s="29">
        <v>368.8</v>
      </c>
      <c r="G238" s="29">
        <v>368.8</v>
      </c>
    </row>
    <row r="239" spans="1:7" ht="45" x14ac:dyDescent="0.25">
      <c r="A239" s="27" t="s">
        <v>723</v>
      </c>
      <c r="B239" s="27" t="s">
        <v>724</v>
      </c>
      <c r="C239" s="27" t="s">
        <v>725</v>
      </c>
      <c r="D239" s="28" t="s">
        <v>96</v>
      </c>
      <c r="E239" s="28">
        <v>1</v>
      </c>
      <c r="F239" s="29">
        <v>24.45</v>
      </c>
      <c r="G239" s="29">
        <v>24.45</v>
      </c>
    </row>
    <row r="240" spans="1:7" ht="60" x14ac:dyDescent="0.25">
      <c r="A240" s="27" t="s">
        <v>726</v>
      </c>
      <c r="B240" s="27" t="s">
        <v>727</v>
      </c>
      <c r="C240" s="27" t="s">
        <v>728</v>
      </c>
      <c r="D240" s="28" t="s">
        <v>109</v>
      </c>
      <c r="E240" s="28">
        <v>1</v>
      </c>
      <c r="F240" s="29">
        <v>395.98</v>
      </c>
      <c r="G240" s="29">
        <v>395.98</v>
      </c>
    </row>
    <row r="241" spans="1:7" ht="45" x14ac:dyDescent="0.25">
      <c r="A241" s="27" t="s">
        <v>729</v>
      </c>
      <c r="B241" s="27" t="s">
        <v>730</v>
      </c>
      <c r="C241" s="27" t="s">
        <v>731</v>
      </c>
      <c r="D241" s="28" t="s">
        <v>96</v>
      </c>
      <c r="E241" s="28">
        <v>1</v>
      </c>
      <c r="F241" s="29">
        <v>83.84</v>
      </c>
      <c r="G241" s="29">
        <v>83.84</v>
      </c>
    </row>
    <row r="242" spans="1:7" ht="45" x14ac:dyDescent="0.25">
      <c r="A242" s="27" t="s">
        <v>732</v>
      </c>
      <c r="B242" s="27" t="s">
        <v>733</v>
      </c>
      <c r="C242" s="27" t="s">
        <v>734</v>
      </c>
      <c r="D242" s="28" t="s">
        <v>96</v>
      </c>
      <c r="E242" s="28">
        <v>1</v>
      </c>
      <c r="F242" s="29">
        <v>62.61</v>
      </c>
      <c r="G242" s="29">
        <v>62.61</v>
      </c>
    </row>
    <row r="243" spans="1:7" ht="45" x14ac:dyDescent="0.25">
      <c r="A243" s="27" t="s">
        <v>735</v>
      </c>
      <c r="B243" s="27" t="s">
        <v>736</v>
      </c>
      <c r="C243" s="27" t="s">
        <v>737</v>
      </c>
      <c r="D243" s="28" t="s">
        <v>96</v>
      </c>
      <c r="E243" s="28">
        <v>1</v>
      </c>
      <c r="F243" s="29">
        <v>37.89</v>
      </c>
      <c r="G243" s="29">
        <v>37.89</v>
      </c>
    </row>
    <row r="244" spans="1:7" x14ac:dyDescent="0.25">
      <c r="A244" s="26" t="s">
        <v>738</v>
      </c>
      <c r="B244" s="27"/>
      <c r="C244" s="26" t="s">
        <v>739</v>
      </c>
      <c r="D244" s="28"/>
      <c r="E244" s="28"/>
      <c r="F244" s="29"/>
      <c r="G244" s="29"/>
    </row>
    <row r="245" spans="1:7" ht="45" x14ac:dyDescent="0.25">
      <c r="A245" s="27" t="s">
        <v>740</v>
      </c>
      <c r="B245" s="27" t="s">
        <v>741</v>
      </c>
      <c r="C245" s="27" t="s">
        <v>742</v>
      </c>
      <c r="D245" s="28" t="s">
        <v>109</v>
      </c>
      <c r="E245" s="28">
        <v>1</v>
      </c>
      <c r="F245" s="29">
        <v>10.8</v>
      </c>
      <c r="G245" s="29">
        <v>10.8</v>
      </c>
    </row>
    <row r="246" spans="1:7" ht="45" x14ac:dyDescent="0.25">
      <c r="A246" s="27" t="s">
        <v>743</v>
      </c>
      <c r="B246" s="27" t="s">
        <v>744</v>
      </c>
      <c r="C246" s="27" t="s">
        <v>745</v>
      </c>
      <c r="D246" s="28" t="s">
        <v>109</v>
      </c>
      <c r="E246" s="28">
        <v>1</v>
      </c>
      <c r="F246" s="29">
        <v>139.83000000000001</v>
      </c>
      <c r="G246" s="29">
        <v>139.83000000000001</v>
      </c>
    </row>
    <row r="247" spans="1:7" ht="45" x14ac:dyDescent="0.25">
      <c r="A247" s="27" t="s">
        <v>746</v>
      </c>
      <c r="B247" s="27" t="s">
        <v>747</v>
      </c>
      <c r="C247" s="27" t="s">
        <v>748</v>
      </c>
      <c r="D247" s="28" t="s">
        <v>109</v>
      </c>
      <c r="E247" s="28">
        <v>1</v>
      </c>
      <c r="F247" s="29">
        <v>327.74</v>
      </c>
      <c r="G247" s="29">
        <v>327.74</v>
      </c>
    </row>
    <row r="248" spans="1:7" ht="30" x14ac:dyDescent="0.25">
      <c r="A248" s="27" t="s">
        <v>749</v>
      </c>
      <c r="B248" s="27" t="s">
        <v>750</v>
      </c>
      <c r="C248" s="27" t="s">
        <v>751</v>
      </c>
      <c r="D248" s="28" t="s">
        <v>109</v>
      </c>
      <c r="E248" s="28">
        <v>1</v>
      </c>
      <c r="F248" s="29">
        <v>92.61</v>
      </c>
      <c r="G248" s="29">
        <v>92.61</v>
      </c>
    </row>
    <row r="249" spans="1:7" ht="45" x14ac:dyDescent="0.25">
      <c r="A249" s="27" t="s">
        <v>752</v>
      </c>
      <c r="B249" s="27" t="s">
        <v>753</v>
      </c>
      <c r="C249" s="27" t="s">
        <v>754</v>
      </c>
      <c r="D249" s="28" t="s">
        <v>109</v>
      </c>
      <c r="E249" s="28">
        <v>1</v>
      </c>
      <c r="F249" s="29">
        <v>147.41</v>
      </c>
      <c r="G249" s="29">
        <v>147.41</v>
      </c>
    </row>
    <row r="250" spans="1:7" ht="45" x14ac:dyDescent="0.25">
      <c r="A250" s="27" t="s">
        <v>755</v>
      </c>
      <c r="B250" s="27" t="s">
        <v>756</v>
      </c>
      <c r="C250" s="27" t="s">
        <v>757</v>
      </c>
      <c r="D250" s="28" t="s">
        <v>109</v>
      </c>
      <c r="E250" s="28">
        <v>1</v>
      </c>
      <c r="F250" s="29">
        <v>79.59</v>
      </c>
      <c r="G250" s="29">
        <v>79.59</v>
      </c>
    </row>
    <row r="251" spans="1:7" ht="45" x14ac:dyDescent="0.25">
      <c r="A251" s="27" t="s">
        <v>758</v>
      </c>
      <c r="B251" s="27" t="s">
        <v>759</v>
      </c>
      <c r="C251" s="27" t="s">
        <v>760</v>
      </c>
      <c r="D251" s="28" t="s">
        <v>109</v>
      </c>
      <c r="E251" s="28">
        <v>1</v>
      </c>
      <c r="F251" s="29">
        <v>130.21</v>
      </c>
      <c r="G251" s="29">
        <v>130.21</v>
      </c>
    </row>
    <row r="252" spans="1:7" ht="45" x14ac:dyDescent="0.25">
      <c r="A252" s="27" t="s">
        <v>761</v>
      </c>
      <c r="B252" s="27" t="s">
        <v>762</v>
      </c>
      <c r="C252" s="27" t="s">
        <v>763</v>
      </c>
      <c r="D252" s="28" t="s">
        <v>109</v>
      </c>
      <c r="E252" s="28">
        <v>1</v>
      </c>
      <c r="F252" s="29">
        <v>68.16</v>
      </c>
      <c r="G252" s="29">
        <v>68.16</v>
      </c>
    </row>
    <row r="253" spans="1:7" ht="105" x14ac:dyDescent="0.25">
      <c r="A253" s="26" t="s">
        <v>764</v>
      </c>
      <c r="B253" s="27"/>
      <c r="C253" s="26" t="s">
        <v>765</v>
      </c>
      <c r="D253" s="28"/>
      <c r="E253" s="28"/>
      <c r="F253" s="29"/>
      <c r="G253" s="29"/>
    </row>
    <row r="254" spans="1:7" ht="135" x14ac:dyDescent="0.25">
      <c r="A254" s="27" t="s">
        <v>766</v>
      </c>
      <c r="B254" s="27" t="s">
        <v>767</v>
      </c>
      <c r="C254" s="27" t="s">
        <v>768</v>
      </c>
      <c r="D254" s="28" t="s">
        <v>109</v>
      </c>
      <c r="E254" s="28">
        <v>1</v>
      </c>
      <c r="F254" s="30">
        <v>1012.74</v>
      </c>
      <c r="G254" s="30">
        <v>1012.74</v>
      </c>
    </row>
    <row r="255" spans="1:7" ht="135" x14ac:dyDescent="0.25">
      <c r="A255" s="27" t="s">
        <v>769</v>
      </c>
      <c r="B255" s="27" t="s">
        <v>770</v>
      </c>
      <c r="C255" s="27" t="s">
        <v>771</v>
      </c>
      <c r="D255" s="28" t="s">
        <v>109</v>
      </c>
      <c r="E255" s="28">
        <v>1</v>
      </c>
      <c r="F255" s="30">
        <v>1020.03</v>
      </c>
      <c r="G255" s="30">
        <v>1020.03</v>
      </c>
    </row>
    <row r="256" spans="1:7" ht="135" x14ac:dyDescent="0.25">
      <c r="A256" s="27" t="s">
        <v>772</v>
      </c>
      <c r="B256" s="27" t="s">
        <v>773</v>
      </c>
      <c r="C256" s="27" t="s">
        <v>774</v>
      </c>
      <c r="D256" s="28" t="s">
        <v>109</v>
      </c>
      <c r="E256" s="28">
        <v>1</v>
      </c>
      <c r="F256" s="30">
        <v>1027.32</v>
      </c>
      <c r="G256" s="30">
        <v>1027.32</v>
      </c>
    </row>
    <row r="257" spans="1:7" ht="135" x14ac:dyDescent="0.25">
      <c r="A257" s="27" t="s">
        <v>775</v>
      </c>
      <c r="B257" s="27" t="s">
        <v>776</v>
      </c>
      <c r="C257" s="27" t="s">
        <v>777</v>
      </c>
      <c r="D257" s="28" t="s">
        <v>109</v>
      </c>
      <c r="E257" s="28">
        <v>1</v>
      </c>
      <c r="F257" s="30">
        <v>1067.49</v>
      </c>
      <c r="G257" s="30">
        <v>1067.49</v>
      </c>
    </row>
    <row r="258" spans="1:7" ht="90" x14ac:dyDescent="0.25">
      <c r="A258" s="26" t="s">
        <v>778</v>
      </c>
      <c r="B258" s="27"/>
      <c r="C258" s="26" t="s">
        <v>779</v>
      </c>
      <c r="D258" s="28"/>
      <c r="E258" s="28"/>
      <c r="F258" s="29"/>
      <c r="G258" s="29"/>
    </row>
    <row r="259" spans="1:7" ht="135" x14ac:dyDescent="0.25">
      <c r="A259" s="27" t="s">
        <v>780</v>
      </c>
      <c r="B259" s="27" t="s">
        <v>781</v>
      </c>
      <c r="C259" s="27" t="s">
        <v>782</v>
      </c>
      <c r="D259" s="28" t="s">
        <v>109</v>
      </c>
      <c r="E259" s="28">
        <v>1</v>
      </c>
      <c r="F259" s="30">
        <v>1073.5</v>
      </c>
      <c r="G259" s="30">
        <v>1073.5</v>
      </c>
    </row>
    <row r="260" spans="1:7" ht="135" x14ac:dyDescent="0.25">
      <c r="A260" s="27" t="s">
        <v>783</v>
      </c>
      <c r="B260" s="27" t="s">
        <v>784</v>
      </c>
      <c r="C260" s="27" t="s">
        <v>785</v>
      </c>
      <c r="D260" s="28" t="s">
        <v>109</v>
      </c>
      <c r="E260" s="28">
        <v>1</v>
      </c>
      <c r="F260" s="30">
        <v>1073.5</v>
      </c>
      <c r="G260" s="30">
        <v>1073.5</v>
      </c>
    </row>
    <row r="261" spans="1:7" ht="135" x14ac:dyDescent="0.25">
      <c r="A261" s="27" t="s">
        <v>786</v>
      </c>
      <c r="B261" s="27" t="s">
        <v>787</v>
      </c>
      <c r="C261" s="27" t="s">
        <v>788</v>
      </c>
      <c r="D261" s="28" t="s">
        <v>109</v>
      </c>
      <c r="E261" s="28">
        <v>1</v>
      </c>
      <c r="F261" s="30">
        <v>1073.5</v>
      </c>
      <c r="G261" s="30">
        <v>1073.5</v>
      </c>
    </row>
    <row r="262" spans="1:7" ht="135" x14ac:dyDescent="0.25">
      <c r="A262" s="27" t="s">
        <v>789</v>
      </c>
      <c r="B262" s="27" t="s">
        <v>790</v>
      </c>
      <c r="C262" s="27" t="s">
        <v>791</v>
      </c>
      <c r="D262" s="28" t="s">
        <v>109</v>
      </c>
      <c r="E262" s="28">
        <v>1</v>
      </c>
      <c r="F262" s="30">
        <v>1073.5</v>
      </c>
      <c r="G262" s="30">
        <v>1073.5</v>
      </c>
    </row>
    <row r="263" spans="1:7" ht="60" x14ac:dyDescent="0.25">
      <c r="A263" s="26" t="s">
        <v>792</v>
      </c>
      <c r="B263" s="27"/>
      <c r="C263" s="26" t="s">
        <v>793</v>
      </c>
      <c r="D263" s="28"/>
      <c r="E263" s="28"/>
      <c r="F263" s="29"/>
      <c r="G263" s="29"/>
    </row>
    <row r="264" spans="1:7" ht="90" x14ac:dyDescent="0.25">
      <c r="A264" s="27" t="s">
        <v>794</v>
      </c>
      <c r="B264" s="27" t="s">
        <v>795</v>
      </c>
      <c r="C264" s="27" t="s">
        <v>796</v>
      </c>
      <c r="D264" s="28" t="s">
        <v>109</v>
      </c>
      <c r="E264" s="28">
        <v>1</v>
      </c>
      <c r="F264" s="29">
        <v>965.39</v>
      </c>
      <c r="G264" s="29">
        <v>965.39</v>
      </c>
    </row>
    <row r="265" spans="1:7" ht="90" x14ac:dyDescent="0.25">
      <c r="A265" s="27" t="s">
        <v>797</v>
      </c>
      <c r="B265" s="27" t="s">
        <v>798</v>
      </c>
      <c r="C265" s="27" t="s">
        <v>799</v>
      </c>
      <c r="D265" s="28" t="s">
        <v>109</v>
      </c>
      <c r="E265" s="28">
        <v>1</v>
      </c>
      <c r="F265" s="30">
        <v>1020.14</v>
      </c>
      <c r="G265" s="30">
        <v>1020.14</v>
      </c>
    </row>
    <row r="266" spans="1:7" ht="90" x14ac:dyDescent="0.25">
      <c r="A266" s="27" t="s">
        <v>800</v>
      </c>
      <c r="B266" s="27" t="s">
        <v>801</v>
      </c>
      <c r="C266" s="27" t="s">
        <v>802</v>
      </c>
      <c r="D266" s="28" t="s">
        <v>109</v>
      </c>
      <c r="E266" s="28">
        <v>1</v>
      </c>
      <c r="F266" s="30">
        <v>1100.6400000000001</v>
      </c>
      <c r="G266" s="30">
        <v>1100.6400000000001</v>
      </c>
    </row>
    <row r="267" spans="1:7" ht="120" x14ac:dyDescent="0.25">
      <c r="A267" s="26" t="s">
        <v>803</v>
      </c>
      <c r="B267" s="27"/>
      <c r="C267" s="26" t="s">
        <v>804</v>
      </c>
      <c r="D267" s="28"/>
      <c r="E267" s="28"/>
      <c r="F267" s="29"/>
      <c r="G267" s="29"/>
    </row>
    <row r="268" spans="1:7" ht="135" x14ac:dyDescent="0.25">
      <c r="A268" s="27" t="s">
        <v>805</v>
      </c>
      <c r="B268" s="27" t="s">
        <v>806</v>
      </c>
      <c r="C268" s="27" t="s">
        <v>807</v>
      </c>
      <c r="D268" s="28" t="s">
        <v>109</v>
      </c>
      <c r="E268" s="28">
        <v>1</v>
      </c>
      <c r="F268" s="30">
        <v>1195.3599999999999</v>
      </c>
      <c r="G268" s="30">
        <v>1195.3599999999999</v>
      </c>
    </row>
    <row r="269" spans="1:7" ht="135" x14ac:dyDescent="0.25">
      <c r="A269" s="27" t="s">
        <v>808</v>
      </c>
      <c r="B269" s="27" t="s">
        <v>809</v>
      </c>
      <c r="C269" s="27" t="s">
        <v>810</v>
      </c>
      <c r="D269" s="28" t="s">
        <v>109</v>
      </c>
      <c r="E269" s="28">
        <v>1</v>
      </c>
      <c r="F269" s="30">
        <v>1202.6500000000001</v>
      </c>
      <c r="G269" s="30">
        <v>1202.6500000000001</v>
      </c>
    </row>
    <row r="270" spans="1:7" ht="135" x14ac:dyDescent="0.25">
      <c r="A270" s="27" t="s">
        <v>811</v>
      </c>
      <c r="B270" s="27" t="s">
        <v>812</v>
      </c>
      <c r="C270" s="27" t="s">
        <v>813</v>
      </c>
      <c r="D270" s="28" t="s">
        <v>109</v>
      </c>
      <c r="E270" s="28">
        <v>1</v>
      </c>
      <c r="F270" s="30">
        <v>1254.94</v>
      </c>
      <c r="G270" s="30">
        <v>1254.94</v>
      </c>
    </row>
    <row r="271" spans="1:7" x14ac:dyDescent="0.25">
      <c r="A271" s="26" t="s">
        <v>814</v>
      </c>
      <c r="B271" s="27"/>
      <c r="C271" s="26" t="s">
        <v>815</v>
      </c>
      <c r="D271" s="28"/>
      <c r="E271" s="28"/>
      <c r="F271" s="29"/>
      <c r="G271" s="29"/>
    </row>
    <row r="272" spans="1:7" ht="60" x14ac:dyDescent="0.25">
      <c r="A272" s="27" t="s">
        <v>816</v>
      </c>
      <c r="B272" s="27" t="s">
        <v>817</v>
      </c>
      <c r="C272" s="27" t="s">
        <v>818</v>
      </c>
      <c r="D272" s="28" t="s">
        <v>109</v>
      </c>
      <c r="E272" s="28">
        <v>1</v>
      </c>
      <c r="F272" s="29">
        <v>107.81</v>
      </c>
      <c r="G272" s="29">
        <v>107.81</v>
      </c>
    </row>
    <row r="273" spans="1:7" ht="60" x14ac:dyDescent="0.25">
      <c r="A273" s="27" t="s">
        <v>819</v>
      </c>
      <c r="B273" s="27" t="s">
        <v>820</v>
      </c>
      <c r="C273" s="27" t="s">
        <v>821</v>
      </c>
      <c r="D273" s="28" t="s">
        <v>109</v>
      </c>
      <c r="E273" s="28">
        <v>1</v>
      </c>
      <c r="F273" s="29">
        <v>107.81</v>
      </c>
      <c r="G273" s="29">
        <v>107.81</v>
      </c>
    </row>
    <row r="274" spans="1:7" ht="45" x14ac:dyDescent="0.25">
      <c r="A274" s="27" t="s">
        <v>822</v>
      </c>
      <c r="B274" s="27" t="s">
        <v>823</v>
      </c>
      <c r="C274" s="27" t="s">
        <v>824</v>
      </c>
      <c r="D274" s="28" t="s">
        <v>109</v>
      </c>
      <c r="E274" s="28">
        <v>1</v>
      </c>
      <c r="F274" s="29">
        <v>115.39</v>
      </c>
      <c r="G274" s="29">
        <v>115.39</v>
      </c>
    </row>
    <row r="275" spans="1:7" ht="45" x14ac:dyDescent="0.25">
      <c r="A275" s="27" t="s">
        <v>825</v>
      </c>
      <c r="B275" s="27" t="s">
        <v>826</v>
      </c>
      <c r="C275" s="27" t="s">
        <v>827</v>
      </c>
      <c r="D275" s="28" t="s">
        <v>109</v>
      </c>
      <c r="E275" s="28">
        <v>1</v>
      </c>
      <c r="F275" s="29">
        <v>90.54</v>
      </c>
      <c r="G275" s="29">
        <v>90.54</v>
      </c>
    </row>
    <row r="276" spans="1:7" ht="45" x14ac:dyDescent="0.25">
      <c r="A276" s="27" t="s">
        <v>828</v>
      </c>
      <c r="B276" s="27" t="s">
        <v>829</v>
      </c>
      <c r="C276" s="27" t="s">
        <v>830</v>
      </c>
      <c r="D276" s="28" t="s">
        <v>109</v>
      </c>
      <c r="E276" s="28">
        <v>1</v>
      </c>
      <c r="F276" s="29">
        <v>76.680000000000007</v>
      </c>
      <c r="G276" s="29">
        <v>76.680000000000007</v>
      </c>
    </row>
    <row r="277" spans="1:7" ht="45" x14ac:dyDescent="0.25">
      <c r="A277" s="27" t="s">
        <v>831</v>
      </c>
      <c r="B277" s="27" t="s">
        <v>832</v>
      </c>
      <c r="C277" s="27" t="s">
        <v>833</v>
      </c>
      <c r="D277" s="28" t="s">
        <v>109</v>
      </c>
      <c r="E277" s="28">
        <v>1</v>
      </c>
      <c r="F277" s="29">
        <v>10.16</v>
      </c>
      <c r="G277" s="29">
        <v>10.16</v>
      </c>
    </row>
    <row r="278" spans="1:7" ht="60" x14ac:dyDescent="0.25">
      <c r="A278" s="27" t="s">
        <v>834</v>
      </c>
      <c r="B278" s="27" t="s">
        <v>835</v>
      </c>
      <c r="C278" s="27" t="s">
        <v>836</v>
      </c>
      <c r="D278" s="28" t="s">
        <v>109</v>
      </c>
      <c r="E278" s="28">
        <v>1</v>
      </c>
      <c r="F278" s="29">
        <v>61.58</v>
      </c>
      <c r="G278" s="29">
        <v>61.58</v>
      </c>
    </row>
    <row r="279" spans="1:7" ht="45" x14ac:dyDescent="0.25">
      <c r="A279" s="27" t="s">
        <v>837</v>
      </c>
      <c r="B279" s="27" t="s">
        <v>838</v>
      </c>
      <c r="C279" s="27" t="s">
        <v>839</v>
      </c>
      <c r="D279" s="28" t="s">
        <v>109</v>
      </c>
      <c r="E279" s="28">
        <v>1</v>
      </c>
      <c r="F279" s="29">
        <v>82.56</v>
      </c>
      <c r="G279" s="29">
        <v>82.56</v>
      </c>
    </row>
    <row r="280" spans="1:7" ht="30" x14ac:dyDescent="0.25">
      <c r="A280" s="27" t="s">
        <v>840</v>
      </c>
      <c r="B280" s="27" t="s">
        <v>841</v>
      </c>
      <c r="C280" s="27" t="s">
        <v>842</v>
      </c>
      <c r="D280" s="28" t="s">
        <v>96</v>
      </c>
      <c r="E280" s="28">
        <v>1</v>
      </c>
      <c r="F280" s="29">
        <v>3.48</v>
      </c>
      <c r="G280" s="29">
        <v>3.48</v>
      </c>
    </row>
    <row r="281" spans="1:7" ht="75" x14ac:dyDescent="0.25">
      <c r="A281" s="27" t="s">
        <v>843</v>
      </c>
      <c r="B281" s="27" t="s">
        <v>844</v>
      </c>
      <c r="C281" s="27" t="s">
        <v>845</v>
      </c>
      <c r="D281" s="28" t="s">
        <v>96</v>
      </c>
      <c r="E281" s="28">
        <v>1</v>
      </c>
      <c r="F281" s="29">
        <v>17.04</v>
      </c>
      <c r="G281" s="29">
        <v>17.04</v>
      </c>
    </row>
    <row r="282" spans="1:7" ht="90" x14ac:dyDescent="0.25">
      <c r="A282" s="26" t="s">
        <v>846</v>
      </c>
      <c r="B282" s="27"/>
      <c r="C282" s="26" t="s">
        <v>847</v>
      </c>
      <c r="D282" s="28"/>
      <c r="E282" s="28"/>
      <c r="F282" s="29"/>
      <c r="G282" s="29"/>
    </row>
    <row r="283" spans="1:7" ht="120" x14ac:dyDescent="0.25">
      <c r="A283" s="27" t="s">
        <v>848</v>
      </c>
      <c r="B283" s="27" t="s">
        <v>849</v>
      </c>
      <c r="C283" s="27" t="s">
        <v>850</v>
      </c>
      <c r="D283" s="28" t="s">
        <v>109</v>
      </c>
      <c r="E283" s="28">
        <v>1</v>
      </c>
      <c r="F283" s="29">
        <v>853.42</v>
      </c>
      <c r="G283" s="29">
        <v>853.42</v>
      </c>
    </row>
    <row r="284" spans="1:7" ht="120" x14ac:dyDescent="0.25">
      <c r="A284" s="27" t="s">
        <v>851</v>
      </c>
      <c r="B284" s="27" t="s">
        <v>852</v>
      </c>
      <c r="C284" s="27" t="s">
        <v>853</v>
      </c>
      <c r="D284" s="28" t="s">
        <v>109</v>
      </c>
      <c r="E284" s="28">
        <v>1</v>
      </c>
      <c r="F284" s="29">
        <v>860.09</v>
      </c>
      <c r="G284" s="29">
        <v>860.09</v>
      </c>
    </row>
    <row r="285" spans="1:7" ht="90" x14ac:dyDescent="0.25">
      <c r="A285" s="26" t="s">
        <v>854</v>
      </c>
      <c r="B285" s="27"/>
      <c r="C285" s="26" t="s">
        <v>855</v>
      </c>
      <c r="D285" s="28"/>
      <c r="E285" s="28"/>
      <c r="F285" s="29"/>
      <c r="G285" s="29"/>
    </row>
    <row r="286" spans="1:7" ht="135" x14ac:dyDescent="0.25">
      <c r="A286" s="27" t="s">
        <v>856</v>
      </c>
      <c r="B286" s="27" t="s">
        <v>857</v>
      </c>
      <c r="C286" s="27" t="s">
        <v>858</v>
      </c>
      <c r="D286" s="28" t="s">
        <v>109</v>
      </c>
      <c r="E286" s="28">
        <v>1</v>
      </c>
      <c r="F286" s="30">
        <v>1577.81</v>
      </c>
      <c r="G286" s="30">
        <v>1577.81</v>
      </c>
    </row>
    <row r="287" spans="1:7" ht="135" x14ac:dyDescent="0.25">
      <c r="A287" s="27" t="s">
        <v>859</v>
      </c>
      <c r="B287" s="27" t="s">
        <v>860</v>
      </c>
      <c r="C287" s="27" t="s">
        <v>861</v>
      </c>
      <c r="D287" s="28" t="s">
        <v>109</v>
      </c>
      <c r="E287" s="28">
        <v>1</v>
      </c>
      <c r="F287" s="30">
        <v>1649.1</v>
      </c>
      <c r="G287" s="30">
        <v>1649.1</v>
      </c>
    </row>
    <row r="288" spans="1:7" ht="135" x14ac:dyDescent="0.25">
      <c r="A288" s="27" t="s">
        <v>862</v>
      </c>
      <c r="B288" s="27" t="s">
        <v>863</v>
      </c>
      <c r="C288" s="27" t="s">
        <v>864</v>
      </c>
      <c r="D288" s="28" t="s">
        <v>109</v>
      </c>
      <c r="E288" s="28">
        <v>1</v>
      </c>
      <c r="F288" s="30">
        <v>1711.39</v>
      </c>
      <c r="G288" s="30">
        <v>1711.39</v>
      </c>
    </row>
    <row r="289" spans="1:7" ht="135" x14ac:dyDescent="0.25">
      <c r="A289" s="27" t="s">
        <v>865</v>
      </c>
      <c r="B289" s="27" t="s">
        <v>866</v>
      </c>
      <c r="C289" s="27" t="s">
        <v>867</v>
      </c>
      <c r="D289" s="28" t="s">
        <v>109</v>
      </c>
      <c r="E289" s="28">
        <v>1</v>
      </c>
      <c r="F289" s="30">
        <v>1846.32</v>
      </c>
      <c r="G289" s="30">
        <v>1846.32</v>
      </c>
    </row>
    <row r="290" spans="1:7" ht="135" x14ac:dyDescent="0.25">
      <c r="A290" s="27" t="s">
        <v>868</v>
      </c>
      <c r="B290" s="27" t="s">
        <v>869</v>
      </c>
      <c r="C290" s="27" t="s">
        <v>870</v>
      </c>
      <c r="D290" s="28" t="s">
        <v>109</v>
      </c>
      <c r="E290" s="28">
        <v>1</v>
      </c>
      <c r="F290" s="30">
        <v>3071.65</v>
      </c>
      <c r="G290" s="30">
        <v>3071.65</v>
      </c>
    </row>
    <row r="291" spans="1:7" x14ac:dyDescent="0.25">
      <c r="A291" s="26" t="s">
        <v>871</v>
      </c>
      <c r="B291" s="27"/>
      <c r="C291" s="26" t="s">
        <v>872</v>
      </c>
      <c r="D291" s="28"/>
      <c r="E291" s="28"/>
      <c r="F291" s="29"/>
      <c r="G291" s="29"/>
    </row>
    <row r="292" spans="1:7" x14ac:dyDescent="0.25">
      <c r="A292" s="26" t="s">
        <v>873</v>
      </c>
      <c r="B292" s="27"/>
      <c r="C292" s="26" t="s">
        <v>874</v>
      </c>
      <c r="D292" s="28"/>
      <c r="E292" s="28"/>
      <c r="F292" s="29"/>
      <c r="G292" s="29"/>
    </row>
    <row r="293" spans="1:7" ht="75" x14ac:dyDescent="0.25">
      <c r="A293" s="27" t="s">
        <v>875</v>
      </c>
      <c r="B293" s="27" t="s">
        <v>876</v>
      </c>
      <c r="C293" s="27" t="s">
        <v>877</v>
      </c>
      <c r="D293" s="28" t="s">
        <v>58</v>
      </c>
      <c r="E293" s="28">
        <v>1</v>
      </c>
      <c r="F293" s="29">
        <v>698.94</v>
      </c>
      <c r="G293" s="29">
        <v>698.94</v>
      </c>
    </row>
    <row r="294" spans="1:7" ht="60" x14ac:dyDescent="0.25">
      <c r="A294" s="27" t="s">
        <v>878</v>
      </c>
      <c r="B294" s="27" t="s">
        <v>879</v>
      </c>
      <c r="C294" s="27" t="s">
        <v>880</v>
      </c>
      <c r="D294" s="28" t="s">
        <v>58</v>
      </c>
      <c r="E294" s="28">
        <v>1</v>
      </c>
      <c r="F294" s="29">
        <v>131.49</v>
      </c>
      <c r="G294" s="29">
        <v>131.49</v>
      </c>
    </row>
    <row r="295" spans="1:7" ht="30" x14ac:dyDescent="0.25">
      <c r="A295" s="27" t="s">
        <v>881</v>
      </c>
      <c r="B295" s="27" t="s">
        <v>882</v>
      </c>
      <c r="C295" s="27" t="s">
        <v>883</v>
      </c>
      <c r="D295" s="28" t="s">
        <v>58</v>
      </c>
      <c r="E295" s="28">
        <v>1</v>
      </c>
      <c r="F295" s="29">
        <v>628.75</v>
      </c>
      <c r="G295" s="29">
        <v>628.75</v>
      </c>
    </row>
    <row r="296" spans="1:7" ht="30" x14ac:dyDescent="0.25">
      <c r="A296" s="27" t="s">
        <v>884</v>
      </c>
      <c r="B296" s="27" t="s">
        <v>885</v>
      </c>
      <c r="C296" s="27" t="s">
        <v>886</v>
      </c>
      <c r="D296" s="28" t="s">
        <v>58</v>
      </c>
      <c r="E296" s="28">
        <v>1</v>
      </c>
      <c r="F296" s="29">
        <v>393.89</v>
      </c>
      <c r="G296" s="29">
        <v>393.89</v>
      </c>
    </row>
    <row r="297" spans="1:7" ht="30" x14ac:dyDescent="0.25">
      <c r="A297" s="27" t="s">
        <v>887</v>
      </c>
      <c r="B297" s="27" t="s">
        <v>888</v>
      </c>
      <c r="C297" s="27" t="s">
        <v>889</v>
      </c>
      <c r="D297" s="28" t="s">
        <v>58</v>
      </c>
      <c r="E297" s="28">
        <v>1</v>
      </c>
      <c r="F297" s="29">
        <v>763.02</v>
      </c>
      <c r="G297" s="29">
        <v>763.02</v>
      </c>
    </row>
    <row r="298" spans="1:7" ht="30" x14ac:dyDescent="0.25">
      <c r="A298" s="27" t="s">
        <v>890</v>
      </c>
      <c r="B298" s="27" t="s">
        <v>891</v>
      </c>
      <c r="C298" s="27" t="s">
        <v>892</v>
      </c>
      <c r="D298" s="28" t="s">
        <v>58</v>
      </c>
      <c r="E298" s="28">
        <v>1</v>
      </c>
      <c r="F298" s="29">
        <v>849.64</v>
      </c>
      <c r="G298" s="29">
        <v>849.64</v>
      </c>
    </row>
    <row r="299" spans="1:7" x14ac:dyDescent="0.25">
      <c r="A299" s="26" t="s">
        <v>893</v>
      </c>
      <c r="B299" s="27"/>
      <c r="C299" s="26" t="s">
        <v>894</v>
      </c>
      <c r="D299" s="28"/>
      <c r="E299" s="28"/>
      <c r="F299" s="29"/>
      <c r="G299" s="29"/>
    </row>
    <row r="300" spans="1:7" ht="75" x14ac:dyDescent="0.25">
      <c r="A300" s="27" t="s">
        <v>895</v>
      </c>
      <c r="B300" s="27" t="s">
        <v>896</v>
      </c>
      <c r="C300" s="27" t="s">
        <v>897</v>
      </c>
      <c r="D300" s="28" t="s">
        <v>58</v>
      </c>
      <c r="E300" s="28">
        <v>1</v>
      </c>
      <c r="F300" s="29">
        <v>573.69000000000005</v>
      </c>
      <c r="G300" s="29">
        <v>573.69000000000005</v>
      </c>
    </row>
    <row r="301" spans="1:7" ht="60" x14ac:dyDescent="0.25">
      <c r="A301" s="27" t="s">
        <v>898</v>
      </c>
      <c r="B301" s="27" t="s">
        <v>899</v>
      </c>
      <c r="C301" s="27" t="s">
        <v>900</v>
      </c>
      <c r="D301" s="28" t="s">
        <v>58</v>
      </c>
      <c r="E301" s="28">
        <v>1</v>
      </c>
      <c r="F301" s="29">
        <v>700.85</v>
      </c>
      <c r="G301" s="29">
        <v>700.85</v>
      </c>
    </row>
    <row r="302" spans="1:7" ht="75" x14ac:dyDescent="0.25">
      <c r="A302" s="27" t="s">
        <v>901</v>
      </c>
      <c r="B302" s="27" t="s">
        <v>902</v>
      </c>
      <c r="C302" s="27" t="s">
        <v>903</v>
      </c>
      <c r="D302" s="28" t="s">
        <v>58</v>
      </c>
      <c r="E302" s="28">
        <v>1</v>
      </c>
      <c r="F302" s="29">
        <v>542.86</v>
      </c>
      <c r="G302" s="29">
        <v>542.86</v>
      </c>
    </row>
    <row r="303" spans="1:7" ht="60" x14ac:dyDescent="0.25">
      <c r="A303" s="27" t="s">
        <v>904</v>
      </c>
      <c r="B303" s="27" t="s">
        <v>905</v>
      </c>
      <c r="C303" s="27" t="s">
        <v>906</v>
      </c>
      <c r="D303" s="28" t="s">
        <v>58</v>
      </c>
      <c r="E303" s="28">
        <v>1</v>
      </c>
      <c r="F303" s="29">
        <v>908.9</v>
      </c>
      <c r="G303" s="29">
        <v>908.9</v>
      </c>
    </row>
    <row r="304" spans="1:7" ht="60" x14ac:dyDescent="0.25">
      <c r="A304" s="27" t="s">
        <v>907</v>
      </c>
      <c r="B304" s="27" t="s">
        <v>908</v>
      </c>
      <c r="C304" s="27" t="s">
        <v>909</v>
      </c>
      <c r="D304" s="28" t="s">
        <v>58</v>
      </c>
      <c r="E304" s="28">
        <v>1</v>
      </c>
      <c r="F304" s="29">
        <v>323.16000000000003</v>
      </c>
      <c r="G304" s="29">
        <v>323.16000000000003</v>
      </c>
    </row>
    <row r="305" spans="1:7" x14ac:dyDescent="0.25">
      <c r="A305" s="26" t="s">
        <v>910</v>
      </c>
      <c r="B305" s="27"/>
      <c r="C305" s="26" t="s">
        <v>815</v>
      </c>
      <c r="D305" s="28"/>
      <c r="E305" s="28"/>
      <c r="F305" s="29"/>
      <c r="G305" s="29"/>
    </row>
    <row r="306" spans="1:7" ht="30" x14ac:dyDescent="0.25">
      <c r="A306" s="27" t="s">
        <v>911</v>
      </c>
      <c r="B306" s="27" t="s">
        <v>912</v>
      </c>
      <c r="C306" s="27" t="s">
        <v>913</v>
      </c>
      <c r="D306" s="28" t="s">
        <v>58</v>
      </c>
      <c r="E306" s="28">
        <v>1</v>
      </c>
      <c r="F306" s="29">
        <v>29.52</v>
      </c>
      <c r="G306" s="29">
        <v>29.52</v>
      </c>
    </row>
    <row r="307" spans="1:7" x14ac:dyDescent="0.25">
      <c r="A307" s="26" t="s">
        <v>914</v>
      </c>
      <c r="B307" s="27"/>
      <c r="C307" s="26" t="s">
        <v>915</v>
      </c>
      <c r="D307" s="28"/>
      <c r="E307" s="28"/>
      <c r="F307" s="29"/>
      <c r="G307" s="29"/>
    </row>
    <row r="308" spans="1:7" x14ac:dyDescent="0.25">
      <c r="A308" s="26" t="s">
        <v>916</v>
      </c>
      <c r="B308" s="27"/>
      <c r="C308" s="26" t="s">
        <v>917</v>
      </c>
      <c r="D308" s="28"/>
      <c r="E308" s="28"/>
      <c r="F308" s="29"/>
      <c r="G308" s="29"/>
    </row>
    <row r="309" spans="1:7" ht="30" x14ac:dyDescent="0.25">
      <c r="A309" s="27" t="s">
        <v>918</v>
      </c>
      <c r="B309" s="27" t="s">
        <v>919</v>
      </c>
      <c r="C309" s="27" t="s">
        <v>920</v>
      </c>
      <c r="D309" s="28" t="s">
        <v>58</v>
      </c>
      <c r="E309" s="28">
        <v>1</v>
      </c>
      <c r="F309" s="29">
        <v>396.67</v>
      </c>
      <c r="G309" s="29">
        <v>396.67</v>
      </c>
    </row>
    <row r="310" spans="1:7" ht="30" x14ac:dyDescent="0.25">
      <c r="A310" s="27" t="s">
        <v>921</v>
      </c>
      <c r="B310" s="27" t="s">
        <v>922</v>
      </c>
      <c r="C310" s="27" t="s">
        <v>923</v>
      </c>
      <c r="D310" s="28" t="s">
        <v>58</v>
      </c>
      <c r="E310" s="28">
        <v>1</v>
      </c>
      <c r="F310" s="29">
        <v>497.83</v>
      </c>
      <c r="G310" s="29">
        <v>497.83</v>
      </c>
    </row>
    <row r="311" spans="1:7" x14ac:dyDescent="0.25">
      <c r="A311" s="27" t="s">
        <v>924</v>
      </c>
      <c r="B311" s="27" t="s">
        <v>925</v>
      </c>
      <c r="C311" s="27" t="s">
        <v>926</v>
      </c>
      <c r="D311" s="28" t="s">
        <v>58</v>
      </c>
      <c r="E311" s="28">
        <v>1</v>
      </c>
      <c r="F311" s="30">
        <v>1395.83</v>
      </c>
      <c r="G311" s="30">
        <v>1395.83</v>
      </c>
    </row>
    <row r="312" spans="1:7" x14ac:dyDescent="0.25">
      <c r="A312" s="26" t="s">
        <v>927</v>
      </c>
      <c r="B312" s="27"/>
      <c r="C312" s="26" t="s">
        <v>928</v>
      </c>
      <c r="D312" s="28"/>
      <c r="E312" s="28"/>
      <c r="F312" s="29"/>
      <c r="G312" s="29"/>
    </row>
    <row r="313" spans="1:7" ht="60" x14ac:dyDescent="0.25">
      <c r="A313" s="27" t="s">
        <v>929</v>
      </c>
      <c r="B313" s="27" t="s">
        <v>930</v>
      </c>
      <c r="C313" s="27" t="s">
        <v>931</v>
      </c>
      <c r="D313" s="28" t="s">
        <v>58</v>
      </c>
      <c r="E313" s="28">
        <v>1</v>
      </c>
      <c r="F313" s="29">
        <v>718.81</v>
      </c>
      <c r="G313" s="29">
        <v>718.81</v>
      </c>
    </row>
    <row r="314" spans="1:7" ht="75" x14ac:dyDescent="0.25">
      <c r="A314" s="27" t="s">
        <v>932</v>
      </c>
      <c r="B314" s="27" t="s">
        <v>933</v>
      </c>
      <c r="C314" s="27" t="s">
        <v>934</v>
      </c>
      <c r="D314" s="28" t="s">
        <v>58</v>
      </c>
      <c r="E314" s="28">
        <v>1</v>
      </c>
      <c r="F314" s="29">
        <v>834.68</v>
      </c>
      <c r="G314" s="29">
        <v>834.68</v>
      </c>
    </row>
    <row r="315" spans="1:7" ht="75" x14ac:dyDescent="0.25">
      <c r="A315" s="27" t="s">
        <v>935</v>
      </c>
      <c r="B315" s="27" t="s">
        <v>936</v>
      </c>
      <c r="C315" s="27" t="s">
        <v>937</v>
      </c>
      <c r="D315" s="28" t="s">
        <v>58</v>
      </c>
      <c r="E315" s="28">
        <v>1</v>
      </c>
      <c r="F315" s="29">
        <v>723.4</v>
      </c>
      <c r="G315" s="29">
        <v>723.4</v>
      </c>
    </row>
    <row r="316" spans="1:7" x14ac:dyDescent="0.25">
      <c r="A316" s="26" t="s">
        <v>938</v>
      </c>
      <c r="B316" s="27"/>
      <c r="C316" s="26" t="s">
        <v>939</v>
      </c>
      <c r="D316" s="28"/>
      <c r="E316" s="28"/>
      <c r="F316" s="29"/>
      <c r="G316" s="29"/>
    </row>
    <row r="317" spans="1:7" x14ac:dyDescent="0.25">
      <c r="A317" s="26" t="s">
        <v>940</v>
      </c>
      <c r="B317" s="27"/>
      <c r="C317" s="26" t="s">
        <v>941</v>
      </c>
      <c r="D317" s="28"/>
      <c r="E317" s="28"/>
      <c r="F317" s="29"/>
      <c r="G317" s="29"/>
    </row>
    <row r="318" spans="1:7" ht="105" x14ac:dyDescent="0.25">
      <c r="A318" s="27" t="s">
        <v>942</v>
      </c>
      <c r="B318" s="27" t="s">
        <v>943</v>
      </c>
      <c r="C318" s="27" t="s">
        <v>944</v>
      </c>
      <c r="D318" s="28" t="s">
        <v>58</v>
      </c>
      <c r="E318" s="28">
        <v>1</v>
      </c>
      <c r="F318" s="29">
        <v>226.55</v>
      </c>
      <c r="G318" s="29">
        <v>226.55</v>
      </c>
    </row>
    <row r="319" spans="1:7" ht="105" x14ac:dyDescent="0.25">
      <c r="A319" s="27" t="s">
        <v>945</v>
      </c>
      <c r="B319" s="27" t="s">
        <v>946</v>
      </c>
      <c r="C319" s="27" t="s">
        <v>947</v>
      </c>
      <c r="D319" s="28" t="s">
        <v>58</v>
      </c>
      <c r="E319" s="28">
        <v>1</v>
      </c>
      <c r="F319" s="29">
        <v>111.73</v>
      </c>
      <c r="G319" s="29">
        <v>111.73</v>
      </c>
    </row>
    <row r="320" spans="1:7" ht="75" x14ac:dyDescent="0.25">
      <c r="A320" s="27" t="s">
        <v>948</v>
      </c>
      <c r="B320" s="27" t="s">
        <v>949</v>
      </c>
      <c r="C320" s="27" t="s">
        <v>950</v>
      </c>
      <c r="D320" s="28" t="s">
        <v>58</v>
      </c>
      <c r="E320" s="28">
        <v>1</v>
      </c>
      <c r="F320" s="29">
        <v>95.76</v>
      </c>
      <c r="G320" s="29">
        <v>95.76</v>
      </c>
    </row>
    <row r="321" spans="1:7" ht="90" x14ac:dyDescent="0.25">
      <c r="A321" s="27" t="s">
        <v>951</v>
      </c>
      <c r="B321" s="27" t="s">
        <v>952</v>
      </c>
      <c r="C321" s="27" t="s">
        <v>953</v>
      </c>
      <c r="D321" s="28" t="s">
        <v>58</v>
      </c>
      <c r="E321" s="28">
        <v>1</v>
      </c>
      <c r="F321" s="29">
        <v>385.45</v>
      </c>
      <c r="G321" s="29">
        <v>385.45</v>
      </c>
    </row>
    <row r="322" spans="1:7" ht="105" x14ac:dyDescent="0.25">
      <c r="A322" s="27" t="s">
        <v>954</v>
      </c>
      <c r="B322" s="27" t="s">
        <v>955</v>
      </c>
      <c r="C322" s="27" t="s">
        <v>956</v>
      </c>
      <c r="D322" s="28" t="s">
        <v>58</v>
      </c>
      <c r="E322" s="28">
        <v>1</v>
      </c>
      <c r="F322" s="29">
        <v>244.54</v>
      </c>
      <c r="G322" s="29">
        <v>244.54</v>
      </c>
    </row>
    <row r="323" spans="1:7" x14ac:dyDescent="0.25">
      <c r="A323" s="26" t="s">
        <v>957</v>
      </c>
      <c r="B323" s="27"/>
      <c r="C323" s="26" t="s">
        <v>958</v>
      </c>
      <c r="D323" s="28"/>
      <c r="E323" s="28"/>
      <c r="F323" s="29"/>
      <c r="G323" s="29"/>
    </row>
    <row r="324" spans="1:7" ht="45" x14ac:dyDescent="0.25">
      <c r="A324" s="27" t="s">
        <v>959</v>
      </c>
      <c r="B324" s="27" t="s">
        <v>960</v>
      </c>
      <c r="C324" s="27" t="s">
        <v>961</v>
      </c>
      <c r="D324" s="28" t="s">
        <v>58</v>
      </c>
      <c r="E324" s="28">
        <v>1</v>
      </c>
      <c r="F324" s="29">
        <v>52.14</v>
      </c>
      <c r="G324" s="29">
        <v>52.14</v>
      </c>
    </row>
    <row r="325" spans="1:7" ht="45" x14ac:dyDescent="0.25">
      <c r="A325" s="27" t="s">
        <v>962</v>
      </c>
      <c r="B325" s="27" t="s">
        <v>963</v>
      </c>
      <c r="C325" s="27" t="s">
        <v>964</v>
      </c>
      <c r="D325" s="28" t="s">
        <v>58</v>
      </c>
      <c r="E325" s="28">
        <v>1</v>
      </c>
      <c r="F325" s="29">
        <v>79.790000000000006</v>
      </c>
      <c r="G325" s="29">
        <v>79.790000000000006</v>
      </c>
    </row>
    <row r="326" spans="1:7" ht="45" x14ac:dyDescent="0.25">
      <c r="A326" s="27" t="s">
        <v>965</v>
      </c>
      <c r="B326" s="27" t="s">
        <v>966</v>
      </c>
      <c r="C326" s="27" t="s">
        <v>967</v>
      </c>
      <c r="D326" s="28" t="s">
        <v>58</v>
      </c>
      <c r="E326" s="28">
        <v>1</v>
      </c>
      <c r="F326" s="29">
        <v>110.88</v>
      </c>
      <c r="G326" s="29">
        <v>110.88</v>
      </c>
    </row>
    <row r="327" spans="1:7" ht="75" x14ac:dyDescent="0.25">
      <c r="A327" s="27" t="s">
        <v>968</v>
      </c>
      <c r="B327" s="27" t="s">
        <v>969</v>
      </c>
      <c r="C327" s="27" t="s">
        <v>970</v>
      </c>
      <c r="D327" s="28" t="s">
        <v>58</v>
      </c>
      <c r="E327" s="28">
        <v>1</v>
      </c>
      <c r="F327" s="29">
        <v>202</v>
      </c>
      <c r="G327" s="29">
        <v>202</v>
      </c>
    </row>
    <row r="328" spans="1:7" ht="60" x14ac:dyDescent="0.25">
      <c r="A328" s="27" t="s">
        <v>971</v>
      </c>
      <c r="B328" s="27" t="s">
        <v>972</v>
      </c>
      <c r="C328" s="27" t="s">
        <v>973</v>
      </c>
      <c r="D328" s="28" t="s">
        <v>58</v>
      </c>
      <c r="E328" s="28">
        <v>1</v>
      </c>
      <c r="F328" s="29">
        <v>141.79</v>
      </c>
      <c r="G328" s="29">
        <v>141.79</v>
      </c>
    </row>
    <row r="329" spans="1:7" ht="30" x14ac:dyDescent="0.25">
      <c r="A329" s="27" t="s">
        <v>974</v>
      </c>
      <c r="B329" s="27" t="s">
        <v>975</v>
      </c>
      <c r="C329" s="27" t="s">
        <v>976</v>
      </c>
      <c r="D329" s="28" t="s">
        <v>96</v>
      </c>
      <c r="E329" s="28">
        <v>1</v>
      </c>
      <c r="F329" s="29">
        <v>35.590000000000003</v>
      </c>
      <c r="G329" s="29">
        <v>35.590000000000003</v>
      </c>
    </row>
    <row r="330" spans="1:7" ht="30" x14ac:dyDescent="0.25">
      <c r="A330" s="27" t="s">
        <v>977</v>
      </c>
      <c r="B330" s="27" t="s">
        <v>978</v>
      </c>
      <c r="C330" s="27" t="s">
        <v>979</v>
      </c>
      <c r="D330" s="28" t="s">
        <v>96</v>
      </c>
      <c r="E330" s="28">
        <v>1</v>
      </c>
      <c r="F330" s="29">
        <v>92.45</v>
      </c>
      <c r="G330" s="29">
        <v>92.45</v>
      </c>
    </row>
    <row r="331" spans="1:7" ht="45" x14ac:dyDescent="0.25">
      <c r="A331" s="27" t="s">
        <v>980</v>
      </c>
      <c r="B331" s="27" t="s">
        <v>981</v>
      </c>
      <c r="C331" s="27" t="s">
        <v>982</v>
      </c>
      <c r="D331" s="28" t="s">
        <v>58</v>
      </c>
      <c r="E331" s="28">
        <v>1</v>
      </c>
      <c r="F331" s="29">
        <v>108.27</v>
      </c>
      <c r="G331" s="29">
        <v>108.27</v>
      </c>
    </row>
    <row r="332" spans="1:7" ht="90" x14ac:dyDescent="0.25">
      <c r="A332" s="27" t="s">
        <v>983</v>
      </c>
      <c r="B332" s="27" t="s">
        <v>984</v>
      </c>
      <c r="C332" s="27" t="s">
        <v>985</v>
      </c>
      <c r="D332" s="28" t="s">
        <v>58</v>
      </c>
      <c r="E332" s="28">
        <v>1</v>
      </c>
      <c r="F332" s="29">
        <v>80.28</v>
      </c>
      <c r="G332" s="29">
        <v>80.28</v>
      </c>
    </row>
    <row r="333" spans="1:7" x14ac:dyDescent="0.25">
      <c r="A333" s="26" t="s">
        <v>986</v>
      </c>
      <c r="B333" s="27"/>
      <c r="C333" s="26" t="s">
        <v>987</v>
      </c>
      <c r="D333" s="28"/>
      <c r="E333" s="28"/>
      <c r="F333" s="29"/>
      <c r="G333" s="29"/>
    </row>
    <row r="334" spans="1:7" ht="30" x14ac:dyDescent="0.25">
      <c r="A334" s="27" t="s">
        <v>988</v>
      </c>
      <c r="B334" s="27" t="s">
        <v>989</v>
      </c>
      <c r="C334" s="27" t="s">
        <v>990</v>
      </c>
      <c r="D334" s="28" t="s">
        <v>96</v>
      </c>
      <c r="E334" s="28">
        <v>1</v>
      </c>
      <c r="F334" s="29">
        <v>40.58</v>
      </c>
      <c r="G334" s="29">
        <v>40.58</v>
      </c>
    </row>
    <row r="335" spans="1:7" ht="45" x14ac:dyDescent="0.25">
      <c r="A335" s="27" t="s">
        <v>991</v>
      </c>
      <c r="B335" s="27" t="s">
        <v>992</v>
      </c>
      <c r="C335" s="27" t="s">
        <v>993</v>
      </c>
      <c r="D335" s="28" t="s">
        <v>96</v>
      </c>
      <c r="E335" s="28">
        <v>1</v>
      </c>
      <c r="F335" s="29">
        <v>274.47000000000003</v>
      </c>
      <c r="G335" s="29">
        <v>274.47000000000003</v>
      </c>
    </row>
    <row r="336" spans="1:7" ht="60" x14ac:dyDescent="0.25">
      <c r="A336" s="27" t="s">
        <v>994</v>
      </c>
      <c r="B336" s="27" t="s">
        <v>995</v>
      </c>
      <c r="C336" s="27" t="s">
        <v>996</v>
      </c>
      <c r="D336" s="28" t="s">
        <v>96</v>
      </c>
      <c r="E336" s="28">
        <v>1</v>
      </c>
      <c r="F336" s="29">
        <v>172.2</v>
      </c>
      <c r="G336" s="29">
        <v>172.2</v>
      </c>
    </row>
    <row r="337" spans="1:7" ht="30" x14ac:dyDescent="0.25">
      <c r="A337" s="27" t="s">
        <v>997</v>
      </c>
      <c r="B337" s="27" t="s">
        <v>998</v>
      </c>
      <c r="C337" s="27" t="s">
        <v>999</v>
      </c>
      <c r="D337" s="28" t="s">
        <v>96</v>
      </c>
      <c r="E337" s="28">
        <v>1</v>
      </c>
      <c r="F337" s="29">
        <v>227.58</v>
      </c>
      <c r="G337" s="29">
        <v>227.58</v>
      </c>
    </row>
    <row r="338" spans="1:7" ht="30" x14ac:dyDescent="0.25">
      <c r="A338" s="27" t="s">
        <v>1000</v>
      </c>
      <c r="B338" s="27" t="s">
        <v>1001</v>
      </c>
      <c r="C338" s="27" t="s">
        <v>1002</v>
      </c>
      <c r="D338" s="28" t="s">
        <v>96</v>
      </c>
      <c r="E338" s="28">
        <v>1</v>
      </c>
      <c r="F338" s="29">
        <v>92.77</v>
      </c>
      <c r="G338" s="29">
        <v>92.77</v>
      </c>
    </row>
    <row r="339" spans="1:7" x14ac:dyDescent="0.25">
      <c r="A339" s="26" t="s">
        <v>1003</v>
      </c>
      <c r="B339" s="27"/>
      <c r="C339" s="26" t="s">
        <v>1004</v>
      </c>
      <c r="D339" s="28"/>
      <c r="E339" s="28"/>
      <c r="F339" s="29"/>
      <c r="G339" s="29"/>
    </row>
    <row r="340" spans="1:7" ht="90" x14ac:dyDescent="0.25">
      <c r="A340" s="27" t="s">
        <v>1005</v>
      </c>
      <c r="B340" s="27" t="s">
        <v>1006</v>
      </c>
      <c r="C340" s="27" t="s">
        <v>1007</v>
      </c>
      <c r="D340" s="28" t="s">
        <v>96</v>
      </c>
      <c r="E340" s="28">
        <v>1</v>
      </c>
      <c r="F340" s="29">
        <v>131.77000000000001</v>
      </c>
      <c r="G340" s="29">
        <v>131.77000000000001</v>
      </c>
    </row>
    <row r="341" spans="1:7" x14ac:dyDescent="0.25">
      <c r="A341" s="26" t="s">
        <v>1008</v>
      </c>
      <c r="B341" s="27"/>
      <c r="C341" s="26" t="s">
        <v>815</v>
      </c>
      <c r="D341" s="28"/>
      <c r="E341" s="28"/>
      <c r="F341" s="29"/>
      <c r="G341" s="29"/>
    </row>
    <row r="342" spans="1:7" ht="60" x14ac:dyDescent="0.25">
      <c r="A342" s="27" t="s">
        <v>1009</v>
      </c>
      <c r="B342" s="27" t="s">
        <v>1010</v>
      </c>
      <c r="C342" s="27" t="s">
        <v>1011</v>
      </c>
      <c r="D342" s="28" t="s">
        <v>58</v>
      </c>
      <c r="E342" s="28">
        <v>1</v>
      </c>
      <c r="F342" s="29">
        <v>73.77</v>
      </c>
      <c r="G342" s="29">
        <v>73.77</v>
      </c>
    </row>
    <row r="343" spans="1:7" ht="75" x14ac:dyDescent="0.25">
      <c r="A343" s="27" t="s">
        <v>1012</v>
      </c>
      <c r="B343" s="27" t="s">
        <v>1013</v>
      </c>
      <c r="C343" s="27" t="s">
        <v>1014</v>
      </c>
      <c r="D343" s="28" t="s">
        <v>58</v>
      </c>
      <c r="E343" s="28">
        <v>1</v>
      </c>
      <c r="F343" s="29">
        <v>25.3</v>
      </c>
      <c r="G343" s="29">
        <v>25.3</v>
      </c>
    </row>
    <row r="344" spans="1:7" ht="30" x14ac:dyDescent="0.25">
      <c r="A344" s="27" t="s">
        <v>1015</v>
      </c>
      <c r="B344" s="27" t="s">
        <v>1016</v>
      </c>
      <c r="C344" s="27" t="s">
        <v>1017</v>
      </c>
      <c r="D344" s="28" t="s">
        <v>58</v>
      </c>
      <c r="E344" s="28">
        <v>1</v>
      </c>
      <c r="F344" s="29">
        <v>18.43</v>
      </c>
      <c r="G344" s="29">
        <v>18.43</v>
      </c>
    </row>
    <row r="345" spans="1:7" ht="30" x14ac:dyDescent="0.25">
      <c r="A345" s="27" t="s">
        <v>1018</v>
      </c>
      <c r="B345" s="27" t="s">
        <v>1019</v>
      </c>
      <c r="C345" s="27" t="s">
        <v>1020</v>
      </c>
      <c r="D345" s="28" t="s">
        <v>58</v>
      </c>
      <c r="E345" s="28">
        <v>1</v>
      </c>
      <c r="F345" s="29">
        <v>105.32</v>
      </c>
      <c r="G345" s="29">
        <v>105.32</v>
      </c>
    </row>
    <row r="346" spans="1:7" ht="45" x14ac:dyDescent="0.25">
      <c r="A346" s="27" t="s">
        <v>1021</v>
      </c>
      <c r="B346" s="27" t="s">
        <v>1022</v>
      </c>
      <c r="C346" s="27" t="s">
        <v>1023</v>
      </c>
      <c r="D346" s="28" t="s">
        <v>58</v>
      </c>
      <c r="E346" s="28">
        <v>1</v>
      </c>
      <c r="F346" s="29">
        <v>10.92</v>
      </c>
      <c r="G346" s="29">
        <v>10.92</v>
      </c>
    </row>
    <row r="347" spans="1:7" ht="30" x14ac:dyDescent="0.25">
      <c r="A347" s="27" t="s">
        <v>1024</v>
      </c>
      <c r="B347" s="27" t="s">
        <v>1025</v>
      </c>
      <c r="C347" s="27" t="s">
        <v>1026</v>
      </c>
      <c r="D347" s="28" t="s">
        <v>77</v>
      </c>
      <c r="E347" s="28">
        <v>1</v>
      </c>
      <c r="F347" s="29">
        <v>27.06</v>
      </c>
      <c r="G347" s="29">
        <v>27.06</v>
      </c>
    </row>
    <row r="348" spans="1:7" x14ac:dyDescent="0.25">
      <c r="A348" s="26" t="s">
        <v>1027</v>
      </c>
      <c r="B348" s="27"/>
      <c r="C348" s="26" t="s">
        <v>1028</v>
      </c>
      <c r="D348" s="28"/>
      <c r="E348" s="28"/>
      <c r="F348" s="29"/>
      <c r="G348" s="29"/>
    </row>
    <row r="349" spans="1:7" ht="30" x14ac:dyDescent="0.25">
      <c r="A349" s="26" t="s">
        <v>1029</v>
      </c>
      <c r="B349" s="27"/>
      <c r="C349" s="26" t="s">
        <v>1030</v>
      </c>
      <c r="D349" s="28"/>
      <c r="E349" s="28"/>
      <c r="F349" s="29"/>
      <c r="G349" s="29"/>
    </row>
    <row r="350" spans="1:7" ht="90" x14ac:dyDescent="0.25">
      <c r="A350" s="27" t="s">
        <v>1031</v>
      </c>
      <c r="B350" s="27" t="s">
        <v>1032</v>
      </c>
      <c r="C350" s="27" t="s">
        <v>1033</v>
      </c>
      <c r="D350" s="28" t="s">
        <v>58</v>
      </c>
      <c r="E350" s="28">
        <v>1</v>
      </c>
      <c r="F350" s="29">
        <v>92.58</v>
      </c>
      <c r="G350" s="29">
        <v>92.58</v>
      </c>
    </row>
    <row r="351" spans="1:7" ht="105" x14ac:dyDescent="0.25">
      <c r="A351" s="27" t="s">
        <v>1034</v>
      </c>
      <c r="B351" s="27" t="s">
        <v>1035</v>
      </c>
      <c r="C351" s="27" t="s">
        <v>1036</v>
      </c>
      <c r="D351" s="28" t="s">
        <v>58</v>
      </c>
      <c r="E351" s="28">
        <v>1</v>
      </c>
      <c r="F351" s="29">
        <v>373.18</v>
      </c>
      <c r="G351" s="29">
        <v>373.18</v>
      </c>
    </row>
    <row r="352" spans="1:7" ht="45" x14ac:dyDescent="0.25">
      <c r="A352" s="26" t="s">
        <v>1037</v>
      </c>
      <c r="B352" s="27"/>
      <c r="C352" s="26" t="s">
        <v>1038</v>
      </c>
      <c r="D352" s="28"/>
      <c r="E352" s="28"/>
      <c r="F352" s="29"/>
      <c r="G352" s="29"/>
    </row>
    <row r="353" spans="1:7" ht="30" x14ac:dyDescent="0.25">
      <c r="A353" s="27" t="s">
        <v>1039</v>
      </c>
      <c r="B353" s="27" t="s">
        <v>1040</v>
      </c>
      <c r="C353" s="27" t="s">
        <v>1041</v>
      </c>
      <c r="D353" s="28" t="s">
        <v>58</v>
      </c>
      <c r="E353" s="28">
        <v>1</v>
      </c>
      <c r="F353" s="29">
        <v>62.94</v>
      </c>
      <c r="G353" s="29">
        <v>62.94</v>
      </c>
    </row>
    <row r="354" spans="1:7" ht="30" x14ac:dyDescent="0.25">
      <c r="A354" s="27" t="s">
        <v>1042</v>
      </c>
      <c r="B354" s="27" t="s">
        <v>1043</v>
      </c>
      <c r="C354" s="27" t="s">
        <v>1044</v>
      </c>
      <c r="D354" s="28" t="s">
        <v>58</v>
      </c>
      <c r="E354" s="28">
        <v>1</v>
      </c>
      <c r="F354" s="29">
        <v>38.92</v>
      </c>
      <c r="G354" s="29">
        <v>38.92</v>
      </c>
    </row>
    <row r="355" spans="1:7" ht="75" x14ac:dyDescent="0.25">
      <c r="A355" s="27" t="s">
        <v>1045</v>
      </c>
      <c r="B355" s="27" t="s">
        <v>1046</v>
      </c>
      <c r="C355" s="27" t="s">
        <v>1047</v>
      </c>
      <c r="D355" s="28" t="s">
        <v>58</v>
      </c>
      <c r="E355" s="28">
        <v>1</v>
      </c>
      <c r="F355" s="29">
        <v>50.85</v>
      </c>
      <c r="G355" s="29">
        <v>50.85</v>
      </c>
    </row>
    <row r="356" spans="1:7" ht="90" x14ac:dyDescent="0.25">
      <c r="A356" s="27" t="s">
        <v>1048</v>
      </c>
      <c r="B356" s="27" t="s">
        <v>1049</v>
      </c>
      <c r="C356" s="27" t="s">
        <v>1050</v>
      </c>
      <c r="D356" s="28" t="s">
        <v>58</v>
      </c>
      <c r="E356" s="28">
        <v>1</v>
      </c>
      <c r="F356" s="29">
        <v>329.77</v>
      </c>
      <c r="G356" s="29">
        <v>329.77</v>
      </c>
    </row>
    <row r="357" spans="1:7" ht="30" x14ac:dyDescent="0.25">
      <c r="A357" s="26" t="s">
        <v>1051</v>
      </c>
      <c r="B357" s="27"/>
      <c r="C357" s="26" t="s">
        <v>1052</v>
      </c>
      <c r="D357" s="28"/>
      <c r="E357" s="28"/>
      <c r="F357" s="29"/>
      <c r="G357" s="29"/>
    </row>
    <row r="358" spans="1:7" ht="90" x14ac:dyDescent="0.25">
      <c r="A358" s="27" t="s">
        <v>1053</v>
      </c>
      <c r="B358" s="27" t="s">
        <v>1054</v>
      </c>
      <c r="C358" s="27" t="s">
        <v>1055</v>
      </c>
      <c r="D358" s="28" t="s">
        <v>58</v>
      </c>
      <c r="E358" s="28">
        <v>1</v>
      </c>
      <c r="F358" s="29">
        <v>103.42</v>
      </c>
      <c r="G358" s="29">
        <v>103.42</v>
      </c>
    </row>
    <row r="359" spans="1:7" x14ac:dyDescent="0.25">
      <c r="A359" s="26" t="s">
        <v>1056</v>
      </c>
      <c r="B359" s="27"/>
      <c r="C359" s="26" t="s">
        <v>1057</v>
      </c>
      <c r="D359" s="28"/>
      <c r="E359" s="28"/>
      <c r="F359" s="29"/>
      <c r="G359" s="29"/>
    </row>
    <row r="360" spans="1:7" x14ac:dyDescent="0.25">
      <c r="A360" s="26" t="s">
        <v>1058</v>
      </c>
      <c r="B360" s="27"/>
      <c r="C360" s="26" t="s">
        <v>1059</v>
      </c>
      <c r="D360" s="28"/>
      <c r="E360" s="28"/>
      <c r="F360" s="29"/>
      <c r="G360" s="29"/>
    </row>
    <row r="361" spans="1:7" ht="45" x14ac:dyDescent="0.25">
      <c r="A361" s="27" t="s">
        <v>1060</v>
      </c>
      <c r="B361" s="27" t="s">
        <v>1061</v>
      </c>
      <c r="C361" s="27" t="s">
        <v>1062</v>
      </c>
      <c r="D361" s="28" t="s">
        <v>58</v>
      </c>
      <c r="E361" s="28">
        <v>1</v>
      </c>
      <c r="F361" s="29">
        <v>15.41</v>
      </c>
      <c r="G361" s="29">
        <v>15.41</v>
      </c>
    </row>
    <row r="362" spans="1:7" x14ac:dyDescent="0.25">
      <c r="A362" s="26" t="s">
        <v>1063</v>
      </c>
      <c r="B362" s="27"/>
      <c r="C362" s="26" t="s">
        <v>1064</v>
      </c>
      <c r="D362" s="28"/>
      <c r="E362" s="28"/>
      <c r="F362" s="29"/>
      <c r="G362" s="29"/>
    </row>
    <row r="363" spans="1:7" x14ac:dyDescent="0.25">
      <c r="A363" s="27" t="s">
        <v>1065</v>
      </c>
      <c r="B363" s="27" t="s">
        <v>1066</v>
      </c>
      <c r="C363" s="27" t="s">
        <v>1067</v>
      </c>
      <c r="D363" s="28" t="s">
        <v>58</v>
      </c>
      <c r="E363" s="28">
        <v>1</v>
      </c>
      <c r="F363" s="29">
        <v>52.1</v>
      </c>
      <c r="G363" s="29">
        <v>52.1</v>
      </c>
    </row>
    <row r="364" spans="1:7" ht="60" x14ac:dyDescent="0.25">
      <c r="A364" s="27" t="s">
        <v>1068</v>
      </c>
      <c r="B364" s="27" t="s">
        <v>1069</v>
      </c>
      <c r="C364" s="27" t="s">
        <v>1070</v>
      </c>
      <c r="D364" s="28" t="s">
        <v>58</v>
      </c>
      <c r="E364" s="28">
        <v>1</v>
      </c>
      <c r="F364" s="29">
        <v>66.23</v>
      </c>
      <c r="G364" s="29">
        <v>66.23</v>
      </c>
    </row>
    <row r="365" spans="1:7" ht="30" x14ac:dyDescent="0.25">
      <c r="A365" s="26" t="s">
        <v>1071</v>
      </c>
      <c r="B365" s="27"/>
      <c r="C365" s="26" t="s">
        <v>1072</v>
      </c>
      <c r="D365" s="28"/>
      <c r="E365" s="28"/>
      <c r="F365" s="29"/>
      <c r="G365" s="29"/>
    </row>
    <row r="366" spans="1:7" ht="45" x14ac:dyDescent="0.25">
      <c r="A366" s="27" t="s">
        <v>1073</v>
      </c>
      <c r="B366" s="27" t="s">
        <v>1074</v>
      </c>
      <c r="C366" s="27" t="s">
        <v>1075</v>
      </c>
      <c r="D366" s="28" t="s">
        <v>58</v>
      </c>
      <c r="E366" s="28">
        <v>1</v>
      </c>
      <c r="F366" s="29">
        <v>43.33</v>
      </c>
      <c r="G366" s="29">
        <v>43.33</v>
      </c>
    </row>
    <row r="367" spans="1:7" ht="45" x14ac:dyDescent="0.25">
      <c r="A367" s="27" t="s">
        <v>1076</v>
      </c>
      <c r="B367" s="27" t="s">
        <v>1077</v>
      </c>
      <c r="C367" s="27" t="s">
        <v>1078</v>
      </c>
      <c r="D367" s="28" t="s">
        <v>58</v>
      </c>
      <c r="E367" s="28">
        <v>1</v>
      </c>
      <c r="F367" s="29">
        <v>74.47</v>
      </c>
      <c r="G367" s="29">
        <v>74.47</v>
      </c>
    </row>
    <row r="368" spans="1:7" x14ac:dyDescent="0.25">
      <c r="A368" s="26" t="s">
        <v>1079</v>
      </c>
      <c r="B368" s="27"/>
      <c r="C368" s="26" t="s">
        <v>815</v>
      </c>
      <c r="D368" s="28"/>
      <c r="E368" s="28"/>
      <c r="F368" s="29"/>
      <c r="G368" s="29"/>
    </row>
    <row r="369" spans="1:7" ht="30" x14ac:dyDescent="0.25">
      <c r="A369" s="27" t="s">
        <v>1080</v>
      </c>
      <c r="B369" s="27" t="s">
        <v>1081</v>
      </c>
      <c r="C369" s="27" t="s">
        <v>1082</v>
      </c>
      <c r="D369" s="28" t="s">
        <v>58</v>
      </c>
      <c r="E369" s="28">
        <v>1</v>
      </c>
      <c r="F369" s="29">
        <v>64.64</v>
      </c>
      <c r="G369" s="29">
        <v>64.64</v>
      </c>
    </row>
    <row r="370" spans="1:7" x14ac:dyDescent="0.25">
      <c r="A370" s="26" t="s">
        <v>1083</v>
      </c>
      <c r="B370" s="27"/>
      <c r="C370" s="26" t="s">
        <v>1084</v>
      </c>
      <c r="D370" s="28"/>
      <c r="E370" s="28"/>
      <c r="F370" s="29"/>
      <c r="G370" s="29"/>
    </row>
    <row r="371" spans="1:7" x14ac:dyDescent="0.25">
      <c r="A371" s="26" t="s">
        <v>1085</v>
      </c>
      <c r="B371" s="27"/>
      <c r="C371" s="26" t="s">
        <v>1059</v>
      </c>
      <c r="D371" s="28"/>
      <c r="E371" s="28"/>
      <c r="F371" s="29"/>
      <c r="G371" s="29"/>
    </row>
    <row r="372" spans="1:7" ht="45" x14ac:dyDescent="0.25">
      <c r="A372" s="27" t="s">
        <v>1086</v>
      </c>
      <c r="B372" s="27" t="s">
        <v>1087</v>
      </c>
      <c r="C372" s="27" t="s">
        <v>1088</v>
      </c>
      <c r="D372" s="28" t="s">
        <v>58</v>
      </c>
      <c r="E372" s="28">
        <v>1</v>
      </c>
      <c r="F372" s="29">
        <v>7.9</v>
      </c>
      <c r="G372" s="29">
        <v>7.9</v>
      </c>
    </row>
    <row r="373" spans="1:7" x14ac:dyDescent="0.25">
      <c r="A373" s="26" t="s">
        <v>1089</v>
      </c>
      <c r="B373" s="27"/>
      <c r="C373" s="26" t="s">
        <v>1090</v>
      </c>
      <c r="D373" s="28"/>
      <c r="E373" s="28"/>
      <c r="F373" s="29"/>
      <c r="G373" s="29"/>
    </row>
    <row r="374" spans="1:7" ht="90" x14ac:dyDescent="0.25">
      <c r="A374" s="27" t="s">
        <v>1091</v>
      </c>
      <c r="B374" s="27" t="s">
        <v>1092</v>
      </c>
      <c r="C374" s="27" t="s">
        <v>1093</v>
      </c>
      <c r="D374" s="28" t="s">
        <v>58</v>
      </c>
      <c r="E374" s="28">
        <v>1</v>
      </c>
      <c r="F374" s="29">
        <v>98.3</v>
      </c>
      <c r="G374" s="29">
        <v>98.3</v>
      </c>
    </row>
    <row r="375" spans="1:7" ht="60" x14ac:dyDescent="0.25">
      <c r="A375" s="27" t="s">
        <v>1094</v>
      </c>
      <c r="B375" s="27" t="s">
        <v>1095</v>
      </c>
      <c r="C375" s="27" t="s">
        <v>1096</v>
      </c>
      <c r="D375" s="28" t="s">
        <v>96</v>
      </c>
      <c r="E375" s="28">
        <v>1</v>
      </c>
      <c r="F375" s="29">
        <v>58.58</v>
      </c>
      <c r="G375" s="29">
        <v>58.58</v>
      </c>
    </row>
    <row r="376" spans="1:7" ht="60" x14ac:dyDescent="0.25">
      <c r="A376" s="27" t="s">
        <v>1097</v>
      </c>
      <c r="B376" s="27" t="s">
        <v>1098</v>
      </c>
      <c r="C376" s="27" t="s">
        <v>1099</v>
      </c>
      <c r="D376" s="28" t="s">
        <v>96</v>
      </c>
      <c r="E376" s="28">
        <v>1</v>
      </c>
      <c r="F376" s="29">
        <v>86.36</v>
      </c>
      <c r="G376" s="29">
        <v>86.36</v>
      </c>
    </row>
    <row r="377" spans="1:7" ht="30" x14ac:dyDescent="0.25">
      <c r="A377" s="27" t="s">
        <v>1100</v>
      </c>
      <c r="B377" s="27" t="s">
        <v>1101</v>
      </c>
      <c r="C377" s="27" t="s">
        <v>1102</v>
      </c>
      <c r="D377" s="28" t="s">
        <v>96</v>
      </c>
      <c r="E377" s="28">
        <v>1</v>
      </c>
      <c r="F377" s="29">
        <v>21.76</v>
      </c>
      <c r="G377" s="29">
        <v>21.76</v>
      </c>
    </row>
    <row r="378" spans="1:7" ht="30" x14ac:dyDescent="0.25">
      <c r="A378" s="27" t="s">
        <v>1103</v>
      </c>
      <c r="B378" s="27" t="s">
        <v>1104</v>
      </c>
      <c r="C378" s="27" t="s">
        <v>1105</v>
      </c>
      <c r="D378" s="28" t="s">
        <v>96</v>
      </c>
      <c r="E378" s="28">
        <v>1</v>
      </c>
      <c r="F378" s="29">
        <v>21.22</v>
      </c>
      <c r="G378" s="29">
        <v>21.22</v>
      </c>
    </row>
    <row r="379" spans="1:7" ht="75" x14ac:dyDescent="0.25">
      <c r="A379" s="27" t="s">
        <v>1106</v>
      </c>
      <c r="B379" s="27" t="s">
        <v>1107</v>
      </c>
      <c r="C379" s="27" t="s">
        <v>1108</v>
      </c>
      <c r="D379" s="28" t="s">
        <v>58</v>
      </c>
      <c r="E379" s="28">
        <v>1</v>
      </c>
      <c r="F379" s="29">
        <v>249.84</v>
      </c>
      <c r="G379" s="29">
        <v>249.84</v>
      </c>
    </row>
    <row r="380" spans="1:7" ht="45" x14ac:dyDescent="0.25">
      <c r="A380" s="27" t="s">
        <v>1109</v>
      </c>
      <c r="B380" s="27" t="s">
        <v>1110</v>
      </c>
      <c r="C380" s="27" t="s">
        <v>1111</v>
      </c>
      <c r="D380" s="28" t="s">
        <v>58</v>
      </c>
      <c r="E380" s="28">
        <v>1</v>
      </c>
      <c r="F380" s="29">
        <v>17.87</v>
      </c>
      <c r="G380" s="29">
        <v>17.87</v>
      </c>
    </row>
    <row r="381" spans="1:7" ht="45" x14ac:dyDescent="0.25">
      <c r="A381" s="27" t="s">
        <v>1112</v>
      </c>
      <c r="B381" s="27" t="s">
        <v>1113</v>
      </c>
      <c r="C381" s="27" t="s">
        <v>1114</v>
      </c>
      <c r="D381" s="28" t="s">
        <v>96</v>
      </c>
      <c r="E381" s="28">
        <v>1</v>
      </c>
      <c r="F381" s="29">
        <v>52.07</v>
      </c>
      <c r="G381" s="29">
        <v>52.07</v>
      </c>
    </row>
    <row r="382" spans="1:7" ht="90" x14ac:dyDescent="0.25">
      <c r="A382" s="27" t="s">
        <v>1115</v>
      </c>
      <c r="B382" s="27" t="s">
        <v>1116</v>
      </c>
      <c r="C382" s="27" t="s">
        <v>1117</v>
      </c>
      <c r="D382" s="28" t="s">
        <v>58</v>
      </c>
      <c r="E382" s="28">
        <v>1</v>
      </c>
      <c r="F382" s="29">
        <v>116.34</v>
      </c>
      <c r="G382" s="29">
        <v>116.34</v>
      </c>
    </row>
    <row r="383" spans="1:7" ht="105" x14ac:dyDescent="0.25">
      <c r="A383" s="27" t="s">
        <v>1118</v>
      </c>
      <c r="B383" s="27" t="s">
        <v>1119</v>
      </c>
      <c r="C383" s="27" t="s">
        <v>1120</v>
      </c>
      <c r="D383" s="28" t="s">
        <v>58</v>
      </c>
      <c r="E383" s="28">
        <v>1</v>
      </c>
      <c r="F383" s="29">
        <v>84.03</v>
      </c>
      <c r="G383" s="29">
        <v>84.03</v>
      </c>
    </row>
    <row r="384" spans="1:7" ht="30" x14ac:dyDescent="0.25">
      <c r="A384" s="26" t="s">
        <v>1121</v>
      </c>
      <c r="B384" s="27"/>
      <c r="C384" s="26" t="s">
        <v>1072</v>
      </c>
      <c r="D384" s="28"/>
      <c r="E384" s="28"/>
      <c r="F384" s="29"/>
      <c r="G384" s="29"/>
    </row>
    <row r="385" spans="1:7" ht="60" x14ac:dyDescent="0.25">
      <c r="A385" s="27" t="s">
        <v>1122</v>
      </c>
      <c r="B385" s="27" t="s">
        <v>1123</v>
      </c>
      <c r="C385" s="27" t="s">
        <v>1124</v>
      </c>
      <c r="D385" s="28" t="s">
        <v>58</v>
      </c>
      <c r="E385" s="28">
        <v>1</v>
      </c>
      <c r="F385" s="29">
        <v>38.75</v>
      </c>
      <c r="G385" s="29">
        <v>38.75</v>
      </c>
    </row>
    <row r="386" spans="1:7" ht="45" x14ac:dyDescent="0.25">
      <c r="A386" s="27" t="s">
        <v>1125</v>
      </c>
      <c r="B386" s="27" t="s">
        <v>1126</v>
      </c>
      <c r="C386" s="27" t="s">
        <v>1127</v>
      </c>
      <c r="D386" s="28" t="s">
        <v>58</v>
      </c>
      <c r="E386" s="28">
        <v>1</v>
      </c>
      <c r="F386" s="29">
        <v>27.25</v>
      </c>
      <c r="G386" s="29">
        <v>27.25</v>
      </c>
    </row>
    <row r="387" spans="1:7" ht="60" x14ac:dyDescent="0.25">
      <c r="A387" s="27" t="s">
        <v>1128</v>
      </c>
      <c r="B387" s="27" t="s">
        <v>1129</v>
      </c>
      <c r="C387" s="27" t="s">
        <v>1130</v>
      </c>
      <c r="D387" s="28" t="s">
        <v>58</v>
      </c>
      <c r="E387" s="28">
        <v>1</v>
      </c>
      <c r="F387" s="29">
        <v>66.06</v>
      </c>
      <c r="G387" s="29">
        <v>66.06</v>
      </c>
    </row>
    <row r="388" spans="1:7" ht="75" x14ac:dyDescent="0.25">
      <c r="A388" s="27" t="s">
        <v>1131</v>
      </c>
      <c r="B388" s="27" t="s">
        <v>1132</v>
      </c>
      <c r="C388" s="27" t="s">
        <v>1133</v>
      </c>
      <c r="D388" s="28" t="s">
        <v>58</v>
      </c>
      <c r="E388" s="28">
        <v>1</v>
      </c>
      <c r="F388" s="29">
        <v>72.36</v>
      </c>
      <c r="G388" s="29">
        <v>72.36</v>
      </c>
    </row>
    <row r="389" spans="1:7" ht="60" x14ac:dyDescent="0.25">
      <c r="A389" s="27" t="s">
        <v>1134</v>
      </c>
      <c r="B389" s="27" t="s">
        <v>1135</v>
      </c>
      <c r="C389" s="27" t="s">
        <v>1136</v>
      </c>
      <c r="D389" s="28" t="s">
        <v>58</v>
      </c>
      <c r="E389" s="28">
        <v>1</v>
      </c>
      <c r="F389" s="29">
        <v>8.7799999999999994</v>
      </c>
      <c r="G389" s="29">
        <v>8.7799999999999994</v>
      </c>
    </row>
    <row r="390" spans="1:7" x14ac:dyDescent="0.25">
      <c r="A390" s="26" t="s">
        <v>1137</v>
      </c>
      <c r="B390" s="27"/>
      <c r="C390" s="26" t="s">
        <v>1138</v>
      </c>
      <c r="D390" s="28"/>
      <c r="E390" s="28"/>
      <c r="F390" s="29"/>
      <c r="G390" s="29"/>
    </row>
    <row r="391" spans="1:7" x14ac:dyDescent="0.25">
      <c r="A391" s="26" t="s">
        <v>1139</v>
      </c>
      <c r="B391" s="27"/>
      <c r="C391" s="26" t="s">
        <v>1140</v>
      </c>
      <c r="D391" s="28"/>
      <c r="E391" s="28"/>
      <c r="F391" s="29"/>
      <c r="G391" s="29"/>
    </row>
    <row r="392" spans="1:7" ht="60" x14ac:dyDescent="0.25">
      <c r="A392" s="27" t="s">
        <v>1141</v>
      </c>
      <c r="B392" s="27" t="s">
        <v>1142</v>
      </c>
      <c r="C392" s="27" t="s">
        <v>1143</v>
      </c>
      <c r="D392" s="28" t="s">
        <v>58</v>
      </c>
      <c r="E392" s="28">
        <v>1</v>
      </c>
      <c r="F392" s="29">
        <v>28.02</v>
      </c>
      <c r="G392" s="29">
        <v>28.02</v>
      </c>
    </row>
    <row r="393" spans="1:7" ht="45" x14ac:dyDescent="0.25">
      <c r="A393" s="27" t="s">
        <v>1144</v>
      </c>
      <c r="B393" s="27" t="s">
        <v>1145</v>
      </c>
      <c r="C393" s="27" t="s">
        <v>1146</v>
      </c>
      <c r="D393" s="28" t="s">
        <v>58</v>
      </c>
      <c r="E393" s="28">
        <v>1</v>
      </c>
      <c r="F393" s="29">
        <v>43.68</v>
      </c>
      <c r="G393" s="29">
        <v>43.68</v>
      </c>
    </row>
    <row r="394" spans="1:7" ht="45" x14ac:dyDescent="0.25">
      <c r="A394" s="27" t="s">
        <v>1147</v>
      </c>
      <c r="B394" s="27" t="s">
        <v>1148</v>
      </c>
      <c r="C394" s="27" t="s">
        <v>1149</v>
      </c>
      <c r="D394" s="28" t="s">
        <v>58</v>
      </c>
      <c r="E394" s="28">
        <v>1</v>
      </c>
      <c r="F394" s="29">
        <v>88.42</v>
      </c>
      <c r="G394" s="29">
        <v>88.42</v>
      </c>
    </row>
    <row r="395" spans="1:7" ht="30" x14ac:dyDescent="0.25">
      <c r="A395" s="27" t="s">
        <v>1150</v>
      </c>
      <c r="B395" s="27" t="s">
        <v>1151</v>
      </c>
      <c r="C395" s="27" t="s">
        <v>1152</v>
      </c>
      <c r="D395" s="28" t="s">
        <v>58</v>
      </c>
      <c r="E395" s="28">
        <v>1</v>
      </c>
      <c r="F395" s="29">
        <v>75.540000000000006</v>
      </c>
      <c r="G395" s="29">
        <v>75.540000000000006</v>
      </c>
    </row>
    <row r="396" spans="1:7" ht="30" x14ac:dyDescent="0.25">
      <c r="A396" s="27" t="s">
        <v>1153</v>
      </c>
      <c r="B396" s="27" t="s">
        <v>1154</v>
      </c>
      <c r="C396" s="27" t="s">
        <v>1155</v>
      </c>
      <c r="D396" s="28" t="s">
        <v>58</v>
      </c>
      <c r="E396" s="28">
        <v>1</v>
      </c>
      <c r="F396" s="29">
        <v>66.959999999999994</v>
      </c>
      <c r="G396" s="29">
        <v>66.959999999999994</v>
      </c>
    </row>
    <row r="397" spans="1:7" ht="30" x14ac:dyDescent="0.25">
      <c r="A397" s="27" t="s">
        <v>1156</v>
      </c>
      <c r="B397" s="27" t="s">
        <v>1157</v>
      </c>
      <c r="C397" s="27" t="s">
        <v>1158</v>
      </c>
      <c r="D397" s="28" t="s">
        <v>58</v>
      </c>
      <c r="E397" s="28">
        <v>1</v>
      </c>
      <c r="F397" s="29">
        <v>57.3</v>
      </c>
      <c r="G397" s="29">
        <v>57.3</v>
      </c>
    </row>
    <row r="398" spans="1:7" ht="30" x14ac:dyDescent="0.25">
      <c r="A398" s="27" t="s">
        <v>1159</v>
      </c>
      <c r="B398" s="27" t="s">
        <v>1160</v>
      </c>
      <c r="C398" s="27" t="s">
        <v>1161</v>
      </c>
      <c r="D398" s="28" t="s">
        <v>58</v>
      </c>
      <c r="E398" s="28">
        <v>1</v>
      </c>
      <c r="F398" s="29">
        <v>89.05</v>
      </c>
      <c r="G398" s="29">
        <v>89.05</v>
      </c>
    </row>
    <row r="399" spans="1:7" x14ac:dyDescent="0.25">
      <c r="A399" s="26" t="s">
        <v>1162</v>
      </c>
      <c r="B399" s="27"/>
      <c r="C399" s="26" t="s">
        <v>1090</v>
      </c>
      <c r="D399" s="28"/>
      <c r="E399" s="28"/>
      <c r="F399" s="29"/>
      <c r="G399" s="29"/>
    </row>
    <row r="400" spans="1:7" ht="60" x14ac:dyDescent="0.25">
      <c r="A400" s="27" t="s">
        <v>1163</v>
      </c>
      <c r="B400" s="27" t="s">
        <v>1164</v>
      </c>
      <c r="C400" s="27" t="s">
        <v>1165</v>
      </c>
      <c r="D400" s="28" t="s">
        <v>58</v>
      </c>
      <c r="E400" s="28">
        <v>1</v>
      </c>
      <c r="F400" s="29">
        <v>63.18</v>
      </c>
      <c r="G400" s="29">
        <v>63.18</v>
      </c>
    </row>
    <row r="401" spans="1:7" ht="75" x14ac:dyDescent="0.25">
      <c r="A401" s="27" t="s">
        <v>1166</v>
      </c>
      <c r="B401" s="27" t="s">
        <v>1167</v>
      </c>
      <c r="C401" s="27" t="s">
        <v>1168</v>
      </c>
      <c r="D401" s="28" t="s">
        <v>58</v>
      </c>
      <c r="E401" s="28">
        <v>1</v>
      </c>
      <c r="F401" s="29">
        <v>461.37</v>
      </c>
      <c r="G401" s="29">
        <v>461.37</v>
      </c>
    </row>
    <row r="402" spans="1:7" ht="45" x14ac:dyDescent="0.25">
      <c r="A402" s="27" t="s">
        <v>1169</v>
      </c>
      <c r="B402" s="27" t="s">
        <v>1170</v>
      </c>
      <c r="C402" s="27" t="s">
        <v>1171</v>
      </c>
      <c r="D402" s="28" t="s">
        <v>96</v>
      </c>
      <c r="E402" s="28">
        <v>1</v>
      </c>
      <c r="F402" s="29">
        <v>11.41</v>
      </c>
      <c r="G402" s="29">
        <v>11.41</v>
      </c>
    </row>
    <row r="403" spans="1:7" ht="45" x14ac:dyDescent="0.25">
      <c r="A403" s="27" t="s">
        <v>1172</v>
      </c>
      <c r="B403" s="27" t="s">
        <v>1173</v>
      </c>
      <c r="C403" s="27" t="s">
        <v>1174</v>
      </c>
      <c r="D403" s="28" t="s">
        <v>58</v>
      </c>
      <c r="E403" s="28">
        <v>1</v>
      </c>
      <c r="F403" s="29">
        <v>96.15</v>
      </c>
      <c r="G403" s="29">
        <v>96.15</v>
      </c>
    </row>
    <row r="404" spans="1:7" ht="75" x14ac:dyDescent="0.25">
      <c r="A404" s="27" t="s">
        <v>1175</v>
      </c>
      <c r="B404" s="27" t="s">
        <v>1176</v>
      </c>
      <c r="C404" s="27" t="s">
        <v>1177</v>
      </c>
      <c r="D404" s="28" t="s">
        <v>58</v>
      </c>
      <c r="E404" s="28">
        <v>1</v>
      </c>
      <c r="F404" s="29">
        <v>75.03</v>
      </c>
      <c r="G404" s="29">
        <v>75.03</v>
      </c>
    </row>
    <row r="405" spans="1:7" ht="60" x14ac:dyDescent="0.25">
      <c r="A405" s="27" t="s">
        <v>1178</v>
      </c>
      <c r="B405" s="27" t="s">
        <v>1179</v>
      </c>
      <c r="C405" s="27" t="s">
        <v>1180</v>
      </c>
      <c r="D405" s="28" t="s">
        <v>58</v>
      </c>
      <c r="E405" s="28">
        <v>1</v>
      </c>
      <c r="F405" s="29">
        <v>259.5</v>
      </c>
      <c r="G405" s="29">
        <v>259.5</v>
      </c>
    </row>
    <row r="406" spans="1:7" ht="45" x14ac:dyDescent="0.25">
      <c r="A406" s="27" t="s">
        <v>1181</v>
      </c>
      <c r="B406" s="27" t="s">
        <v>1182</v>
      </c>
      <c r="C406" s="27" t="s">
        <v>1183</v>
      </c>
      <c r="D406" s="28" t="s">
        <v>58</v>
      </c>
      <c r="E406" s="28">
        <v>1</v>
      </c>
      <c r="F406" s="29">
        <v>150.91999999999999</v>
      </c>
      <c r="G406" s="29">
        <v>150.91999999999999</v>
      </c>
    </row>
    <row r="407" spans="1:7" ht="45" x14ac:dyDescent="0.25">
      <c r="A407" s="27" t="s">
        <v>1184</v>
      </c>
      <c r="B407" s="27" t="s">
        <v>1185</v>
      </c>
      <c r="C407" s="27" t="s">
        <v>1186</v>
      </c>
      <c r="D407" s="28" t="s">
        <v>58</v>
      </c>
      <c r="E407" s="28">
        <v>1</v>
      </c>
      <c r="F407" s="29">
        <v>15.9</v>
      </c>
      <c r="G407" s="29">
        <v>15.9</v>
      </c>
    </row>
    <row r="408" spans="1:7" ht="45" x14ac:dyDescent="0.25">
      <c r="A408" s="27" t="s">
        <v>1187</v>
      </c>
      <c r="B408" s="27" t="s">
        <v>1188</v>
      </c>
      <c r="C408" s="27" t="s">
        <v>1189</v>
      </c>
      <c r="D408" s="28" t="s">
        <v>58</v>
      </c>
      <c r="E408" s="28">
        <v>1</v>
      </c>
      <c r="F408" s="29">
        <v>11.48</v>
      </c>
      <c r="G408" s="29">
        <v>11.48</v>
      </c>
    </row>
    <row r="409" spans="1:7" ht="30" x14ac:dyDescent="0.25">
      <c r="A409" s="27" t="s">
        <v>1190</v>
      </c>
      <c r="B409" s="27" t="s">
        <v>1191</v>
      </c>
      <c r="C409" s="27" t="s">
        <v>1192</v>
      </c>
      <c r="D409" s="28" t="s">
        <v>58</v>
      </c>
      <c r="E409" s="28">
        <v>1</v>
      </c>
      <c r="F409" s="29">
        <v>16.739999999999998</v>
      </c>
      <c r="G409" s="29">
        <v>16.739999999999998</v>
      </c>
    </row>
    <row r="410" spans="1:7" ht="90" x14ac:dyDescent="0.25">
      <c r="A410" s="27" t="s">
        <v>1193</v>
      </c>
      <c r="B410" s="27" t="s">
        <v>1194</v>
      </c>
      <c r="C410" s="27" t="s">
        <v>1195</v>
      </c>
      <c r="D410" s="28" t="s">
        <v>58</v>
      </c>
      <c r="E410" s="28">
        <v>1</v>
      </c>
      <c r="F410" s="29">
        <v>56.33</v>
      </c>
      <c r="G410" s="29">
        <v>56.33</v>
      </c>
    </row>
    <row r="411" spans="1:7" ht="105" x14ac:dyDescent="0.25">
      <c r="A411" s="27" t="s">
        <v>1196</v>
      </c>
      <c r="B411" s="27" t="s">
        <v>1197</v>
      </c>
      <c r="C411" s="27" t="s">
        <v>1198</v>
      </c>
      <c r="D411" s="28" t="s">
        <v>58</v>
      </c>
      <c r="E411" s="28">
        <v>1</v>
      </c>
      <c r="F411" s="29">
        <v>146.47</v>
      </c>
      <c r="G411" s="29">
        <v>146.47</v>
      </c>
    </row>
    <row r="412" spans="1:7" ht="105" x14ac:dyDescent="0.25">
      <c r="A412" s="27" t="s">
        <v>1199</v>
      </c>
      <c r="B412" s="27" t="s">
        <v>1200</v>
      </c>
      <c r="C412" s="27" t="s">
        <v>1201</v>
      </c>
      <c r="D412" s="28" t="s">
        <v>58</v>
      </c>
      <c r="E412" s="28">
        <v>1</v>
      </c>
      <c r="F412" s="29">
        <v>161.63</v>
      </c>
      <c r="G412" s="29">
        <v>161.63</v>
      </c>
    </row>
    <row r="413" spans="1:7" ht="105" x14ac:dyDescent="0.25">
      <c r="A413" s="27" t="s">
        <v>1202</v>
      </c>
      <c r="B413" s="27" t="s">
        <v>1203</v>
      </c>
      <c r="C413" s="27" t="s">
        <v>1204</v>
      </c>
      <c r="D413" s="28" t="s">
        <v>58</v>
      </c>
      <c r="E413" s="28">
        <v>1</v>
      </c>
      <c r="F413" s="29">
        <v>131.80000000000001</v>
      </c>
      <c r="G413" s="29">
        <v>131.80000000000001</v>
      </c>
    </row>
    <row r="414" spans="1:7" ht="105" x14ac:dyDescent="0.25">
      <c r="A414" s="27" t="s">
        <v>1205</v>
      </c>
      <c r="B414" s="27" t="s">
        <v>1206</v>
      </c>
      <c r="C414" s="27" t="s">
        <v>1207</v>
      </c>
      <c r="D414" s="28" t="s">
        <v>58</v>
      </c>
      <c r="E414" s="28">
        <v>1</v>
      </c>
      <c r="F414" s="29">
        <v>220.71</v>
      </c>
      <c r="G414" s="29">
        <v>220.71</v>
      </c>
    </row>
    <row r="415" spans="1:7" ht="90" x14ac:dyDescent="0.25">
      <c r="A415" s="27" t="s">
        <v>1208</v>
      </c>
      <c r="B415" s="27" t="s">
        <v>1209</v>
      </c>
      <c r="C415" s="27" t="s">
        <v>1210</v>
      </c>
      <c r="D415" s="28" t="s">
        <v>58</v>
      </c>
      <c r="E415" s="28">
        <v>1</v>
      </c>
      <c r="F415" s="29">
        <v>93.46</v>
      </c>
      <c r="G415" s="29">
        <v>93.46</v>
      </c>
    </row>
    <row r="416" spans="1:7" ht="90" x14ac:dyDescent="0.25">
      <c r="A416" s="27" t="s">
        <v>1211</v>
      </c>
      <c r="B416" s="27" t="s">
        <v>1212</v>
      </c>
      <c r="C416" s="27" t="s">
        <v>1213</v>
      </c>
      <c r="D416" s="28" t="s">
        <v>58</v>
      </c>
      <c r="E416" s="28">
        <v>1</v>
      </c>
      <c r="F416" s="29">
        <v>56.33</v>
      </c>
      <c r="G416" s="29">
        <v>56.33</v>
      </c>
    </row>
    <row r="417" spans="1:7" ht="30" x14ac:dyDescent="0.25">
      <c r="A417" s="26" t="s">
        <v>1214</v>
      </c>
      <c r="B417" s="27"/>
      <c r="C417" s="26" t="s">
        <v>1215</v>
      </c>
      <c r="D417" s="28"/>
      <c r="E417" s="28"/>
      <c r="F417" s="29"/>
      <c r="G417" s="29"/>
    </row>
    <row r="418" spans="1:7" ht="45" x14ac:dyDescent="0.25">
      <c r="A418" s="27" t="s">
        <v>1216</v>
      </c>
      <c r="B418" s="27" t="s">
        <v>1217</v>
      </c>
      <c r="C418" s="27" t="s">
        <v>1218</v>
      </c>
      <c r="D418" s="28" t="s">
        <v>96</v>
      </c>
      <c r="E418" s="28">
        <v>1</v>
      </c>
      <c r="F418" s="29">
        <v>16.29</v>
      </c>
      <c r="G418" s="29">
        <v>16.29</v>
      </c>
    </row>
    <row r="419" spans="1:7" ht="60" x14ac:dyDescent="0.25">
      <c r="A419" s="27" t="s">
        <v>1219</v>
      </c>
      <c r="B419" s="27" t="s">
        <v>1220</v>
      </c>
      <c r="C419" s="27" t="s">
        <v>1221</v>
      </c>
      <c r="D419" s="28" t="s">
        <v>96</v>
      </c>
      <c r="E419" s="28">
        <v>1</v>
      </c>
      <c r="F419" s="29">
        <v>17.59</v>
      </c>
      <c r="G419" s="29">
        <v>17.59</v>
      </c>
    </row>
    <row r="420" spans="1:7" ht="45" x14ac:dyDescent="0.25">
      <c r="A420" s="27" t="s">
        <v>1222</v>
      </c>
      <c r="B420" s="27" t="s">
        <v>1223</v>
      </c>
      <c r="C420" s="27" t="s">
        <v>1224</v>
      </c>
      <c r="D420" s="28" t="s">
        <v>96</v>
      </c>
      <c r="E420" s="28">
        <v>1</v>
      </c>
      <c r="F420" s="29">
        <v>43</v>
      </c>
      <c r="G420" s="29">
        <v>43</v>
      </c>
    </row>
    <row r="421" spans="1:7" ht="30" x14ac:dyDescent="0.25">
      <c r="A421" s="27" t="s">
        <v>1225</v>
      </c>
      <c r="B421" s="27" t="s">
        <v>1226</v>
      </c>
      <c r="C421" s="27" t="s">
        <v>1227</v>
      </c>
      <c r="D421" s="28" t="s">
        <v>96</v>
      </c>
      <c r="E421" s="28">
        <v>1</v>
      </c>
      <c r="F421" s="29">
        <v>165.33</v>
      </c>
      <c r="G421" s="29">
        <v>165.33</v>
      </c>
    </row>
    <row r="422" spans="1:7" ht="30" x14ac:dyDescent="0.25">
      <c r="A422" s="27" t="s">
        <v>1228</v>
      </c>
      <c r="B422" s="27" t="s">
        <v>1229</v>
      </c>
      <c r="C422" s="27" t="s">
        <v>1230</v>
      </c>
      <c r="D422" s="28" t="s">
        <v>96</v>
      </c>
      <c r="E422" s="28">
        <v>1</v>
      </c>
      <c r="F422" s="29">
        <v>50.62</v>
      </c>
      <c r="G422" s="29">
        <v>50.62</v>
      </c>
    </row>
    <row r="423" spans="1:7" ht="45" x14ac:dyDescent="0.25">
      <c r="A423" s="27" t="s">
        <v>1231</v>
      </c>
      <c r="B423" s="27" t="s">
        <v>1232</v>
      </c>
      <c r="C423" s="27" t="s">
        <v>1233</v>
      </c>
      <c r="D423" s="28" t="s">
        <v>96</v>
      </c>
      <c r="E423" s="28">
        <v>1</v>
      </c>
      <c r="F423" s="29">
        <v>20.64</v>
      </c>
      <c r="G423" s="29">
        <v>20.64</v>
      </c>
    </row>
    <row r="424" spans="1:7" ht="90" x14ac:dyDescent="0.25">
      <c r="A424" s="27" t="s">
        <v>1234</v>
      </c>
      <c r="B424" s="27" t="s">
        <v>1235</v>
      </c>
      <c r="C424" s="27" t="s">
        <v>1236</v>
      </c>
      <c r="D424" s="28" t="s">
        <v>96</v>
      </c>
      <c r="E424" s="28">
        <v>1</v>
      </c>
      <c r="F424" s="29">
        <v>50.35</v>
      </c>
      <c r="G424" s="29">
        <v>50.35</v>
      </c>
    </row>
    <row r="425" spans="1:7" ht="30" x14ac:dyDescent="0.25">
      <c r="A425" s="27" t="s">
        <v>1237</v>
      </c>
      <c r="B425" s="27" t="s">
        <v>1238</v>
      </c>
      <c r="C425" s="27" t="s">
        <v>1239</v>
      </c>
      <c r="D425" s="28" t="s">
        <v>96</v>
      </c>
      <c r="E425" s="28">
        <v>1</v>
      </c>
      <c r="F425" s="29">
        <v>82.28</v>
      </c>
      <c r="G425" s="29">
        <v>82.28</v>
      </c>
    </row>
    <row r="426" spans="1:7" ht="60" x14ac:dyDescent="0.25">
      <c r="A426" s="27" t="s">
        <v>1240</v>
      </c>
      <c r="B426" s="27" t="s">
        <v>1241</v>
      </c>
      <c r="C426" s="27" t="s">
        <v>1242</v>
      </c>
      <c r="D426" s="28" t="s">
        <v>96</v>
      </c>
      <c r="E426" s="28">
        <v>1</v>
      </c>
      <c r="F426" s="29">
        <v>37</v>
      </c>
      <c r="G426" s="29">
        <v>37</v>
      </c>
    </row>
    <row r="427" spans="1:7" ht="75" x14ac:dyDescent="0.25">
      <c r="A427" s="27" t="s">
        <v>1243</v>
      </c>
      <c r="B427" s="27" t="s">
        <v>1244</v>
      </c>
      <c r="C427" s="27" t="s">
        <v>1245</v>
      </c>
      <c r="D427" s="28" t="s">
        <v>96</v>
      </c>
      <c r="E427" s="28">
        <v>1</v>
      </c>
      <c r="F427" s="29">
        <v>50.35</v>
      </c>
      <c r="G427" s="29">
        <v>50.35</v>
      </c>
    </row>
    <row r="428" spans="1:7" ht="105" x14ac:dyDescent="0.25">
      <c r="A428" s="27" t="s">
        <v>1246</v>
      </c>
      <c r="B428" s="27" t="s">
        <v>1247</v>
      </c>
      <c r="C428" s="27" t="s">
        <v>1248</v>
      </c>
      <c r="D428" s="28" t="s">
        <v>96</v>
      </c>
      <c r="E428" s="28">
        <v>1</v>
      </c>
      <c r="F428" s="29">
        <v>32.53</v>
      </c>
      <c r="G428" s="29">
        <v>32.53</v>
      </c>
    </row>
    <row r="429" spans="1:7" ht="75" x14ac:dyDescent="0.25">
      <c r="A429" s="27" t="s">
        <v>1249</v>
      </c>
      <c r="B429" s="27" t="s">
        <v>1250</v>
      </c>
      <c r="C429" s="27" t="s">
        <v>1251</v>
      </c>
      <c r="D429" s="28" t="s">
        <v>96</v>
      </c>
      <c r="E429" s="28">
        <v>1</v>
      </c>
      <c r="F429" s="29">
        <v>55.99</v>
      </c>
      <c r="G429" s="29">
        <v>55.99</v>
      </c>
    </row>
    <row r="430" spans="1:7" x14ac:dyDescent="0.25">
      <c r="A430" s="26" t="s">
        <v>1252</v>
      </c>
      <c r="B430" s="27"/>
      <c r="C430" s="26" t="s">
        <v>815</v>
      </c>
      <c r="D430" s="28"/>
      <c r="E430" s="28"/>
      <c r="F430" s="29"/>
      <c r="G430" s="29"/>
    </row>
    <row r="431" spans="1:7" ht="45" x14ac:dyDescent="0.25">
      <c r="A431" s="27" t="s">
        <v>1253</v>
      </c>
      <c r="B431" s="27" t="s">
        <v>1254</v>
      </c>
      <c r="C431" s="27" t="s">
        <v>1255</v>
      </c>
      <c r="D431" s="28" t="s">
        <v>58</v>
      </c>
      <c r="E431" s="28">
        <v>1</v>
      </c>
      <c r="F431" s="29">
        <v>145.24</v>
      </c>
      <c r="G431" s="29">
        <v>145.24</v>
      </c>
    </row>
    <row r="432" spans="1:7" x14ac:dyDescent="0.25">
      <c r="A432" s="26" t="s">
        <v>1256</v>
      </c>
      <c r="B432" s="27"/>
      <c r="C432" s="26" t="s">
        <v>1257</v>
      </c>
      <c r="D432" s="28"/>
      <c r="E432" s="28"/>
      <c r="F432" s="29"/>
      <c r="G432" s="29"/>
    </row>
    <row r="433" spans="1:7" ht="30" x14ac:dyDescent="0.25">
      <c r="A433" s="26" t="s">
        <v>1258</v>
      </c>
      <c r="B433" s="27"/>
      <c r="C433" s="26" t="s">
        <v>1259</v>
      </c>
      <c r="D433" s="28"/>
      <c r="E433" s="28"/>
      <c r="F433" s="29"/>
      <c r="G433" s="29"/>
    </row>
    <row r="434" spans="1:7" ht="90" x14ac:dyDescent="0.25">
      <c r="A434" s="27" t="s">
        <v>1260</v>
      </c>
      <c r="B434" s="27" t="s">
        <v>1261</v>
      </c>
      <c r="C434" s="27" t="s">
        <v>1262</v>
      </c>
      <c r="D434" s="28" t="s">
        <v>109</v>
      </c>
      <c r="E434" s="28">
        <v>1</v>
      </c>
      <c r="F434" s="30">
        <v>2601.77</v>
      </c>
      <c r="G434" s="30">
        <v>2601.77</v>
      </c>
    </row>
    <row r="435" spans="1:7" ht="90" x14ac:dyDescent="0.25">
      <c r="A435" s="27" t="s">
        <v>1263</v>
      </c>
      <c r="B435" s="27" t="s">
        <v>1264</v>
      </c>
      <c r="C435" s="27" t="s">
        <v>1265</v>
      </c>
      <c r="D435" s="28" t="s">
        <v>109</v>
      </c>
      <c r="E435" s="28">
        <v>1</v>
      </c>
      <c r="F435" s="30">
        <v>3415.46</v>
      </c>
      <c r="G435" s="30">
        <v>3415.46</v>
      </c>
    </row>
    <row r="436" spans="1:7" ht="90" x14ac:dyDescent="0.25">
      <c r="A436" s="27" t="s">
        <v>1266</v>
      </c>
      <c r="B436" s="27" t="s">
        <v>1267</v>
      </c>
      <c r="C436" s="27" t="s">
        <v>1268</v>
      </c>
      <c r="D436" s="28" t="s">
        <v>109</v>
      </c>
      <c r="E436" s="28">
        <v>1</v>
      </c>
      <c r="F436" s="30">
        <v>8078.4</v>
      </c>
      <c r="G436" s="30">
        <v>8078.4</v>
      </c>
    </row>
    <row r="437" spans="1:7" ht="90" x14ac:dyDescent="0.25">
      <c r="A437" s="27" t="s">
        <v>1269</v>
      </c>
      <c r="B437" s="27" t="s">
        <v>1270</v>
      </c>
      <c r="C437" s="27" t="s">
        <v>1271</v>
      </c>
      <c r="D437" s="28" t="s">
        <v>109</v>
      </c>
      <c r="E437" s="28">
        <v>1</v>
      </c>
      <c r="F437" s="30">
        <v>7695.87</v>
      </c>
      <c r="G437" s="30">
        <v>7695.87</v>
      </c>
    </row>
    <row r="438" spans="1:7" x14ac:dyDescent="0.25">
      <c r="A438" s="26" t="s">
        <v>1272</v>
      </c>
      <c r="B438" s="27"/>
      <c r="C438" s="26" t="s">
        <v>1273</v>
      </c>
      <c r="D438" s="28"/>
      <c r="E438" s="28"/>
      <c r="F438" s="29"/>
      <c r="G438" s="29"/>
    </row>
    <row r="439" spans="1:7" ht="105" x14ac:dyDescent="0.25">
      <c r="A439" s="27" t="s">
        <v>1274</v>
      </c>
      <c r="B439" s="27" t="s">
        <v>1275</v>
      </c>
      <c r="C439" s="27" t="s">
        <v>1276</v>
      </c>
      <c r="D439" s="28" t="s">
        <v>109</v>
      </c>
      <c r="E439" s="28">
        <v>1</v>
      </c>
      <c r="F439" s="29">
        <v>438.9</v>
      </c>
      <c r="G439" s="29">
        <v>438.9</v>
      </c>
    </row>
    <row r="440" spans="1:7" ht="105" x14ac:dyDescent="0.25">
      <c r="A440" s="27" t="s">
        <v>1277</v>
      </c>
      <c r="B440" s="27" t="s">
        <v>1278</v>
      </c>
      <c r="C440" s="27" t="s">
        <v>1279</v>
      </c>
      <c r="D440" s="28" t="s">
        <v>109</v>
      </c>
      <c r="E440" s="28">
        <v>1</v>
      </c>
      <c r="F440" s="29">
        <v>360.42</v>
      </c>
      <c r="G440" s="29">
        <v>360.42</v>
      </c>
    </row>
    <row r="441" spans="1:7" ht="105" x14ac:dyDescent="0.25">
      <c r="A441" s="27" t="s">
        <v>1280</v>
      </c>
      <c r="B441" s="27" t="s">
        <v>1281</v>
      </c>
      <c r="C441" s="27" t="s">
        <v>1282</v>
      </c>
      <c r="D441" s="28" t="s">
        <v>109</v>
      </c>
      <c r="E441" s="28">
        <v>1</v>
      </c>
      <c r="F441" s="29">
        <v>778.48</v>
      </c>
      <c r="G441" s="29">
        <v>778.48</v>
      </c>
    </row>
    <row r="442" spans="1:7" ht="90" x14ac:dyDescent="0.25">
      <c r="A442" s="27" t="s">
        <v>1283</v>
      </c>
      <c r="B442" s="27" t="s">
        <v>1284</v>
      </c>
      <c r="C442" s="27" t="s">
        <v>1285</v>
      </c>
      <c r="D442" s="28" t="s">
        <v>109</v>
      </c>
      <c r="E442" s="28">
        <v>1</v>
      </c>
      <c r="F442" s="29">
        <v>292.74</v>
      </c>
      <c r="G442" s="29">
        <v>292.74</v>
      </c>
    </row>
    <row r="443" spans="1:7" x14ac:dyDescent="0.25">
      <c r="A443" s="26" t="s">
        <v>1286</v>
      </c>
      <c r="B443" s="27"/>
      <c r="C443" s="26" t="s">
        <v>1287</v>
      </c>
      <c r="D443" s="28"/>
      <c r="E443" s="28"/>
      <c r="F443" s="29"/>
      <c r="G443" s="29"/>
    </row>
    <row r="444" spans="1:7" ht="30" x14ac:dyDescent="0.25">
      <c r="A444" s="27" t="s">
        <v>1288</v>
      </c>
      <c r="B444" s="27" t="s">
        <v>1289</v>
      </c>
      <c r="C444" s="27" t="s">
        <v>1290</v>
      </c>
      <c r="D444" s="28" t="s">
        <v>1291</v>
      </c>
      <c r="E444" s="28">
        <v>1</v>
      </c>
      <c r="F444" s="29">
        <v>114.72</v>
      </c>
      <c r="G444" s="29">
        <v>114.72</v>
      </c>
    </row>
    <row r="445" spans="1:7" ht="30" x14ac:dyDescent="0.25">
      <c r="A445" s="27" t="s">
        <v>1292</v>
      </c>
      <c r="B445" s="27" t="s">
        <v>1293</v>
      </c>
      <c r="C445" s="27" t="s">
        <v>1294</v>
      </c>
      <c r="D445" s="28" t="s">
        <v>1291</v>
      </c>
      <c r="E445" s="28">
        <v>1</v>
      </c>
      <c r="F445" s="29">
        <v>262.08999999999997</v>
      </c>
      <c r="G445" s="29">
        <v>262.08999999999997</v>
      </c>
    </row>
    <row r="446" spans="1:7" ht="30" x14ac:dyDescent="0.25">
      <c r="A446" s="27" t="s">
        <v>1295</v>
      </c>
      <c r="B446" s="27" t="s">
        <v>1296</v>
      </c>
      <c r="C446" s="27" t="s">
        <v>1297</v>
      </c>
      <c r="D446" s="28" t="s">
        <v>1291</v>
      </c>
      <c r="E446" s="28">
        <v>1</v>
      </c>
      <c r="F446" s="29">
        <v>433.2</v>
      </c>
      <c r="G446" s="29">
        <v>433.2</v>
      </c>
    </row>
    <row r="447" spans="1:7" ht="30" x14ac:dyDescent="0.25">
      <c r="A447" s="27" t="s">
        <v>1298</v>
      </c>
      <c r="B447" s="27" t="s">
        <v>1299</v>
      </c>
      <c r="C447" s="27" t="s">
        <v>1300</v>
      </c>
      <c r="D447" s="28" t="s">
        <v>1291</v>
      </c>
      <c r="E447" s="28">
        <v>1</v>
      </c>
      <c r="F447" s="29">
        <v>420.72</v>
      </c>
      <c r="G447" s="29">
        <v>420.72</v>
      </c>
    </row>
    <row r="448" spans="1:7" ht="30" x14ac:dyDescent="0.25">
      <c r="A448" s="27" t="s">
        <v>1301</v>
      </c>
      <c r="B448" s="27" t="s">
        <v>1302</v>
      </c>
      <c r="C448" s="27" t="s">
        <v>1303</v>
      </c>
      <c r="D448" s="28" t="s">
        <v>1291</v>
      </c>
      <c r="E448" s="28">
        <v>1</v>
      </c>
      <c r="F448" s="29">
        <v>136.63999999999999</v>
      </c>
      <c r="G448" s="29">
        <v>136.63999999999999</v>
      </c>
    </row>
    <row r="449" spans="1:7" ht="30" x14ac:dyDescent="0.25">
      <c r="A449" s="27" t="s">
        <v>1304</v>
      </c>
      <c r="B449" s="27" t="s">
        <v>1305</v>
      </c>
      <c r="C449" s="27" t="s">
        <v>1306</v>
      </c>
      <c r="D449" s="28" t="s">
        <v>1291</v>
      </c>
      <c r="E449" s="28">
        <v>1</v>
      </c>
      <c r="F449" s="29">
        <v>103.73</v>
      </c>
      <c r="G449" s="29">
        <v>103.73</v>
      </c>
    </row>
    <row r="450" spans="1:7" ht="45" x14ac:dyDescent="0.25">
      <c r="A450" s="27" t="s">
        <v>1307</v>
      </c>
      <c r="B450" s="27" t="s">
        <v>1308</v>
      </c>
      <c r="C450" s="27" t="s">
        <v>1309</v>
      </c>
      <c r="D450" s="28" t="s">
        <v>1291</v>
      </c>
      <c r="E450" s="28">
        <v>1</v>
      </c>
      <c r="F450" s="29">
        <v>187.08</v>
      </c>
      <c r="G450" s="29">
        <v>187.08</v>
      </c>
    </row>
    <row r="451" spans="1:7" ht="30" x14ac:dyDescent="0.25">
      <c r="A451" s="27" t="s">
        <v>1310</v>
      </c>
      <c r="B451" s="27" t="s">
        <v>1311</v>
      </c>
      <c r="C451" s="27" t="s">
        <v>1312</v>
      </c>
      <c r="D451" s="28" t="s">
        <v>1291</v>
      </c>
      <c r="E451" s="28">
        <v>1</v>
      </c>
      <c r="F451" s="29">
        <v>109.64</v>
      </c>
      <c r="G451" s="29">
        <v>109.64</v>
      </c>
    </row>
    <row r="452" spans="1:7" ht="30" x14ac:dyDescent="0.25">
      <c r="A452" s="27" t="s">
        <v>1313</v>
      </c>
      <c r="B452" s="27" t="s">
        <v>1314</v>
      </c>
      <c r="C452" s="27" t="s">
        <v>1315</v>
      </c>
      <c r="D452" s="28" t="s">
        <v>1291</v>
      </c>
      <c r="E452" s="28">
        <v>1</v>
      </c>
      <c r="F452" s="29">
        <v>109.11</v>
      </c>
      <c r="G452" s="29">
        <v>109.11</v>
      </c>
    </row>
    <row r="453" spans="1:7" ht="45" x14ac:dyDescent="0.25">
      <c r="A453" s="27" t="s">
        <v>1316</v>
      </c>
      <c r="B453" s="27" t="s">
        <v>1317</v>
      </c>
      <c r="C453" s="27" t="s">
        <v>1318</v>
      </c>
      <c r="D453" s="28" t="s">
        <v>109</v>
      </c>
      <c r="E453" s="28">
        <v>1</v>
      </c>
      <c r="F453" s="29">
        <v>229.24</v>
      </c>
      <c r="G453" s="29">
        <v>229.24</v>
      </c>
    </row>
    <row r="454" spans="1:7" ht="45" x14ac:dyDescent="0.25">
      <c r="A454" s="27" t="s">
        <v>1319</v>
      </c>
      <c r="B454" s="27" t="s">
        <v>1320</v>
      </c>
      <c r="C454" s="27" t="s">
        <v>1321</v>
      </c>
      <c r="D454" s="28" t="s">
        <v>109</v>
      </c>
      <c r="E454" s="28">
        <v>1</v>
      </c>
      <c r="F454" s="29">
        <v>129.21</v>
      </c>
      <c r="G454" s="29">
        <v>129.21</v>
      </c>
    </row>
    <row r="455" spans="1:7" ht="60" x14ac:dyDescent="0.25">
      <c r="A455" s="27" t="s">
        <v>1322</v>
      </c>
      <c r="B455" s="27" t="s">
        <v>1323</v>
      </c>
      <c r="C455" s="27" t="s">
        <v>1324</v>
      </c>
      <c r="D455" s="28" t="s">
        <v>109</v>
      </c>
      <c r="E455" s="28">
        <v>1</v>
      </c>
      <c r="F455" s="29">
        <v>737.71</v>
      </c>
      <c r="G455" s="29">
        <v>737.71</v>
      </c>
    </row>
    <row r="456" spans="1:7" ht="75" x14ac:dyDescent="0.25">
      <c r="A456" s="27" t="s">
        <v>1325</v>
      </c>
      <c r="B456" s="27" t="s">
        <v>1326</v>
      </c>
      <c r="C456" s="27" t="s">
        <v>1327</v>
      </c>
      <c r="D456" s="28" t="s">
        <v>109</v>
      </c>
      <c r="E456" s="28">
        <v>1</v>
      </c>
      <c r="F456" s="30">
        <v>1167.95</v>
      </c>
      <c r="G456" s="30">
        <v>1167.95</v>
      </c>
    </row>
    <row r="457" spans="1:7" ht="105" x14ac:dyDescent="0.25">
      <c r="A457" s="27" t="s">
        <v>1328</v>
      </c>
      <c r="B457" s="27" t="s">
        <v>1329</v>
      </c>
      <c r="C457" s="27" t="s">
        <v>1330</v>
      </c>
      <c r="D457" s="28" t="s">
        <v>109</v>
      </c>
      <c r="E457" s="28">
        <v>1</v>
      </c>
      <c r="F457" s="30">
        <v>1375.5</v>
      </c>
      <c r="G457" s="30">
        <v>1375.5</v>
      </c>
    </row>
    <row r="458" spans="1:7" x14ac:dyDescent="0.25">
      <c r="A458" s="26" t="s">
        <v>1331</v>
      </c>
      <c r="B458" s="27"/>
      <c r="C458" s="26" t="s">
        <v>1332</v>
      </c>
      <c r="D458" s="28"/>
      <c r="E458" s="28"/>
      <c r="F458" s="29"/>
      <c r="G458" s="29"/>
    </row>
    <row r="459" spans="1:7" ht="90" x14ac:dyDescent="0.25">
      <c r="A459" s="27" t="s">
        <v>1333</v>
      </c>
      <c r="B459" s="27" t="s">
        <v>1334</v>
      </c>
      <c r="C459" s="27" t="s">
        <v>1335</v>
      </c>
      <c r="D459" s="28" t="s">
        <v>96</v>
      </c>
      <c r="E459" s="28">
        <v>1</v>
      </c>
      <c r="F459" s="29">
        <v>137.32</v>
      </c>
      <c r="G459" s="29">
        <v>137.32</v>
      </c>
    </row>
    <row r="460" spans="1:7" ht="90" x14ac:dyDescent="0.25">
      <c r="A460" s="27" t="s">
        <v>1336</v>
      </c>
      <c r="B460" s="27" t="s">
        <v>1337</v>
      </c>
      <c r="C460" s="27" t="s">
        <v>1338</v>
      </c>
      <c r="D460" s="28" t="s">
        <v>96</v>
      </c>
      <c r="E460" s="28">
        <v>1</v>
      </c>
      <c r="F460" s="29">
        <v>178.22</v>
      </c>
      <c r="G460" s="29">
        <v>178.22</v>
      </c>
    </row>
    <row r="461" spans="1:7" ht="45" x14ac:dyDescent="0.25">
      <c r="A461" s="27" t="s">
        <v>1339</v>
      </c>
      <c r="B461" s="27" t="s">
        <v>1340</v>
      </c>
      <c r="C461" s="27" t="s">
        <v>1341</v>
      </c>
      <c r="D461" s="28" t="s">
        <v>96</v>
      </c>
      <c r="E461" s="28">
        <v>1</v>
      </c>
      <c r="F461" s="29">
        <v>68.33</v>
      </c>
      <c r="G461" s="29">
        <v>68.33</v>
      </c>
    </row>
    <row r="462" spans="1:7" ht="45" x14ac:dyDescent="0.25">
      <c r="A462" s="27" t="s">
        <v>1342</v>
      </c>
      <c r="B462" s="27" t="s">
        <v>1343</v>
      </c>
      <c r="C462" s="27" t="s">
        <v>1344</v>
      </c>
      <c r="D462" s="28" t="s">
        <v>96</v>
      </c>
      <c r="E462" s="28">
        <v>1</v>
      </c>
      <c r="F462" s="29">
        <v>98.62</v>
      </c>
      <c r="G462" s="29">
        <v>98.62</v>
      </c>
    </row>
    <row r="463" spans="1:7" ht="45" x14ac:dyDescent="0.25">
      <c r="A463" s="27" t="s">
        <v>1345</v>
      </c>
      <c r="B463" s="27" t="s">
        <v>1346</v>
      </c>
      <c r="C463" s="27" t="s">
        <v>1347</v>
      </c>
      <c r="D463" s="28" t="s">
        <v>96</v>
      </c>
      <c r="E463" s="28">
        <v>1</v>
      </c>
      <c r="F463" s="29">
        <v>158.80000000000001</v>
      </c>
      <c r="G463" s="29">
        <v>158.80000000000001</v>
      </c>
    </row>
    <row r="464" spans="1:7" ht="45" x14ac:dyDescent="0.25">
      <c r="A464" s="27" t="s">
        <v>1348</v>
      </c>
      <c r="B464" s="27" t="s">
        <v>1349</v>
      </c>
      <c r="C464" s="27" t="s">
        <v>1350</v>
      </c>
      <c r="D464" s="28" t="s">
        <v>96</v>
      </c>
      <c r="E464" s="28">
        <v>1</v>
      </c>
      <c r="F464" s="29">
        <v>61.68</v>
      </c>
      <c r="G464" s="29">
        <v>61.68</v>
      </c>
    </row>
    <row r="465" spans="1:7" ht="30" x14ac:dyDescent="0.25">
      <c r="A465" s="26" t="s">
        <v>1351</v>
      </c>
      <c r="B465" s="27"/>
      <c r="C465" s="26" t="s">
        <v>1352</v>
      </c>
      <c r="D465" s="28"/>
      <c r="E465" s="28"/>
      <c r="F465" s="29"/>
      <c r="G465" s="29"/>
    </row>
    <row r="466" spans="1:7" ht="105" x14ac:dyDescent="0.25">
      <c r="A466" s="27" t="s">
        <v>1353</v>
      </c>
      <c r="B466" s="27" t="s">
        <v>1354</v>
      </c>
      <c r="C466" s="27" t="s">
        <v>1355</v>
      </c>
      <c r="D466" s="28" t="s">
        <v>109</v>
      </c>
      <c r="E466" s="28">
        <v>1</v>
      </c>
      <c r="F466" s="29">
        <v>650.34</v>
      </c>
      <c r="G466" s="29">
        <v>650.34</v>
      </c>
    </row>
    <row r="467" spans="1:7" ht="105" x14ac:dyDescent="0.25">
      <c r="A467" s="27" t="s">
        <v>1356</v>
      </c>
      <c r="B467" s="27" t="s">
        <v>1357</v>
      </c>
      <c r="C467" s="27" t="s">
        <v>1358</v>
      </c>
      <c r="D467" s="28" t="s">
        <v>109</v>
      </c>
      <c r="E467" s="28">
        <v>1</v>
      </c>
      <c r="F467" s="29">
        <v>640.91999999999996</v>
      </c>
      <c r="G467" s="29">
        <v>640.91999999999996</v>
      </c>
    </row>
    <row r="468" spans="1:7" ht="105" x14ac:dyDescent="0.25">
      <c r="A468" s="27" t="s">
        <v>1359</v>
      </c>
      <c r="B468" s="27" t="s">
        <v>1360</v>
      </c>
      <c r="C468" s="27" t="s">
        <v>1361</v>
      </c>
      <c r="D468" s="28" t="s">
        <v>109</v>
      </c>
      <c r="E468" s="28">
        <v>1</v>
      </c>
      <c r="F468" s="29">
        <v>725.44</v>
      </c>
      <c r="G468" s="29">
        <v>725.44</v>
      </c>
    </row>
    <row r="469" spans="1:7" ht="105" x14ac:dyDescent="0.25">
      <c r="A469" s="27" t="s">
        <v>1362</v>
      </c>
      <c r="B469" s="27" t="s">
        <v>1363</v>
      </c>
      <c r="C469" s="27" t="s">
        <v>1364</v>
      </c>
      <c r="D469" s="28" t="s">
        <v>109</v>
      </c>
      <c r="E469" s="28">
        <v>1</v>
      </c>
      <c r="F469" s="29">
        <v>688.99</v>
      </c>
      <c r="G469" s="29">
        <v>688.99</v>
      </c>
    </row>
    <row r="470" spans="1:7" ht="105" x14ac:dyDescent="0.25">
      <c r="A470" s="27" t="s">
        <v>1365</v>
      </c>
      <c r="B470" s="27" t="s">
        <v>1366</v>
      </c>
      <c r="C470" s="27" t="s">
        <v>1367</v>
      </c>
      <c r="D470" s="28" t="s">
        <v>109</v>
      </c>
      <c r="E470" s="28">
        <v>1</v>
      </c>
      <c r="F470" s="29">
        <v>678.35</v>
      </c>
      <c r="G470" s="29">
        <v>678.35</v>
      </c>
    </row>
    <row r="471" spans="1:7" ht="105" x14ac:dyDescent="0.25">
      <c r="A471" s="27" t="s">
        <v>1368</v>
      </c>
      <c r="B471" s="27" t="s">
        <v>1369</v>
      </c>
      <c r="C471" s="27" t="s">
        <v>1370</v>
      </c>
      <c r="D471" s="28" t="s">
        <v>109</v>
      </c>
      <c r="E471" s="28">
        <v>1</v>
      </c>
      <c r="F471" s="29">
        <v>926.5</v>
      </c>
      <c r="G471" s="29">
        <v>926.5</v>
      </c>
    </row>
    <row r="472" spans="1:7" ht="105" x14ac:dyDescent="0.25">
      <c r="A472" s="27" t="s">
        <v>1371</v>
      </c>
      <c r="B472" s="27" t="s">
        <v>1372</v>
      </c>
      <c r="C472" s="27" t="s">
        <v>1373</v>
      </c>
      <c r="D472" s="28" t="s">
        <v>109</v>
      </c>
      <c r="E472" s="28">
        <v>1</v>
      </c>
      <c r="F472" s="29">
        <v>900.27</v>
      </c>
      <c r="G472" s="29">
        <v>900.27</v>
      </c>
    </row>
    <row r="473" spans="1:7" ht="105" x14ac:dyDescent="0.25">
      <c r="A473" s="27" t="s">
        <v>1374</v>
      </c>
      <c r="B473" s="27" t="s">
        <v>1375</v>
      </c>
      <c r="C473" s="27" t="s">
        <v>1376</v>
      </c>
      <c r="D473" s="28" t="s">
        <v>109</v>
      </c>
      <c r="E473" s="28">
        <v>1</v>
      </c>
      <c r="F473" s="30">
        <v>1296.43</v>
      </c>
      <c r="G473" s="30">
        <v>1296.43</v>
      </c>
    </row>
    <row r="474" spans="1:7" ht="60" x14ac:dyDescent="0.25">
      <c r="A474" s="27" t="s">
        <v>1377</v>
      </c>
      <c r="B474" s="27" t="s">
        <v>1378</v>
      </c>
      <c r="C474" s="27" t="s">
        <v>1379</v>
      </c>
      <c r="D474" s="28" t="s">
        <v>96</v>
      </c>
      <c r="E474" s="28">
        <v>1</v>
      </c>
      <c r="F474" s="29">
        <v>205.45</v>
      </c>
      <c r="G474" s="29">
        <v>205.45</v>
      </c>
    </row>
    <row r="475" spans="1:7" ht="105" x14ac:dyDescent="0.25">
      <c r="A475" s="27" t="s">
        <v>1380</v>
      </c>
      <c r="B475" s="27" t="s">
        <v>1381</v>
      </c>
      <c r="C475" s="27" t="s">
        <v>1382</v>
      </c>
      <c r="D475" s="28" t="s">
        <v>109</v>
      </c>
      <c r="E475" s="28">
        <v>1</v>
      </c>
      <c r="F475" s="29">
        <v>856.83</v>
      </c>
      <c r="G475" s="29">
        <v>856.83</v>
      </c>
    </row>
    <row r="476" spans="1:7" ht="105" x14ac:dyDescent="0.25">
      <c r="A476" s="27" t="s">
        <v>1383</v>
      </c>
      <c r="B476" s="27" t="s">
        <v>1384</v>
      </c>
      <c r="C476" s="27" t="s">
        <v>1385</v>
      </c>
      <c r="D476" s="28" t="s">
        <v>109</v>
      </c>
      <c r="E476" s="28">
        <v>1</v>
      </c>
      <c r="F476" s="29">
        <v>847.41</v>
      </c>
      <c r="G476" s="29">
        <v>847.41</v>
      </c>
    </row>
    <row r="477" spans="1:7" ht="105" x14ac:dyDescent="0.25">
      <c r="A477" s="27" t="s">
        <v>1386</v>
      </c>
      <c r="B477" s="27" t="s">
        <v>1387</v>
      </c>
      <c r="C477" s="27" t="s">
        <v>1388</v>
      </c>
      <c r="D477" s="28" t="s">
        <v>109</v>
      </c>
      <c r="E477" s="28">
        <v>1</v>
      </c>
      <c r="F477" s="29">
        <v>931.94</v>
      </c>
      <c r="G477" s="29">
        <v>931.94</v>
      </c>
    </row>
    <row r="478" spans="1:7" ht="105" x14ac:dyDescent="0.25">
      <c r="A478" s="27" t="s">
        <v>1389</v>
      </c>
      <c r="B478" s="27" t="s">
        <v>1390</v>
      </c>
      <c r="C478" s="27" t="s">
        <v>1391</v>
      </c>
      <c r="D478" s="28" t="s">
        <v>109</v>
      </c>
      <c r="E478" s="28">
        <v>1</v>
      </c>
      <c r="F478" s="29">
        <v>895.48</v>
      </c>
      <c r="G478" s="29">
        <v>895.48</v>
      </c>
    </row>
    <row r="479" spans="1:7" ht="90" x14ac:dyDescent="0.25">
      <c r="A479" s="27" t="s">
        <v>1392</v>
      </c>
      <c r="B479" s="27" t="s">
        <v>1393</v>
      </c>
      <c r="C479" s="27" t="s">
        <v>1394</v>
      </c>
      <c r="D479" s="28" t="s">
        <v>109</v>
      </c>
      <c r="E479" s="28">
        <v>1</v>
      </c>
      <c r="F479" s="29">
        <v>871.71</v>
      </c>
      <c r="G479" s="29">
        <v>871.71</v>
      </c>
    </row>
    <row r="480" spans="1:7" ht="30" x14ac:dyDescent="0.25">
      <c r="A480" s="26" t="s">
        <v>1395</v>
      </c>
      <c r="B480" s="27"/>
      <c r="C480" s="26" t="s">
        <v>1396</v>
      </c>
      <c r="D480" s="28"/>
      <c r="E480" s="28"/>
      <c r="F480" s="29"/>
      <c r="G480" s="29"/>
    </row>
    <row r="481" spans="1:7" ht="45" x14ac:dyDescent="0.25">
      <c r="A481" s="27" t="s">
        <v>1397</v>
      </c>
      <c r="B481" s="27" t="s">
        <v>1398</v>
      </c>
      <c r="C481" s="27" t="s">
        <v>1399</v>
      </c>
      <c r="D481" s="28" t="s">
        <v>96</v>
      </c>
      <c r="E481" s="28">
        <v>1</v>
      </c>
      <c r="F481" s="29">
        <v>61.37</v>
      </c>
      <c r="G481" s="29">
        <v>61.37</v>
      </c>
    </row>
    <row r="482" spans="1:7" ht="45" x14ac:dyDescent="0.25">
      <c r="A482" s="27" t="s">
        <v>1400</v>
      </c>
      <c r="B482" s="27" t="s">
        <v>1401</v>
      </c>
      <c r="C482" s="27" t="s">
        <v>1402</v>
      </c>
      <c r="D482" s="28" t="s">
        <v>96</v>
      </c>
      <c r="E482" s="28">
        <v>1</v>
      </c>
      <c r="F482" s="29">
        <v>76.03</v>
      </c>
      <c r="G482" s="29">
        <v>76.03</v>
      </c>
    </row>
    <row r="483" spans="1:7" ht="45" x14ac:dyDescent="0.25">
      <c r="A483" s="27" t="s">
        <v>1403</v>
      </c>
      <c r="B483" s="27" t="s">
        <v>1404</v>
      </c>
      <c r="C483" s="27" t="s">
        <v>1405</v>
      </c>
      <c r="D483" s="28" t="s">
        <v>96</v>
      </c>
      <c r="E483" s="28">
        <v>1</v>
      </c>
      <c r="F483" s="29">
        <v>99.01</v>
      </c>
      <c r="G483" s="29">
        <v>99.01</v>
      </c>
    </row>
    <row r="484" spans="1:7" ht="45" x14ac:dyDescent="0.25">
      <c r="A484" s="27" t="s">
        <v>1406</v>
      </c>
      <c r="B484" s="27" t="s">
        <v>1407</v>
      </c>
      <c r="C484" s="27" t="s">
        <v>1408</v>
      </c>
      <c r="D484" s="28" t="s">
        <v>96</v>
      </c>
      <c r="E484" s="28">
        <v>1</v>
      </c>
      <c r="F484" s="29">
        <v>121.24</v>
      </c>
      <c r="G484" s="29">
        <v>121.24</v>
      </c>
    </row>
    <row r="485" spans="1:7" ht="45" x14ac:dyDescent="0.25">
      <c r="A485" s="27" t="s">
        <v>1409</v>
      </c>
      <c r="B485" s="27" t="s">
        <v>1410</v>
      </c>
      <c r="C485" s="27" t="s">
        <v>1411</v>
      </c>
      <c r="D485" s="28" t="s">
        <v>96</v>
      </c>
      <c r="E485" s="28">
        <v>1</v>
      </c>
      <c r="F485" s="29">
        <v>141.5</v>
      </c>
      <c r="G485" s="29">
        <v>141.5</v>
      </c>
    </row>
    <row r="486" spans="1:7" ht="45" x14ac:dyDescent="0.25">
      <c r="A486" s="27" t="s">
        <v>1412</v>
      </c>
      <c r="B486" s="27" t="s">
        <v>1413</v>
      </c>
      <c r="C486" s="27" t="s">
        <v>1414</v>
      </c>
      <c r="D486" s="28" t="s">
        <v>96</v>
      </c>
      <c r="E486" s="28">
        <v>1</v>
      </c>
      <c r="F486" s="29">
        <v>175.06</v>
      </c>
      <c r="G486" s="29">
        <v>175.06</v>
      </c>
    </row>
    <row r="487" spans="1:7" ht="45" x14ac:dyDescent="0.25">
      <c r="A487" s="27" t="s">
        <v>1415</v>
      </c>
      <c r="B487" s="27" t="s">
        <v>1416</v>
      </c>
      <c r="C487" s="27" t="s">
        <v>1417</v>
      </c>
      <c r="D487" s="28" t="s">
        <v>96</v>
      </c>
      <c r="E487" s="28">
        <v>1</v>
      </c>
      <c r="F487" s="29">
        <v>217.12</v>
      </c>
      <c r="G487" s="29">
        <v>217.12</v>
      </c>
    </row>
    <row r="488" spans="1:7" ht="45" x14ac:dyDescent="0.25">
      <c r="A488" s="27" t="s">
        <v>1418</v>
      </c>
      <c r="B488" s="27" t="s">
        <v>1419</v>
      </c>
      <c r="C488" s="27" t="s">
        <v>1420</v>
      </c>
      <c r="D488" s="28" t="s">
        <v>96</v>
      </c>
      <c r="E488" s="28">
        <v>1</v>
      </c>
      <c r="F488" s="29">
        <v>239.38</v>
      </c>
      <c r="G488" s="29">
        <v>239.38</v>
      </c>
    </row>
    <row r="489" spans="1:7" ht="45" x14ac:dyDescent="0.25">
      <c r="A489" s="27" t="s">
        <v>1421</v>
      </c>
      <c r="B489" s="27" t="s">
        <v>1422</v>
      </c>
      <c r="C489" s="27" t="s">
        <v>1423</v>
      </c>
      <c r="D489" s="28" t="s">
        <v>96</v>
      </c>
      <c r="E489" s="28">
        <v>1</v>
      </c>
      <c r="F489" s="29">
        <v>321.07</v>
      </c>
      <c r="G489" s="29">
        <v>321.07</v>
      </c>
    </row>
    <row r="490" spans="1:7" ht="30" x14ac:dyDescent="0.25">
      <c r="A490" s="26" t="s">
        <v>1424</v>
      </c>
      <c r="B490" s="27"/>
      <c r="C490" s="26" t="s">
        <v>1425</v>
      </c>
      <c r="D490" s="28"/>
      <c r="E490" s="28"/>
      <c r="F490" s="29"/>
      <c r="G490" s="29"/>
    </row>
    <row r="491" spans="1:7" ht="30" x14ac:dyDescent="0.25">
      <c r="A491" s="27" t="s">
        <v>1426</v>
      </c>
      <c r="B491" s="27" t="s">
        <v>1427</v>
      </c>
      <c r="C491" s="27" t="s">
        <v>1428</v>
      </c>
      <c r="D491" s="28" t="s">
        <v>96</v>
      </c>
      <c r="E491" s="28">
        <v>1</v>
      </c>
      <c r="F491" s="29">
        <v>21.72</v>
      </c>
      <c r="G491" s="29">
        <v>21.72</v>
      </c>
    </row>
    <row r="492" spans="1:7" ht="30" x14ac:dyDescent="0.25">
      <c r="A492" s="27" t="s">
        <v>1429</v>
      </c>
      <c r="B492" s="27" t="s">
        <v>1430</v>
      </c>
      <c r="C492" s="27" t="s">
        <v>1431</v>
      </c>
      <c r="D492" s="28" t="s">
        <v>96</v>
      </c>
      <c r="E492" s="28">
        <v>1</v>
      </c>
      <c r="F492" s="29">
        <v>24.41</v>
      </c>
      <c r="G492" s="29">
        <v>24.41</v>
      </c>
    </row>
    <row r="493" spans="1:7" ht="30" x14ac:dyDescent="0.25">
      <c r="A493" s="27" t="s">
        <v>1432</v>
      </c>
      <c r="B493" s="27" t="s">
        <v>1433</v>
      </c>
      <c r="C493" s="27" t="s">
        <v>1434</v>
      </c>
      <c r="D493" s="28" t="s">
        <v>96</v>
      </c>
      <c r="E493" s="28">
        <v>1</v>
      </c>
      <c r="F493" s="29">
        <v>29.42</v>
      </c>
      <c r="G493" s="29">
        <v>29.42</v>
      </c>
    </row>
    <row r="494" spans="1:7" ht="30" x14ac:dyDescent="0.25">
      <c r="A494" s="27" t="s">
        <v>1435</v>
      </c>
      <c r="B494" s="27" t="s">
        <v>1436</v>
      </c>
      <c r="C494" s="27" t="s">
        <v>1437</v>
      </c>
      <c r="D494" s="28" t="s">
        <v>96</v>
      </c>
      <c r="E494" s="28">
        <v>1</v>
      </c>
      <c r="F494" s="29">
        <v>37.840000000000003</v>
      </c>
      <c r="G494" s="29">
        <v>37.840000000000003</v>
      </c>
    </row>
    <row r="495" spans="1:7" ht="30" x14ac:dyDescent="0.25">
      <c r="A495" s="27" t="s">
        <v>1438</v>
      </c>
      <c r="B495" s="27" t="s">
        <v>1439</v>
      </c>
      <c r="C495" s="27" t="s">
        <v>1440</v>
      </c>
      <c r="D495" s="28" t="s">
        <v>96</v>
      </c>
      <c r="E495" s="28">
        <v>1</v>
      </c>
      <c r="F495" s="29">
        <v>46.07</v>
      </c>
      <c r="G495" s="29">
        <v>46.07</v>
      </c>
    </row>
    <row r="496" spans="1:7" ht="30" x14ac:dyDescent="0.25">
      <c r="A496" s="27" t="s">
        <v>1441</v>
      </c>
      <c r="B496" s="27" t="s">
        <v>1442</v>
      </c>
      <c r="C496" s="27" t="s">
        <v>1443</v>
      </c>
      <c r="D496" s="28" t="s">
        <v>96</v>
      </c>
      <c r="E496" s="28">
        <v>1</v>
      </c>
      <c r="F496" s="29">
        <v>71.23</v>
      </c>
      <c r="G496" s="29">
        <v>71.23</v>
      </c>
    </row>
    <row r="497" spans="1:7" ht="30" x14ac:dyDescent="0.25">
      <c r="A497" s="27" t="s">
        <v>1444</v>
      </c>
      <c r="B497" s="27" t="s">
        <v>1445</v>
      </c>
      <c r="C497" s="27" t="s">
        <v>1446</v>
      </c>
      <c r="D497" s="28" t="s">
        <v>96</v>
      </c>
      <c r="E497" s="28">
        <v>1</v>
      </c>
      <c r="F497" s="29">
        <v>94.64</v>
      </c>
      <c r="G497" s="29">
        <v>94.64</v>
      </c>
    </row>
    <row r="498" spans="1:7" ht="30" x14ac:dyDescent="0.25">
      <c r="A498" s="27" t="s">
        <v>1447</v>
      </c>
      <c r="B498" s="27" t="s">
        <v>1448</v>
      </c>
      <c r="C498" s="27" t="s">
        <v>1449</v>
      </c>
      <c r="D498" s="28" t="s">
        <v>96</v>
      </c>
      <c r="E498" s="28">
        <v>1</v>
      </c>
      <c r="F498" s="29">
        <v>119.01</v>
      </c>
      <c r="G498" s="29">
        <v>119.01</v>
      </c>
    </row>
    <row r="499" spans="1:7" ht="30" x14ac:dyDescent="0.25">
      <c r="A499" s="26" t="s">
        <v>1450</v>
      </c>
      <c r="B499" s="27"/>
      <c r="C499" s="26" t="s">
        <v>1451</v>
      </c>
      <c r="D499" s="28"/>
      <c r="E499" s="28"/>
      <c r="F499" s="29"/>
      <c r="G499" s="29"/>
    </row>
    <row r="500" spans="1:7" ht="45" x14ac:dyDescent="0.25">
      <c r="A500" s="27" t="s">
        <v>1452</v>
      </c>
      <c r="B500" s="27" t="s">
        <v>1453</v>
      </c>
      <c r="C500" s="27" t="s">
        <v>1454</v>
      </c>
      <c r="D500" s="28" t="s">
        <v>109</v>
      </c>
      <c r="E500" s="28">
        <v>1</v>
      </c>
      <c r="F500" s="29">
        <v>17.760000000000002</v>
      </c>
      <c r="G500" s="29">
        <v>17.760000000000002</v>
      </c>
    </row>
    <row r="501" spans="1:7" ht="45" x14ac:dyDescent="0.25">
      <c r="A501" s="27" t="s">
        <v>1455</v>
      </c>
      <c r="B501" s="27" t="s">
        <v>1456</v>
      </c>
      <c r="C501" s="27" t="s">
        <v>1457</v>
      </c>
      <c r="D501" s="28" t="s">
        <v>109</v>
      </c>
      <c r="E501" s="28">
        <v>1</v>
      </c>
      <c r="F501" s="29">
        <v>26.54</v>
      </c>
      <c r="G501" s="29">
        <v>26.54</v>
      </c>
    </row>
    <row r="502" spans="1:7" ht="45" x14ac:dyDescent="0.25">
      <c r="A502" s="27" t="s">
        <v>1458</v>
      </c>
      <c r="B502" s="27" t="s">
        <v>1459</v>
      </c>
      <c r="C502" s="27" t="s">
        <v>1460</v>
      </c>
      <c r="D502" s="28" t="s">
        <v>109</v>
      </c>
      <c r="E502" s="28">
        <v>1</v>
      </c>
      <c r="F502" s="29">
        <v>30.25</v>
      </c>
      <c r="G502" s="29">
        <v>30.25</v>
      </c>
    </row>
    <row r="503" spans="1:7" ht="45" x14ac:dyDescent="0.25">
      <c r="A503" s="27" t="s">
        <v>1461</v>
      </c>
      <c r="B503" s="27" t="s">
        <v>1462</v>
      </c>
      <c r="C503" s="27" t="s">
        <v>1463</v>
      </c>
      <c r="D503" s="28" t="s">
        <v>109</v>
      </c>
      <c r="E503" s="28">
        <v>1</v>
      </c>
      <c r="F503" s="29">
        <v>42.43</v>
      </c>
      <c r="G503" s="29">
        <v>42.43</v>
      </c>
    </row>
    <row r="504" spans="1:7" ht="45" x14ac:dyDescent="0.25">
      <c r="A504" s="27" t="s">
        <v>1464</v>
      </c>
      <c r="B504" s="27" t="s">
        <v>1465</v>
      </c>
      <c r="C504" s="27" t="s">
        <v>1466</v>
      </c>
      <c r="D504" s="28" t="s">
        <v>109</v>
      </c>
      <c r="E504" s="28">
        <v>1</v>
      </c>
      <c r="F504" s="29">
        <v>66.11</v>
      </c>
      <c r="G504" s="29">
        <v>66.11</v>
      </c>
    </row>
    <row r="505" spans="1:7" ht="45" x14ac:dyDescent="0.25">
      <c r="A505" s="27" t="s">
        <v>1467</v>
      </c>
      <c r="B505" s="27" t="s">
        <v>1468</v>
      </c>
      <c r="C505" s="27" t="s">
        <v>1469</v>
      </c>
      <c r="D505" s="28" t="s">
        <v>109</v>
      </c>
      <c r="E505" s="28">
        <v>1</v>
      </c>
      <c r="F505" s="29">
        <v>296.33</v>
      </c>
      <c r="G505" s="29">
        <v>296.33</v>
      </c>
    </row>
    <row r="506" spans="1:7" ht="30" x14ac:dyDescent="0.25">
      <c r="A506" s="27" t="s">
        <v>1470</v>
      </c>
      <c r="B506" s="27" t="s">
        <v>1471</v>
      </c>
      <c r="C506" s="27" t="s">
        <v>1472</v>
      </c>
      <c r="D506" s="28" t="s">
        <v>109</v>
      </c>
      <c r="E506" s="28">
        <v>1</v>
      </c>
      <c r="F506" s="29">
        <v>7.62</v>
      </c>
      <c r="G506" s="29">
        <v>7.62</v>
      </c>
    </row>
    <row r="507" spans="1:7" x14ac:dyDescent="0.25">
      <c r="A507" s="26" t="s">
        <v>1473</v>
      </c>
      <c r="B507" s="27"/>
      <c r="C507" s="26" t="s">
        <v>1474</v>
      </c>
      <c r="D507" s="28"/>
      <c r="E507" s="28"/>
      <c r="F507" s="29"/>
      <c r="G507" s="29"/>
    </row>
    <row r="508" spans="1:7" ht="45" x14ac:dyDescent="0.25">
      <c r="A508" s="27" t="s">
        <v>1475</v>
      </c>
      <c r="B508" s="27" t="s">
        <v>1476</v>
      </c>
      <c r="C508" s="27" t="s">
        <v>1477</v>
      </c>
      <c r="D508" s="28" t="s">
        <v>96</v>
      </c>
      <c r="E508" s="28">
        <v>1</v>
      </c>
      <c r="F508" s="29">
        <v>31</v>
      </c>
      <c r="G508" s="29">
        <v>31</v>
      </c>
    </row>
    <row r="509" spans="1:7" ht="45" x14ac:dyDescent="0.25">
      <c r="A509" s="27" t="s">
        <v>1478</v>
      </c>
      <c r="B509" s="27" t="s">
        <v>1479</v>
      </c>
      <c r="C509" s="27" t="s">
        <v>1480</v>
      </c>
      <c r="D509" s="28" t="s">
        <v>96</v>
      </c>
      <c r="E509" s="28">
        <v>1</v>
      </c>
      <c r="F509" s="29">
        <v>39.270000000000003</v>
      </c>
      <c r="G509" s="29">
        <v>39.270000000000003</v>
      </c>
    </row>
    <row r="510" spans="1:7" ht="45" x14ac:dyDescent="0.25">
      <c r="A510" s="27" t="s">
        <v>1481</v>
      </c>
      <c r="B510" s="27" t="s">
        <v>1482</v>
      </c>
      <c r="C510" s="27" t="s">
        <v>1483</v>
      </c>
      <c r="D510" s="28" t="s">
        <v>96</v>
      </c>
      <c r="E510" s="28">
        <v>1</v>
      </c>
      <c r="F510" s="29">
        <v>60.93</v>
      </c>
      <c r="G510" s="29">
        <v>60.93</v>
      </c>
    </row>
    <row r="511" spans="1:7" ht="45" x14ac:dyDescent="0.25">
      <c r="A511" s="27" t="s">
        <v>1484</v>
      </c>
      <c r="B511" s="27" t="s">
        <v>1485</v>
      </c>
      <c r="C511" s="27" t="s">
        <v>1486</v>
      </c>
      <c r="D511" s="28" t="s">
        <v>96</v>
      </c>
      <c r="E511" s="28">
        <v>1</v>
      </c>
      <c r="F511" s="29">
        <v>74.37</v>
      </c>
      <c r="G511" s="29">
        <v>74.37</v>
      </c>
    </row>
    <row r="512" spans="1:7" ht="45" x14ac:dyDescent="0.25">
      <c r="A512" s="27" t="s">
        <v>1487</v>
      </c>
      <c r="B512" s="27" t="s">
        <v>1488</v>
      </c>
      <c r="C512" s="27" t="s">
        <v>1489</v>
      </c>
      <c r="D512" s="28" t="s">
        <v>96</v>
      </c>
      <c r="E512" s="28">
        <v>1</v>
      </c>
      <c r="F512" s="29">
        <v>94.67</v>
      </c>
      <c r="G512" s="29">
        <v>94.67</v>
      </c>
    </row>
    <row r="513" spans="1:7" x14ac:dyDescent="0.25">
      <c r="A513" s="26" t="s">
        <v>1490</v>
      </c>
      <c r="B513" s="27"/>
      <c r="C513" s="26" t="s">
        <v>1491</v>
      </c>
      <c r="D513" s="28"/>
      <c r="E513" s="28"/>
      <c r="F513" s="29"/>
      <c r="G513" s="29"/>
    </row>
    <row r="514" spans="1:7" ht="30" x14ac:dyDescent="0.25">
      <c r="A514" s="27" t="s">
        <v>1492</v>
      </c>
      <c r="B514" s="27" t="s">
        <v>1493</v>
      </c>
      <c r="C514" s="27" t="s">
        <v>1494</v>
      </c>
      <c r="D514" s="28" t="s">
        <v>109</v>
      </c>
      <c r="E514" s="28">
        <v>1</v>
      </c>
      <c r="F514" s="29">
        <v>90.86</v>
      </c>
      <c r="G514" s="29">
        <v>90.86</v>
      </c>
    </row>
    <row r="515" spans="1:7" ht="30" x14ac:dyDescent="0.25">
      <c r="A515" s="27" t="s">
        <v>1495</v>
      </c>
      <c r="B515" s="27" t="s">
        <v>1496</v>
      </c>
      <c r="C515" s="27" t="s">
        <v>1497</v>
      </c>
      <c r="D515" s="28" t="s">
        <v>109</v>
      </c>
      <c r="E515" s="28">
        <v>1</v>
      </c>
      <c r="F515" s="29">
        <v>27.31</v>
      </c>
      <c r="G515" s="29">
        <v>27.31</v>
      </c>
    </row>
    <row r="516" spans="1:7" x14ac:dyDescent="0.25">
      <c r="A516" s="27" t="s">
        <v>1498</v>
      </c>
      <c r="B516" s="27" t="s">
        <v>1499</v>
      </c>
      <c r="C516" s="27" t="s">
        <v>1500</v>
      </c>
      <c r="D516" s="28" t="s">
        <v>109</v>
      </c>
      <c r="E516" s="28">
        <v>1</v>
      </c>
      <c r="F516" s="29">
        <v>31.33</v>
      </c>
      <c r="G516" s="29">
        <v>31.33</v>
      </c>
    </row>
    <row r="517" spans="1:7" ht="30" x14ac:dyDescent="0.25">
      <c r="A517" s="27" t="s">
        <v>1501</v>
      </c>
      <c r="B517" s="27" t="s">
        <v>1502</v>
      </c>
      <c r="C517" s="27" t="s">
        <v>1503</v>
      </c>
      <c r="D517" s="28" t="s">
        <v>109</v>
      </c>
      <c r="E517" s="28">
        <v>1</v>
      </c>
      <c r="F517" s="29">
        <v>73.61</v>
      </c>
      <c r="G517" s="29">
        <v>73.61</v>
      </c>
    </row>
    <row r="518" spans="1:7" ht="30" x14ac:dyDescent="0.25">
      <c r="A518" s="27" t="s">
        <v>1504</v>
      </c>
      <c r="B518" s="27" t="s">
        <v>1505</v>
      </c>
      <c r="C518" s="27" t="s">
        <v>1506</v>
      </c>
      <c r="D518" s="28" t="s">
        <v>109</v>
      </c>
      <c r="E518" s="28">
        <v>1</v>
      </c>
      <c r="F518" s="29">
        <v>74.45</v>
      </c>
      <c r="G518" s="29">
        <v>74.45</v>
      </c>
    </row>
    <row r="519" spans="1:7" ht="45" x14ac:dyDescent="0.25">
      <c r="A519" s="27" t="s">
        <v>1507</v>
      </c>
      <c r="B519" s="27" t="s">
        <v>1508</v>
      </c>
      <c r="C519" s="27" t="s">
        <v>1509</v>
      </c>
      <c r="D519" s="28" t="s">
        <v>109</v>
      </c>
      <c r="E519" s="28">
        <v>1</v>
      </c>
      <c r="F519" s="29">
        <v>138.6</v>
      </c>
      <c r="G519" s="29">
        <v>138.6</v>
      </c>
    </row>
    <row r="520" spans="1:7" ht="45" x14ac:dyDescent="0.25">
      <c r="A520" s="27" t="s">
        <v>1510</v>
      </c>
      <c r="B520" s="27" t="s">
        <v>1511</v>
      </c>
      <c r="C520" s="27" t="s">
        <v>1512</v>
      </c>
      <c r="D520" s="28" t="s">
        <v>109</v>
      </c>
      <c r="E520" s="28">
        <v>1</v>
      </c>
      <c r="F520" s="29">
        <v>101.69</v>
      </c>
      <c r="G520" s="29">
        <v>101.69</v>
      </c>
    </row>
    <row r="521" spans="1:7" ht="30" x14ac:dyDescent="0.25">
      <c r="A521" s="27" t="s">
        <v>1513</v>
      </c>
      <c r="B521" s="27" t="s">
        <v>1514</v>
      </c>
      <c r="C521" s="27" t="s">
        <v>1515</v>
      </c>
      <c r="D521" s="28" t="s">
        <v>109</v>
      </c>
      <c r="E521" s="28">
        <v>1</v>
      </c>
      <c r="F521" s="29">
        <v>11.13</v>
      </c>
      <c r="G521" s="29">
        <v>11.13</v>
      </c>
    </row>
    <row r="522" spans="1:7" ht="30" x14ac:dyDescent="0.25">
      <c r="A522" s="27" t="s">
        <v>1516</v>
      </c>
      <c r="B522" s="27" t="s">
        <v>1517</v>
      </c>
      <c r="C522" s="27" t="s">
        <v>1518</v>
      </c>
      <c r="D522" s="28" t="s">
        <v>109</v>
      </c>
      <c r="E522" s="28">
        <v>1</v>
      </c>
      <c r="F522" s="29">
        <v>43.97</v>
      </c>
      <c r="G522" s="29">
        <v>43.97</v>
      </c>
    </row>
    <row r="523" spans="1:7" ht="30" x14ac:dyDescent="0.25">
      <c r="A523" s="27" t="s">
        <v>1519</v>
      </c>
      <c r="B523" s="27" t="s">
        <v>1520</v>
      </c>
      <c r="C523" s="27" t="s">
        <v>1521</v>
      </c>
      <c r="D523" s="28" t="s">
        <v>109</v>
      </c>
      <c r="E523" s="28">
        <v>1</v>
      </c>
      <c r="F523" s="29">
        <v>8.4700000000000006</v>
      </c>
      <c r="G523" s="29">
        <v>8.4700000000000006</v>
      </c>
    </row>
    <row r="524" spans="1:7" ht="30" x14ac:dyDescent="0.25">
      <c r="A524" s="27" t="s">
        <v>1522</v>
      </c>
      <c r="B524" s="27" t="s">
        <v>1523</v>
      </c>
      <c r="C524" s="27" t="s">
        <v>1524</v>
      </c>
      <c r="D524" s="28" t="s">
        <v>109</v>
      </c>
      <c r="E524" s="28">
        <v>1</v>
      </c>
      <c r="F524" s="29">
        <v>27.97</v>
      </c>
      <c r="G524" s="29">
        <v>27.97</v>
      </c>
    </row>
    <row r="525" spans="1:7" x14ac:dyDescent="0.25">
      <c r="A525" s="27" t="s">
        <v>1525</v>
      </c>
      <c r="B525" s="27" t="s">
        <v>1526</v>
      </c>
      <c r="C525" s="27" t="s">
        <v>1527</v>
      </c>
      <c r="D525" s="28" t="s">
        <v>109</v>
      </c>
      <c r="E525" s="28">
        <v>1</v>
      </c>
      <c r="F525" s="29">
        <v>20.25</v>
      </c>
      <c r="G525" s="29">
        <v>20.25</v>
      </c>
    </row>
    <row r="526" spans="1:7" ht="30" x14ac:dyDescent="0.25">
      <c r="A526" s="27" t="s">
        <v>1528</v>
      </c>
      <c r="B526" s="27" t="s">
        <v>1529</v>
      </c>
      <c r="C526" s="27" t="s">
        <v>1530</v>
      </c>
      <c r="D526" s="28" t="s">
        <v>109</v>
      </c>
      <c r="E526" s="28">
        <v>1</v>
      </c>
      <c r="F526" s="29">
        <v>110.04</v>
      </c>
      <c r="G526" s="29">
        <v>110.04</v>
      </c>
    </row>
    <row r="527" spans="1:7" ht="30" x14ac:dyDescent="0.25">
      <c r="A527" s="27" t="s">
        <v>1531</v>
      </c>
      <c r="B527" s="27" t="s">
        <v>1532</v>
      </c>
      <c r="C527" s="27" t="s">
        <v>1533</v>
      </c>
      <c r="D527" s="28" t="s">
        <v>109</v>
      </c>
      <c r="E527" s="28">
        <v>1</v>
      </c>
      <c r="F527" s="29">
        <v>119.31</v>
      </c>
      <c r="G527" s="29">
        <v>119.31</v>
      </c>
    </row>
    <row r="528" spans="1:7" ht="30" x14ac:dyDescent="0.25">
      <c r="A528" s="27" t="s">
        <v>1534</v>
      </c>
      <c r="B528" s="27" t="s">
        <v>1535</v>
      </c>
      <c r="C528" s="27" t="s">
        <v>1536</v>
      </c>
      <c r="D528" s="28" t="s">
        <v>109</v>
      </c>
      <c r="E528" s="28">
        <v>1</v>
      </c>
      <c r="F528" s="29">
        <v>251.76</v>
      </c>
      <c r="G528" s="29">
        <v>251.76</v>
      </c>
    </row>
    <row r="529" spans="1:7" x14ac:dyDescent="0.25">
      <c r="A529" s="27" t="s">
        <v>1537</v>
      </c>
      <c r="B529" s="27" t="s">
        <v>1538</v>
      </c>
      <c r="C529" s="27" t="s">
        <v>1539</v>
      </c>
      <c r="D529" s="28" t="s">
        <v>109</v>
      </c>
      <c r="E529" s="28">
        <v>1</v>
      </c>
      <c r="F529" s="29">
        <v>91.3</v>
      </c>
      <c r="G529" s="29">
        <v>91.3</v>
      </c>
    </row>
    <row r="530" spans="1:7" ht="30" x14ac:dyDescent="0.25">
      <c r="A530" s="27" t="s">
        <v>1540</v>
      </c>
      <c r="B530" s="27" t="s">
        <v>1541</v>
      </c>
      <c r="C530" s="27" t="s">
        <v>1542</v>
      </c>
      <c r="D530" s="28" t="s">
        <v>109</v>
      </c>
      <c r="E530" s="28">
        <v>1</v>
      </c>
      <c r="F530" s="29">
        <v>15.48</v>
      </c>
      <c r="G530" s="29">
        <v>15.48</v>
      </c>
    </row>
    <row r="531" spans="1:7" ht="45" x14ac:dyDescent="0.25">
      <c r="A531" s="26" t="s">
        <v>1543</v>
      </c>
      <c r="B531" s="27"/>
      <c r="C531" s="26" t="s">
        <v>1544</v>
      </c>
      <c r="D531" s="28"/>
      <c r="E531" s="28"/>
      <c r="F531" s="29"/>
      <c r="G531" s="29"/>
    </row>
    <row r="532" spans="1:7" ht="45" x14ac:dyDescent="0.25">
      <c r="A532" s="27" t="s">
        <v>1545</v>
      </c>
      <c r="B532" s="27" t="s">
        <v>1546</v>
      </c>
      <c r="C532" s="27" t="s">
        <v>1547</v>
      </c>
      <c r="D532" s="28" t="s">
        <v>96</v>
      </c>
      <c r="E532" s="28">
        <v>1</v>
      </c>
      <c r="F532" s="29">
        <v>14</v>
      </c>
      <c r="G532" s="29">
        <v>14</v>
      </c>
    </row>
    <row r="533" spans="1:7" ht="45" x14ac:dyDescent="0.25">
      <c r="A533" s="27" t="s">
        <v>1548</v>
      </c>
      <c r="B533" s="27" t="s">
        <v>1549</v>
      </c>
      <c r="C533" s="27" t="s">
        <v>1550</v>
      </c>
      <c r="D533" s="28" t="s">
        <v>96</v>
      </c>
      <c r="E533" s="28">
        <v>1</v>
      </c>
      <c r="F533" s="29">
        <v>20.99</v>
      </c>
      <c r="G533" s="29">
        <v>20.99</v>
      </c>
    </row>
    <row r="534" spans="1:7" ht="45" x14ac:dyDescent="0.25">
      <c r="A534" s="27" t="s">
        <v>1551</v>
      </c>
      <c r="B534" s="27" t="s">
        <v>1552</v>
      </c>
      <c r="C534" s="27" t="s">
        <v>1553</v>
      </c>
      <c r="D534" s="28" t="s">
        <v>96</v>
      </c>
      <c r="E534" s="28">
        <v>1</v>
      </c>
      <c r="F534" s="29">
        <v>31.62</v>
      </c>
      <c r="G534" s="29">
        <v>31.62</v>
      </c>
    </row>
    <row r="535" spans="1:7" ht="45" x14ac:dyDescent="0.25">
      <c r="A535" s="27" t="s">
        <v>1554</v>
      </c>
      <c r="B535" s="27" t="s">
        <v>1555</v>
      </c>
      <c r="C535" s="27" t="s">
        <v>1556</v>
      </c>
      <c r="D535" s="28" t="s">
        <v>96</v>
      </c>
      <c r="E535" s="28">
        <v>1</v>
      </c>
      <c r="F535" s="29">
        <v>26.68</v>
      </c>
      <c r="G535" s="29">
        <v>26.68</v>
      </c>
    </row>
    <row r="536" spans="1:7" ht="45" x14ac:dyDescent="0.25">
      <c r="A536" s="27" t="s">
        <v>1557</v>
      </c>
      <c r="B536" s="27" t="s">
        <v>1558</v>
      </c>
      <c r="C536" s="27" t="s">
        <v>1559</v>
      </c>
      <c r="D536" s="28" t="s">
        <v>96</v>
      </c>
      <c r="E536" s="28">
        <v>1</v>
      </c>
      <c r="F536" s="29">
        <v>40.67</v>
      </c>
      <c r="G536" s="29">
        <v>40.67</v>
      </c>
    </row>
    <row r="537" spans="1:7" ht="45" x14ac:dyDescent="0.25">
      <c r="A537" s="27" t="s">
        <v>1560</v>
      </c>
      <c r="B537" s="27" t="s">
        <v>1561</v>
      </c>
      <c r="C537" s="27" t="s">
        <v>1562</v>
      </c>
      <c r="D537" s="28" t="s">
        <v>96</v>
      </c>
      <c r="E537" s="28">
        <v>1</v>
      </c>
      <c r="F537" s="29">
        <v>59.18</v>
      </c>
      <c r="G537" s="29">
        <v>59.18</v>
      </c>
    </row>
    <row r="538" spans="1:7" x14ac:dyDescent="0.25">
      <c r="A538" s="26" t="s">
        <v>1563</v>
      </c>
      <c r="B538" s="27"/>
      <c r="C538" s="26" t="s">
        <v>815</v>
      </c>
      <c r="D538" s="28"/>
      <c r="E538" s="28"/>
      <c r="F538" s="29"/>
      <c r="G538" s="29"/>
    </row>
    <row r="539" spans="1:7" ht="30" x14ac:dyDescent="0.25">
      <c r="A539" s="27" t="s">
        <v>1564</v>
      </c>
      <c r="B539" s="27" t="s">
        <v>1565</v>
      </c>
      <c r="C539" s="27" t="s">
        <v>1566</v>
      </c>
      <c r="D539" s="28" t="s">
        <v>109</v>
      </c>
      <c r="E539" s="28">
        <v>1</v>
      </c>
      <c r="F539" s="29">
        <v>23.98</v>
      </c>
      <c r="G539" s="29">
        <v>23.98</v>
      </c>
    </row>
    <row r="540" spans="1:7" ht="30" x14ac:dyDescent="0.25">
      <c r="A540" s="27" t="s">
        <v>1567</v>
      </c>
      <c r="B540" s="27" t="s">
        <v>1568</v>
      </c>
      <c r="C540" s="27" t="s">
        <v>1569</v>
      </c>
      <c r="D540" s="28" t="s">
        <v>109</v>
      </c>
      <c r="E540" s="28">
        <v>1</v>
      </c>
      <c r="F540" s="29">
        <v>33.57</v>
      </c>
      <c r="G540" s="29">
        <v>33.57</v>
      </c>
    </row>
    <row r="541" spans="1:7" ht="30" x14ac:dyDescent="0.25">
      <c r="A541" s="27" t="s">
        <v>1570</v>
      </c>
      <c r="B541" s="27" t="s">
        <v>1571</v>
      </c>
      <c r="C541" s="27" t="s">
        <v>1572</v>
      </c>
      <c r="D541" s="28" t="s">
        <v>109</v>
      </c>
      <c r="E541" s="28">
        <v>1</v>
      </c>
      <c r="F541" s="29">
        <v>23.98</v>
      </c>
      <c r="G541" s="29">
        <v>23.98</v>
      </c>
    </row>
    <row r="542" spans="1:7" ht="30" x14ac:dyDescent="0.25">
      <c r="A542" s="27" t="s">
        <v>1573</v>
      </c>
      <c r="B542" s="27" t="s">
        <v>1574</v>
      </c>
      <c r="C542" s="27" t="s">
        <v>1575</v>
      </c>
      <c r="D542" s="28" t="s">
        <v>109</v>
      </c>
      <c r="E542" s="28">
        <v>1</v>
      </c>
      <c r="F542" s="29">
        <v>32.99</v>
      </c>
      <c r="G542" s="29">
        <v>32.99</v>
      </c>
    </row>
    <row r="543" spans="1:7" x14ac:dyDescent="0.25">
      <c r="A543" s="26" t="s">
        <v>1576</v>
      </c>
      <c r="B543" s="27"/>
      <c r="C543" s="26" t="s">
        <v>1577</v>
      </c>
      <c r="D543" s="28"/>
      <c r="E543" s="28"/>
      <c r="F543" s="29"/>
      <c r="G543" s="29"/>
    </row>
    <row r="544" spans="1:7" ht="60" x14ac:dyDescent="0.25">
      <c r="A544" s="27" t="s">
        <v>1578</v>
      </c>
      <c r="B544" s="27" t="s">
        <v>1579</v>
      </c>
      <c r="C544" s="27" t="s">
        <v>1580</v>
      </c>
      <c r="D544" s="28" t="s">
        <v>1581</v>
      </c>
      <c r="E544" s="28">
        <v>1</v>
      </c>
      <c r="F544" s="29">
        <v>4.45</v>
      </c>
      <c r="G544" s="29">
        <v>4.45</v>
      </c>
    </row>
    <row r="545" spans="1:7" ht="75" x14ac:dyDescent="0.25">
      <c r="A545" s="27" t="s">
        <v>1582</v>
      </c>
      <c r="B545" s="27" t="s">
        <v>1583</v>
      </c>
      <c r="C545" s="27" t="s">
        <v>1584</v>
      </c>
      <c r="D545" s="28" t="s">
        <v>1581</v>
      </c>
      <c r="E545" s="28">
        <v>1</v>
      </c>
      <c r="F545" s="29">
        <v>7.13</v>
      </c>
      <c r="G545" s="29">
        <v>7.13</v>
      </c>
    </row>
    <row r="546" spans="1:7" ht="75" x14ac:dyDescent="0.25">
      <c r="A546" s="27" t="s">
        <v>1585</v>
      </c>
      <c r="B546" s="27" t="s">
        <v>1586</v>
      </c>
      <c r="C546" s="27" t="s">
        <v>1587</v>
      </c>
      <c r="D546" s="28" t="s">
        <v>1581</v>
      </c>
      <c r="E546" s="28">
        <v>1</v>
      </c>
      <c r="F546" s="29">
        <v>9.11</v>
      </c>
      <c r="G546" s="29">
        <v>9.11</v>
      </c>
    </row>
    <row r="547" spans="1:7" x14ac:dyDescent="0.25">
      <c r="A547" s="26" t="s">
        <v>1588</v>
      </c>
      <c r="B547" s="27"/>
      <c r="C547" s="26" t="s">
        <v>1589</v>
      </c>
      <c r="D547" s="28"/>
      <c r="E547" s="28"/>
      <c r="F547" s="29"/>
      <c r="G547" s="29"/>
    </row>
    <row r="548" spans="1:7" x14ac:dyDescent="0.25">
      <c r="A548" s="26" t="s">
        <v>1590</v>
      </c>
      <c r="B548" s="27"/>
      <c r="C548" s="26" t="s">
        <v>1591</v>
      </c>
      <c r="D548" s="28"/>
      <c r="E548" s="28"/>
      <c r="F548" s="29"/>
      <c r="G548" s="29"/>
    </row>
    <row r="549" spans="1:7" ht="105" x14ac:dyDescent="0.25">
      <c r="A549" s="27" t="s">
        <v>1592</v>
      </c>
      <c r="B549" s="27" t="s">
        <v>1593</v>
      </c>
      <c r="C549" s="27" t="s">
        <v>1594</v>
      </c>
      <c r="D549" s="28" t="s">
        <v>109</v>
      </c>
      <c r="E549" s="28">
        <v>1</v>
      </c>
      <c r="F549" s="30">
        <v>1502.77</v>
      </c>
      <c r="G549" s="30">
        <v>1502.77</v>
      </c>
    </row>
    <row r="550" spans="1:7" ht="90" x14ac:dyDescent="0.25">
      <c r="A550" s="27" t="s">
        <v>1595</v>
      </c>
      <c r="B550" s="27" t="s">
        <v>1596</v>
      </c>
      <c r="C550" s="27" t="s">
        <v>1597</v>
      </c>
      <c r="D550" s="28" t="s">
        <v>109</v>
      </c>
      <c r="E550" s="28">
        <v>1</v>
      </c>
      <c r="F550" s="30">
        <v>2752.58</v>
      </c>
      <c r="G550" s="30">
        <v>2752.58</v>
      </c>
    </row>
    <row r="551" spans="1:7" x14ac:dyDescent="0.25">
      <c r="A551" s="26" t="s">
        <v>1598</v>
      </c>
      <c r="B551" s="27"/>
      <c r="C551" s="26" t="s">
        <v>1599</v>
      </c>
      <c r="D551" s="28"/>
      <c r="E551" s="28"/>
      <c r="F551" s="29"/>
      <c r="G551" s="29"/>
    </row>
    <row r="552" spans="1:7" ht="45" x14ac:dyDescent="0.25">
      <c r="A552" s="27" t="s">
        <v>1600</v>
      </c>
      <c r="B552" s="27" t="s">
        <v>1601</v>
      </c>
      <c r="C552" s="27" t="s">
        <v>1602</v>
      </c>
      <c r="D552" s="28" t="s">
        <v>109</v>
      </c>
      <c r="E552" s="28">
        <v>1</v>
      </c>
      <c r="F552" s="29">
        <v>278.67</v>
      </c>
      <c r="G552" s="29">
        <v>278.67</v>
      </c>
    </row>
    <row r="553" spans="1:7" ht="45" x14ac:dyDescent="0.25">
      <c r="A553" s="27" t="s">
        <v>1603</v>
      </c>
      <c r="B553" s="27" t="s">
        <v>1604</v>
      </c>
      <c r="C553" s="27" t="s">
        <v>1605</v>
      </c>
      <c r="D553" s="28" t="s">
        <v>109</v>
      </c>
      <c r="E553" s="28">
        <v>1</v>
      </c>
      <c r="F553" s="29">
        <v>521.85</v>
      </c>
      <c r="G553" s="29">
        <v>521.85</v>
      </c>
    </row>
    <row r="554" spans="1:7" ht="45" x14ac:dyDescent="0.25">
      <c r="A554" s="27" t="s">
        <v>1606</v>
      </c>
      <c r="B554" s="27" t="s">
        <v>1607</v>
      </c>
      <c r="C554" s="27" t="s">
        <v>1608</v>
      </c>
      <c r="D554" s="28" t="s">
        <v>109</v>
      </c>
      <c r="E554" s="28">
        <v>1</v>
      </c>
      <c r="F554" s="29">
        <v>613.95000000000005</v>
      </c>
      <c r="G554" s="29">
        <v>613.95000000000005</v>
      </c>
    </row>
    <row r="555" spans="1:7" ht="45" x14ac:dyDescent="0.25">
      <c r="A555" s="27" t="s">
        <v>1609</v>
      </c>
      <c r="B555" s="27" t="s">
        <v>1610</v>
      </c>
      <c r="C555" s="27" t="s">
        <v>1611</v>
      </c>
      <c r="D555" s="28" t="s">
        <v>109</v>
      </c>
      <c r="E555" s="28">
        <v>1</v>
      </c>
      <c r="F555" s="29">
        <v>730.05</v>
      </c>
      <c r="G555" s="29">
        <v>730.05</v>
      </c>
    </row>
    <row r="556" spans="1:7" x14ac:dyDescent="0.25">
      <c r="A556" s="27" t="s">
        <v>1612</v>
      </c>
      <c r="B556" s="27" t="s">
        <v>1613</v>
      </c>
      <c r="C556" s="27" t="s">
        <v>1614</v>
      </c>
      <c r="D556" s="28" t="s">
        <v>109</v>
      </c>
      <c r="E556" s="28">
        <v>1</v>
      </c>
      <c r="F556" s="29">
        <v>113.66</v>
      </c>
      <c r="G556" s="29">
        <v>113.66</v>
      </c>
    </row>
    <row r="557" spans="1:7" ht="45" x14ac:dyDescent="0.25">
      <c r="A557" s="27" t="s">
        <v>1615</v>
      </c>
      <c r="B557" s="27" t="s">
        <v>1616</v>
      </c>
      <c r="C557" s="27" t="s">
        <v>1617</v>
      </c>
      <c r="D557" s="28" t="s">
        <v>109</v>
      </c>
      <c r="E557" s="28">
        <v>1</v>
      </c>
      <c r="F557" s="29">
        <v>150.29</v>
      </c>
      <c r="G557" s="29">
        <v>150.29</v>
      </c>
    </row>
    <row r="558" spans="1:7" ht="105" x14ac:dyDescent="0.25">
      <c r="A558" s="27" t="s">
        <v>1618</v>
      </c>
      <c r="B558" s="27" t="s">
        <v>1619</v>
      </c>
      <c r="C558" s="27" t="s">
        <v>1620</v>
      </c>
      <c r="D558" s="28" t="s">
        <v>109</v>
      </c>
      <c r="E558" s="28">
        <v>1</v>
      </c>
      <c r="F558" s="30">
        <v>1080.97</v>
      </c>
      <c r="G558" s="30">
        <v>1080.97</v>
      </c>
    </row>
    <row r="559" spans="1:7" ht="105" x14ac:dyDescent="0.25">
      <c r="A559" s="27" t="s">
        <v>1621</v>
      </c>
      <c r="B559" s="27" t="s">
        <v>1622</v>
      </c>
      <c r="C559" s="27" t="s">
        <v>1623</v>
      </c>
      <c r="D559" s="28" t="s">
        <v>109</v>
      </c>
      <c r="E559" s="28">
        <v>1</v>
      </c>
      <c r="F559" s="30">
        <v>1341.28</v>
      </c>
      <c r="G559" s="30">
        <v>1341.28</v>
      </c>
    </row>
    <row r="560" spans="1:7" ht="75" x14ac:dyDescent="0.25">
      <c r="A560" s="27" t="s">
        <v>1624</v>
      </c>
      <c r="B560" s="27" t="s">
        <v>1625</v>
      </c>
      <c r="C560" s="27" t="s">
        <v>1626</v>
      </c>
      <c r="D560" s="28" t="s">
        <v>109</v>
      </c>
      <c r="E560" s="28">
        <v>1</v>
      </c>
      <c r="F560" s="30">
        <v>1743.37</v>
      </c>
      <c r="G560" s="30">
        <v>1743.37</v>
      </c>
    </row>
    <row r="561" spans="1:7" ht="45" x14ac:dyDescent="0.25">
      <c r="A561" s="27" t="s">
        <v>1627</v>
      </c>
      <c r="B561" s="27" t="s">
        <v>1628</v>
      </c>
      <c r="C561" s="27" t="s">
        <v>1629</v>
      </c>
      <c r="D561" s="28" t="s">
        <v>109</v>
      </c>
      <c r="E561" s="28">
        <v>1</v>
      </c>
      <c r="F561" s="29">
        <v>105.86</v>
      </c>
      <c r="G561" s="29">
        <v>105.86</v>
      </c>
    </row>
    <row r="562" spans="1:7" x14ac:dyDescent="0.25">
      <c r="A562" s="26" t="s">
        <v>1630</v>
      </c>
      <c r="B562" s="27"/>
      <c r="C562" s="26" t="s">
        <v>1631</v>
      </c>
      <c r="D562" s="28"/>
      <c r="E562" s="28"/>
      <c r="F562" s="29"/>
      <c r="G562" s="29"/>
    </row>
    <row r="563" spans="1:7" ht="45" x14ac:dyDescent="0.25">
      <c r="A563" s="27" t="s">
        <v>1632</v>
      </c>
      <c r="B563" s="27" t="s">
        <v>1633</v>
      </c>
      <c r="C563" s="27" t="s">
        <v>1634</v>
      </c>
      <c r="D563" s="28" t="s">
        <v>109</v>
      </c>
      <c r="E563" s="28">
        <v>1</v>
      </c>
      <c r="F563" s="29">
        <v>441.62</v>
      </c>
      <c r="G563" s="29">
        <v>441.62</v>
      </c>
    </row>
    <row r="564" spans="1:7" ht="90" x14ac:dyDescent="0.25">
      <c r="A564" s="27" t="s">
        <v>1635</v>
      </c>
      <c r="B564" s="27" t="s">
        <v>1636</v>
      </c>
      <c r="C564" s="27" t="s">
        <v>1637</v>
      </c>
      <c r="D564" s="28" t="s">
        <v>109</v>
      </c>
      <c r="E564" s="28">
        <v>1</v>
      </c>
      <c r="F564" s="29">
        <v>326.13</v>
      </c>
      <c r="G564" s="29">
        <v>326.13</v>
      </c>
    </row>
    <row r="565" spans="1:7" ht="30" x14ac:dyDescent="0.25">
      <c r="A565" s="27" t="s">
        <v>1638</v>
      </c>
      <c r="B565" s="27" t="s">
        <v>1639</v>
      </c>
      <c r="C565" s="27" t="s">
        <v>1640</v>
      </c>
      <c r="D565" s="28" t="s">
        <v>109</v>
      </c>
      <c r="E565" s="28">
        <v>1</v>
      </c>
      <c r="F565" s="29">
        <v>43.6</v>
      </c>
      <c r="G565" s="29">
        <v>43.6</v>
      </c>
    </row>
    <row r="566" spans="1:7" ht="90" x14ac:dyDescent="0.25">
      <c r="A566" s="27" t="s">
        <v>1641</v>
      </c>
      <c r="B566" s="27" t="s">
        <v>1642</v>
      </c>
      <c r="C566" s="27" t="s">
        <v>1643</v>
      </c>
      <c r="D566" s="28" t="s">
        <v>109</v>
      </c>
      <c r="E566" s="28">
        <v>1</v>
      </c>
      <c r="F566" s="29">
        <v>166.35</v>
      </c>
      <c r="G566" s="29">
        <v>166.35</v>
      </c>
    </row>
    <row r="567" spans="1:7" ht="90" x14ac:dyDescent="0.25">
      <c r="A567" s="27" t="s">
        <v>1644</v>
      </c>
      <c r="B567" s="27" t="s">
        <v>1645</v>
      </c>
      <c r="C567" s="27" t="s">
        <v>1646</v>
      </c>
      <c r="D567" s="28" t="s">
        <v>109</v>
      </c>
      <c r="E567" s="28">
        <v>1</v>
      </c>
      <c r="F567" s="29">
        <v>213.33</v>
      </c>
      <c r="G567" s="29">
        <v>213.33</v>
      </c>
    </row>
    <row r="568" spans="1:7" ht="90" x14ac:dyDescent="0.25">
      <c r="A568" s="27" t="s">
        <v>1647</v>
      </c>
      <c r="B568" s="27" t="s">
        <v>1648</v>
      </c>
      <c r="C568" s="27" t="s">
        <v>1649</v>
      </c>
      <c r="D568" s="28" t="s">
        <v>109</v>
      </c>
      <c r="E568" s="28">
        <v>1</v>
      </c>
      <c r="F568" s="29">
        <v>296.58999999999997</v>
      </c>
      <c r="G568" s="29">
        <v>296.58999999999997</v>
      </c>
    </row>
    <row r="569" spans="1:7" ht="90" x14ac:dyDescent="0.25">
      <c r="A569" s="27" t="s">
        <v>1650</v>
      </c>
      <c r="B569" s="27" t="s">
        <v>1651</v>
      </c>
      <c r="C569" s="27" t="s">
        <v>1652</v>
      </c>
      <c r="D569" s="28" t="s">
        <v>109</v>
      </c>
      <c r="E569" s="28">
        <v>1</v>
      </c>
      <c r="F569" s="29">
        <v>184.6</v>
      </c>
      <c r="G569" s="29">
        <v>184.6</v>
      </c>
    </row>
    <row r="570" spans="1:7" ht="30" x14ac:dyDescent="0.25">
      <c r="A570" s="27" t="s">
        <v>1653</v>
      </c>
      <c r="B570" s="27" t="s">
        <v>1654</v>
      </c>
      <c r="C570" s="27" t="s">
        <v>1655</v>
      </c>
      <c r="D570" s="28" t="s">
        <v>109</v>
      </c>
      <c r="E570" s="28">
        <v>1</v>
      </c>
      <c r="F570" s="29">
        <v>9.7899999999999991</v>
      </c>
      <c r="G570" s="29">
        <v>9.7899999999999991</v>
      </c>
    </row>
    <row r="571" spans="1:7" ht="30" x14ac:dyDescent="0.25">
      <c r="A571" s="27" t="s">
        <v>1656</v>
      </c>
      <c r="B571" s="27" t="s">
        <v>1657</v>
      </c>
      <c r="C571" s="27" t="s">
        <v>1658</v>
      </c>
      <c r="D571" s="28" t="s">
        <v>109</v>
      </c>
      <c r="E571" s="28">
        <v>1</v>
      </c>
      <c r="F571" s="29">
        <v>16.8</v>
      </c>
      <c r="G571" s="29">
        <v>16.8</v>
      </c>
    </row>
    <row r="572" spans="1:7" ht="30" x14ac:dyDescent="0.25">
      <c r="A572" s="27" t="s">
        <v>1659</v>
      </c>
      <c r="B572" s="27" t="s">
        <v>1660</v>
      </c>
      <c r="C572" s="27" t="s">
        <v>1661</v>
      </c>
      <c r="D572" s="28" t="s">
        <v>109</v>
      </c>
      <c r="E572" s="28">
        <v>1</v>
      </c>
      <c r="F572" s="29">
        <v>77.95</v>
      </c>
      <c r="G572" s="29">
        <v>77.95</v>
      </c>
    </row>
    <row r="573" spans="1:7" ht="30" x14ac:dyDescent="0.25">
      <c r="A573" s="27" t="s">
        <v>1662</v>
      </c>
      <c r="B573" s="27" t="s">
        <v>1663</v>
      </c>
      <c r="C573" s="27" t="s">
        <v>1664</v>
      </c>
      <c r="D573" s="28" t="s">
        <v>109</v>
      </c>
      <c r="E573" s="28">
        <v>1</v>
      </c>
      <c r="F573" s="29">
        <v>149.36000000000001</v>
      </c>
      <c r="G573" s="29">
        <v>149.36000000000001</v>
      </c>
    </row>
    <row r="574" spans="1:7" ht="30" x14ac:dyDescent="0.25">
      <c r="A574" s="27" t="s">
        <v>1665</v>
      </c>
      <c r="B574" s="27" t="s">
        <v>1666</v>
      </c>
      <c r="C574" s="27" t="s">
        <v>1667</v>
      </c>
      <c r="D574" s="28" t="s">
        <v>109</v>
      </c>
      <c r="E574" s="28">
        <v>1</v>
      </c>
      <c r="F574" s="29">
        <v>210.9</v>
      </c>
      <c r="G574" s="29">
        <v>210.9</v>
      </c>
    </row>
    <row r="575" spans="1:7" ht="30" x14ac:dyDescent="0.25">
      <c r="A575" s="27" t="s">
        <v>1668</v>
      </c>
      <c r="B575" s="27" t="s">
        <v>1669</v>
      </c>
      <c r="C575" s="27" t="s">
        <v>1670</v>
      </c>
      <c r="D575" s="28" t="s">
        <v>109</v>
      </c>
      <c r="E575" s="28">
        <v>1</v>
      </c>
      <c r="F575" s="29">
        <v>341.02</v>
      </c>
      <c r="G575" s="29">
        <v>341.02</v>
      </c>
    </row>
    <row r="576" spans="1:7" ht="30" x14ac:dyDescent="0.25">
      <c r="A576" s="27" t="s">
        <v>1671</v>
      </c>
      <c r="B576" s="27" t="s">
        <v>1672</v>
      </c>
      <c r="C576" s="27" t="s">
        <v>1673</v>
      </c>
      <c r="D576" s="28" t="s">
        <v>109</v>
      </c>
      <c r="E576" s="28">
        <v>1</v>
      </c>
      <c r="F576" s="29">
        <v>12.33</v>
      </c>
      <c r="G576" s="29">
        <v>12.33</v>
      </c>
    </row>
    <row r="577" spans="1:7" x14ac:dyDescent="0.25">
      <c r="A577" s="26" t="s">
        <v>1674</v>
      </c>
      <c r="B577" s="27"/>
      <c r="C577" s="26" t="s">
        <v>1675</v>
      </c>
      <c r="D577" s="28"/>
      <c r="E577" s="28"/>
      <c r="F577" s="29"/>
      <c r="G577" s="29"/>
    </row>
    <row r="578" spans="1:7" ht="75" x14ac:dyDescent="0.25">
      <c r="A578" s="27" t="s">
        <v>1676</v>
      </c>
      <c r="B578" s="27" t="s">
        <v>1677</v>
      </c>
      <c r="C578" s="27" t="s">
        <v>1678</v>
      </c>
      <c r="D578" s="28" t="s">
        <v>96</v>
      </c>
      <c r="E578" s="28">
        <v>1</v>
      </c>
      <c r="F578" s="29">
        <v>63.88</v>
      </c>
      <c r="G578" s="29">
        <v>63.88</v>
      </c>
    </row>
    <row r="579" spans="1:7" ht="75" x14ac:dyDescent="0.25">
      <c r="A579" s="27" t="s">
        <v>1679</v>
      </c>
      <c r="B579" s="27" t="s">
        <v>1680</v>
      </c>
      <c r="C579" s="27" t="s">
        <v>1681</v>
      </c>
      <c r="D579" s="28" t="s">
        <v>96</v>
      </c>
      <c r="E579" s="28">
        <v>1</v>
      </c>
      <c r="F579" s="29">
        <v>76.67</v>
      </c>
      <c r="G579" s="29">
        <v>76.67</v>
      </c>
    </row>
    <row r="580" spans="1:7" ht="75" x14ac:dyDescent="0.25">
      <c r="A580" s="27" t="s">
        <v>1682</v>
      </c>
      <c r="B580" s="27" t="s">
        <v>1683</v>
      </c>
      <c r="C580" s="27" t="s">
        <v>1684</v>
      </c>
      <c r="D580" s="28" t="s">
        <v>96</v>
      </c>
      <c r="E580" s="28">
        <v>1</v>
      </c>
      <c r="F580" s="29">
        <v>198.43</v>
      </c>
      <c r="G580" s="29">
        <v>198.43</v>
      </c>
    </row>
    <row r="581" spans="1:7" ht="75" x14ac:dyDescent="0.25">
      <c r="A581" s="27" t="s">
        <v>1685</v>
      </c>
      <c r="B581" s="27" t="s">
        <v>1686</v>
      </c>
      <c r="C581" s="27" t="s">
        <v>1687</v>
      </c>
      <c r="D581" s="28" t="s">
        <v>96</v>
      </c>
      <c r="E581" s="28">
        <v>1</v>
      </c>
      <c r="F581" s="29">
        <v>212.68</v>
      </c>
      <c r="G581" s="29">
        <v>212.68</v>
      </c>
    </row>
    <row r="582" spans="1:7" x14ac:dyDescent="0.25">
      <c r="A582" s="26" t="s">
        <v>1688</v>
      </c>
      <c r="B582" s="27"/>
      <c r="C582" s="26" t="s">
        <v>1689</v>
      </c>
      <c r="D582" s="28"/>
      <c r="E582" s="28"/>
      <c r="F582" s="29"/>
      <c r="G582" s="29"/>
    </row>
    <row r="583" spans="1:7" ht="45" x14ac:dyDescent="0.25">
      <c r="A583" s="27" t="s">
        <v>1690</v>
      </c>
      <c r="B583" s="27" t="s">
        <v>1691</v>
      </c>
      <c r="C583" s="27" t="s">
        <v>1692</v>
      </c>
      <c r="D583" s="28" t="s">
        <v>96</v>
      </c>
      <c r="E583" s="28">
        <v>1</v>
      </c>
      <c r="F583" s="29">
        <v>15.92</v>
      </c>
      <c r="G583" s="29">
        <v>15.92</v>
      </c>
    </row>
    <row r="584" spans="1:7" ht="60" x14ac:dyDescent="0.25">
      <c r="A584" s="27" t="s">
        <v>1693</v>
      </c>
      <c r="B584" s="27" t="s">
        <v>1694</v>
      </c>
      <c r="C584" s="27" t="s">
        <v>1695</v>
      </c>
      <c r="D584" s="28" t="s">
        <v>109</v>
      </c>
      <c r="E584" s="28">
        <v>1</v>
      </c>
      <c r="F584" s="29">
        <v>25.54</v>
      </c>
      <c r="G584" s="29">
        <v>25.54</v>
      </c>
    </row>
    <row r="585" spans="1:7" ht="60" x14ac:dyDescent="0.25">
      <c r="A585" s="27" t="s">
        <v>1696</v>
      </c>
      <c r="B585" s="27" t="s">
        <v>1697</v>
      </c>
      <c r="C585" s="27" t="s">
        <v>1698</v>
      </c>
      <c r="D585" s="28" t="s">
        <v>109</v>
      </c>
      <c r="E585" s="28">
        <v>1</v>
      </c>
      <c r="F585" s="29">
        <v>31.08</v>
      </c>
      <c r="G585" s="29">
        <v>31.08</v>
      </c>
    </row>
    <row r="586" spans="1:7" ht="60" x14ac:dyDescent="0.25">
      <c r="A586" s="27" t="s">
        <v>1699</v>
      </c>
      <c r="B586" s="27" t="s">
        <v>1700</v>
      </c>
      <c r="C586" s="27" t="s">
        <v>1701</v>
      </c>
      <c r="D586" s="28" t="s">
        <v>109</v>
      </c>
      <c r="E586" s="28">
        <v>1</v>
      </c>
      <c r="F586" s="29">
        <v>28.19</v>
      </c>
      <c r="G586" s="29">
        <v>28.19</v>
      </c>
    </row>
    <row r="587" spans="1:7" ht="60" x14ac:dyDescent="0.25">
      <c r="A587" s="27" t="s">
        <v>1702</v>
      </c>
      <c r="B587" s="27" t="s">
        <v>1703</v>
      </c>
      <c r="C587" s="27" t="s">
        <v>1704</v>
      </c>
      <c r="D587" s="28" t="s">
        <v>109</v>
      </c>
      <c r="E587" s="28">
        <v>1</v>
      </c>
      <c r="F587" s="29">
        <v>29</v>
      </c>
      <c r="G587" s="29">
        <v>29</v>
      </c>
    </row>
    <row r="588" spans="1:7" ht="45" x14ac:dyDescent="0.25">
      <c r="A588" s="27" t="s">
        <v>1705</v>
      </c>
      <c r="B588" s="27" t="s">
        <v>1706</v>
      </c>
      <c r="C588" s="27" t="s">
        <v>1707</v>
      </c>
      <c r="D588" s="28" t="s">
        <v>96</v>
      </c>
      <c r="E588" s="28">
        <v>1</v>
      </c>
      <c r="F588" s="29">
        <v>26.25</v>
      </c>
      <c r="G588" s="29">
        <v>26.25</v>
      </c>
    </row>
    <row r="589" spans="1:7" ht="30" x14ac:dyDescent="0.25">
      <c r="A589" s="27" t="s">
        <v>1708</v>
      </c>
      <c r="B589" s="27" t="s">
        <v>1709</v>
      </c>
      <c r="C589" s="27" t="s">
        <v>1710</v>
      </c>
      <c r="D589" s="28" t="s">
        <v>96</v>
      </c>
      <c r="E589" s="28">
        <v>1</v>
      </c>
      <c r="F589" s="29">
        <v>17.2</v>
      </c>
      <c r="G589" s="29">
        <v>17.2</v>
      </c>
    </row>
    <row r="590" spans="1:7" ht="45" x14ac:dyDescent="0.25">
      <c r="A590" s="27" t="s">
        <v>1711</v>
      </c>
      <c r="B590" s="27" t="s">
        <v>1712</v>
      </c>
      <c r="C590" s="27" t="s">
        <v>1713</v>
      </c>
      <c r="D590" s="28" t="s">
        <v>96</v>
      </c>
      <c r="E590" s="28">
        <v>1</v>
      </c>
      <c r="F590" s="29">
        <v>62.31</v>
      </c>
      <c r="G590" s="29">
        <v>62.31</v>
      </c>
    </row>
    <row r="591" spans="1:7" ht="45" x14ac:dyDescent="0.25">
      <c r="A591" s="27" t="s">
        <v>1714</v>
      </c>
      <c r="B591" s="27" t="s">
        <v>1715</v>
      </c>
      <c r="C591" s="27" t="s">
        <v>1716</v>
      </c>
      <c r="D591" s="28" t="s">
        <v>96</v>
      </c>
      <c r="E591" s="28">
        <v>1</v>
      </c>
      <c r="F591" s="29">
        <v>82.75</v>
      </c>
      <c r="G591" s="29">
        <v>82.75</v>
      </c>
    </row>
    <row r="592" spans="1:7" ht="45" x14ac:dyDescent="0.25">
      <c r="A592" s="27" t="s">
        <v>1717</v>
      </c>
      <c r="B592" s="27" t="s">
        <v>1718</v>
      </c>
      <c r="C592" s="27" t="s">
        <v>1719</v>
      </c>
      <c r="D592" s="28" t="s">
        <v>96</v>
      </c>
      <c r="E592" s="28">
        <v>1</v>
      </c>
      <c r="F592" s="29">
        <v>115.4</v>
      </c>
      <c r="G592" s="29">
        <v>115.4</v>
      </c>
    </row>
    <row r="593" spans="1:7" ht="45" x14ac:dyDescent="0.25">
      <c r="A593" s="27" t="s">
        <v>1720</v>
      </c>
      <c r="B593" s="27" t="s">
        <v>1721</v>
      </c>
      <c r="C593" s="27" t="s">
        <v>1722</v>
      </c>
      <c r="D593" s="28" t="s">
        <v>96</v>
      </c>
      <c r="E593" s="28">
        <v>1</v>
      </c>
      <c r="F593" s="29">
        <v>131.65</v>
      </c>
      <c r="G593" s="29">
        <v>131.65</v>
      </c>
    </row>
    <row r="594" spans="1:7" ht="45" x14ac:dyDescent="0.25">
      <c r="A594" s="27" t="s">
        <v>1723</v>
      </c>
      <c r="B594" s="27" t="s">
        <v>1724</v>
      </c>
      <c r="C594" s="27" t="s">
        <v>1725</v>
      </c>
      <c r="D594" s="28" t="s">
        <v>109</v>
      </c>
      <c r="E594" s="28">
        <v>1</v>
      </c>
      <c r="F594" s="29">
        <v>50.66</v>
      </c>
      <c r="G594" s="29">
        <v>50.66</v>
      </c>
    </row>
    <row r="595" spans="1:7" ht="45" x14ac:dyDescent="0.25">
      <c r="A595" s="27" t="s">
        <v>1726</v>
      </c>
      <c r="B595" s="27" t="s">
        <v>1727</v>
      </c>
      <c r="C595" s="27" t="s">
        <v>1728</v>
      </c>
      <c r="D595" s="28" t="s">
        <v>109</v>
      </c>
      <c r="E595" s="28">
        <v>1</v>
      </c>
      <c r="F595" s="29">
        <v>66.900000000000006</v>
      </c>
      <c r="G595" s="29">
        <v>66.900000000000006</v>
      </c>
    </row>
    <row r="596" spans="1:7" ht="45" x14ac:dyDescent="0.25">
      <c r="A596" s="27" t="s">
        <v>1729</v>
      </c>
      <c r="B596" s="27" t="s">
        <v>1730</v>
      </c>
      <c r="C596" s="27" t="s">
        <v>1731</v>
      </c>
      <c r="D596" s="28" t="s">
        <v>109</v>
      </c>
      <c r="E596" s="28">
        <v>1</v>
      </c>
      <c r="F596" s="29">
        <v>77.760000000000005</v>
      </c>
      <c r="G596" s="29">
        <v>77.760000000000005</v>
      </c>
    </row>
    <row r="597" spans="1:7" ht="30" x14ac:dyDescent="0.25">
      <c r="A597" s="27" t="s">
        <v>1732</v>
      </c>
      <c r="B597" s="27" t="s">
        <v>1733</v>
      </c>
      <c r="C597" s="27" t="s">
        <v>1734</v>
      </c>
      <c r="D597" s="28" t="s">
        <v>109</v>
      </c>
      <c r="E597" s="28">
        <v>1</v>
      </c>
      <c r="F597" s="29">
        <v>10.08</v>
      </c>
      <c r="G597" s="29">
        <v>10.08</v>
      </c>
    </row>
    <row r="598" spans="1:7" x14ac:dyDescent="0.25">
      <c r="A598" s="27" t="s">
        <v>1735</v>
      </c>
      <c r="B598" s="27" t="s">
        <v>1736</v>
      </c>
      <c r="C598" s="27" t="s">
        <v>1737</v>
      </c>
      <c r="D598" s="28" t="s">
        <v>109</v>
      </c>
      <c r="E598" s="28">
        <v>1</v>
      </c>
      <c r="F598" s="29">
        <v>10.08</v>
      </c>
      <c r="G598" s="29">
        <v>10.08</v>
      </c>
    </row>
    <row r="599" spans="1:7" x14ac:dyDescent="0.25">
      <c r="A599" s="27" t="s">
        <v>1738</v>
      </c>
      <c r="B599" s="27" t="s">
        <v>1739</v>
      </c>
      <c r="C599" s="27" t="s">
        <v>1740</v>
      </c>
      <c r="D599" s="28" t="s">
        <v>109</v>
      </c>
      <c r="E599" s="28">
        <v>1</v>
      </c>
      <c r="F599" s="29">
        <v>11.27</v>
      </c>
      <c r="G599" s="29">
        <v>11.27</v>
      </c>
    </row>
    <row r="600" spans="1:7" ht="45" x14ac:dyDescent="0.25">
      <c r="A600" s="27" t="s">
        <v>1741</v>
      </c>
      <c r="B600" s="27" t="s">
        <v>1742</v>
      </c>
      <c r="C600" s="27" t="s">
        <v>1743</v>
      </c>
      <c r="D600" s="28" t="s">
        <v>96</v>
      </c>
      <c r="E600" s="28">
        <v>1</v>
      </c>
      <c r="F600" s="29">
        <v>30.39</v>
      </c>
      <c r="G600" s="29">
        <v>30.39</v>
      </c>
    </row>
    <row r="601" spans="1:7" ht="45" x14ac:dyDescent="0.25">
      <c r="A601" s="27" t="s">
        <v>1744</v>
      </c>
      <c r="B601" s="27" t="s">
        <v>1745</v>
      </c>
      <c r="C601" s="27" t="s">
        <v>1746</v>
      </c>
      <c r="D601" s="28" t="s">
        <v>96</v>
      </c>
      <c r="E601" s="28">
        <v>1</v>
      </c>
      <c r="F601" s="29">
        <v>36.07</v>
      </c>
      <c r="G601" s="29">
        <v>36.07</v>
      </c>
    </row>
    <row r="602" spans="1:7" ht="45" x14ac:dyDescent="0.25">
      <c r="A602" s="27" t="s">
        <v>1747</v>
      </c>
      <c r="B602" s="27" t="s">
        <v>1748</v>
      </c>
      <c r="C602" s="27" t="s">
        <v>1749</v>
      </c>
      <c r="D602" s="28" t="s">
        <v>96</v>
      </c>
      <c r="E602" s="28">
        <v>1</v>
      </c>
      <c r="F602" s="29">
        <v>50.23</v>
      </c>
      <c r="G602" s="29">
        <v>50.23</v>
      </c>
    </row>
    <row r="603" spans="1:7" ht="45" x14ac:dyDescent="0.25">
      <c r="A603" s="27" t="s">
        <v>1750</v>
      </c>
      <c r="B603" s="27" t="s">
        <v>1751</v>
      </c>
      <c r="C603" s="27" t="s">
        <v>1752</v>
      </c>
      <c r="D603" s="28" t="s">
        <v>96</v>
      </c>
      <c r="E603" s="28">
        <v>1</v>
      </c>
      <c r="F603" s="29">
        <v>62.5</v>
      </c>
      <c r="G603" s="29">
        <v>62.5</v>
      </c>
    </row>
    <row r="604" spans="1:7" ht="45" x14ac:dyDescent="0.25">
      <c r="A604" s="27" t="s">
        <v>1753</v>
      </c>
      <c r="B604" s="27" t="s">
        <v>1754</v>
      </c>
      <c r="C604" s="27" t="s">
        <v>1755</v>
      </c>
      <c r="D604" s="28" t="s">
        <v>109</v>
      </c>
      <c r="E604" s="28">
        <v>1</v>
      </c>
      <c r="F604" s="29">
        <v>12.74</v>
      </c>
      <c r="G604" s="29">
        <v>12.74</v>
      </c>
    </row>
    <row r="605" spans="1:7" ht="45" x14ac:dyDescent="0.25">
      <c r="A605" s="27" t="s">
        <v>1756</v>
      </c>
      <c r="B605" s="27" t="s">
        <v>1757</v>
      </c>
      <c r="C605" s="27" t="s">
        <v>1758</v>
      </c>
      <c r="D605" s="28" t="s">
        <v>109</v>
      </c>
      <c r="E605" s="28">
        <v>1</v>
      </c>
      <c r="F605" s="29">
        <v>13.28</v>
      </c>
      <c r="G605" s="29">
        <v>13.28</v>
      </c>
    </row>
    <row r="606" spans="1:7" ht="45" x14ac:dyDescent="0.25">
      <c r="A606" s="27" t="s">
        <v>1759</v>
      </c>
      <c r="B606" s="27" t="s">
        <v>1760</v>
      </c>
      <c r="C606" s="27" t="s">
        <v>1761</v>
      </c>
      <c r="D606" s="28" t="s">
        <v>109</v>
      </c>
      <c r="E606" s="28">
        <v>1</v>
      </c>
      <c r="F606" s="29">
        <v>85.85</v>
      </c>
      <c r="G606" s="29">
        <v>85.85</v>
      </c>
    </row>
    <row r="607" spans="1:7" ht="45" x14ac:dyDescent="0.25">
      <c r="A607" s="27" t="s">
        <v>1762</v>
      </c>
      <c r="B607" s="27" t="s">
        <v>1763</v>
      </c>
      <c r="C607" s="27" t="s">
        <v>1764</v>
      </c>
      <c r="D607" s="28" t="s">
        <v>109</v>
      </c>
      <c r="E607" s="28">
        <v>1</v>
      </c>
      <c r="F607" s="29">
        <v>109.29</v>
      </c>
      <c r="G607" s="29">
        <v>109.29</v>
      </c>
    </row>
    <row r="608" spans="1:7" ht="45" x14ac:dyDescent="0.25">
      <c r="A608" s="27" t="s">
        <v>1765</v>
      </c>
      <c r="B608" s="27" t="s">
        <v>1766</v>
      </c>
      <c r="C608" s="27" t="s">
        <v>1767</v>
      </c>
      <c r="D608" s="28" t="s">
        <v>109</v>
      </c>
      <c r="E608" s="28">
        <v>1</v>
      </c>
      <c r="F608" s="29">
        <v>77.37</v>
      </c>
      <c r="G608" s="29">
        <v>77.37</v>
      </c>
    </row>
    <row r="609" spans="1:7" ht="45" x14ac:dyDescent="0.25">
      <c r="A609" s="27" t="s">
        <v>1768</v>
      </c>
      <c r="B609" s="27" t="s">
        <v>1769</v>
      </c>
      <c r="C609" s="27" t="s">
        <v>1770</v>
      </c>
      <c r="D609" s="28" t="s">
        <v>109</v>
      </c>
      <c r="E609" s="28">
        <v>1</v>
      </c>
      <c r="F609" s="29">
        <v>118.54</v>
      </c>
      <c r="G609" s="29">
        <v>118.54</v>
      </c>
    </row>
    <row r="610" spans="1:7" ht="75" x14ac:dyDescent="0.25">
      <c r="A610" s="27" t="s">
        <v>1771</v>
      </c>
      <c r="B610" s="27" t="s">
        <v>1772</v>
      </c>
      <c r="C610" s="27" t="s">
        <v>1773</v>
      </c>
      <c r="D610" s="28" t="s">
        <v>109</v>
      </c>
      <c r="E610" s="28">
        <v>1</v>
      </c>
      <c r="F610" s="29">
        <v>32.200000000000003</v>
      </c>
      <c r="G610" s="29">
        <v>32.200000000000003</v>
      </c>
    </row>
    <row r="611" spans="1:7" ht="60" x14ac:dyDescent="0.25">
      <c r="A611" s="27" t="s">
        <v>1774</v>
      </c>
      <c r="B611" s="27" t="s">
        <v>1775</v>
      </c>
      <c r="C611" s="27" t="s">
        <v>1776</v>
      </c>
      <c r="D611" s="28" t="s">
        <v>109</v>
      </c>
      <c r="E611" s="28">
        <v>1</v>
      </c>
      <c r="F611" s="29">
        <v>29.48</v>
      </c>
      <c r="G611" s="29">
        <v>29.48</v>
      </c>
    </row>
    <row r="612" spans="1:7" ht="60" x14ac:dyDescent="0.25">
      <c r="A612" s="27" t="s">
        <v>1777</v>
      </c>
      <c r="B612" s="27" t="s">
        <v>1778</v>
      </c>
      <c r="C612" s="27" t="s">
        <v>1779</v>
      </c>
      <c r="D612" s="28" t="s">
        <v>109</v>
      </c>
      <c r="E612" s="28">
        <v>1</v>
      </c>
      <c r="F612" s="29">
        <v>54.13</v>
      </c>
      <c r="G612" s="29">
        <v>54.13</v>
      </c>
    </row>
    <row r="613" spans="1:7" ht="60" x14ac:dyDescent="0.25">
      <c r="A613" s="27" t="s">
        <v>1780</v>
      </c>
      <c r="B613" s="27" t="s">
        <v>1781</v>
      </c>
      <c r="C613" s="27" t="s">
        <v>1782</v>
      </c>
      <c r="D613" s="28" t="s">
        <v>109</v>
      </c>
      <c r="E613" s="28">
        <v>1</v>
      </c>
      <c r="F613" s="29">
        <v>63.33</v>
      </c>
      <c r="G613" s="29">
        <v>63.33</v>
      </c>
    </row>
    <row r="614" spans="1:7" ht="90" x14ac:dyDescent="0.25">
      <c r="A614" s="27" t="s">
        <v>1783</v>
      </c>
      <c r="B614" s="27" t="s">
        <v>1784</v>
      </c>
      <c r="C614" s="27" t="s">
        <v>1785</v>
      </c>
      <c r="D614" s="28" t="s">
        <v>109</v>
      </c>
      <c r="E614" s="28">
        <v>1</v>
      </c>
      <c r="F614" s="29">
        <v>37.89</v>
      </c>
      <c r="G614" s="29">
        <v>37.89</v>
      </c>
    </row>
    <row r="615" spans="1:7" ht="105" x14ac:dyDescent="0.25">
      <c r="A615" s="27" t="s">
        <v>1786</v>
      </c>
      <c r="B615" s="27" t="s">
        <v>1787</v>
      </c>
      <c r="C615" s="27" t="s">
        <v>1788</v>
      </c>
      <c r="D615" s="28" t="s">
        <v>109</v>
      </c>
      <c r="E615" s="28">
        <v>1</v>
      </c>
      <c r="F615" s="29">
        <v>42.92</v>
      </c>
      <c r="G615" s="29">
        <v>42.92</v>
      </c>
    </row>
    <row r="616" spans="1:7" ht="105" x14ac:dyDescent="0.25">
      <c r="A616" s="27" t="s">
        <v>1789</v>
      </c>
      <c r="B616" s="27" t="s">
        <v>1790</v>
      </c>
      <c r="C616" s="27" t="s">
        <v>1791</v>
      </c>
      <c r="D616" s="28" t="s">
        <v>109</v>
      </c>
      <c r="E616" s="28">
        <v>1</v>
      </c>
      <c r="F616" s="29">
        <v>44.84</v>
      </c>
      <c r="G616" s="29">
        <v>44.84</v>
      </c>
    </row>
    <row r="617" spans="1:7" ht="30" x14ac:dyDescent="0.25">
      <c r="A617" s="26" t="s">
        <v>1792</v>
      </c>
      <c r="B617" s="27"/>
      <c r="C617" s="26" t="s">
        <v>1793</v>
      </c>
      <c r="D617" s="28"/>
      <c r="E617" s="28"/>
      <c r="F617" s="29"/>
      <c r="G617" s="29"/>
    </row>
    <row r="618" spans="1:7" ht="30" x14ac:dyDescent="0.25">
      <c r="A618" s="27" t="s">
        <v>1794</v>
      </c>
      <c r="B618" s="27" t="s">
        <v>1795</v>
      </c>
      <c r="C618" s="27" t="s">
        <v>1796</v>
      </c>
      <c r="D618" s="28" t="s">
        <v>96</v>
      </c>
      <c r="E618" s="28">
        <v>1</v>
      </c>
      <c r="F618" s="29">
        <v>2.09</v>
      </c>
      <c r="G618" s="29">
        <v>2.09</v>
      </c>
    </row>
    <row r="619" spans="1:7" x14ac:dyDescent="0.25">
      <c r="A619" s="27" t="s">
        <v>1797</v>
      </c>
      <c r="B619" s="27" t="s">
        <v>1798</v>
      </c>
      <c r="C619" s="27" t="s">
        <v>1799</v>
      </c>
      <c r="D619" s="28" t="s">
        <v>109</v>
      </c>
      <c r="E619" s="28">
        <v>1</v>
      </c>
      <c r="F619" s="29">
        <v>14.69</v>
      </c>
      <c r="G619" s="29">
        <v>14.69</v>
      </c>
    </row>
    <row r="620" spans="1:7" ht="45" x14ac:dyDescent="0.25">
      <c r="A620" s="27" t="s">
        <v>1800</v>
      </c>
      <c r="B620" s="27" t="s">
        <v>1801</v>
      </c>
      <c r="C620" s="27" t="s">
        <v>1802</v>
      </c>
      <c r="D620" s="28" t="s">
        <v>109</v>
      </c>
      <c r="E620" s="28">
        <v>1</v>
      </c>
      <c r="F620" s="29">
        <v>40.57</v>
      </c>
      <c r="G620" s="29">
        <v>40.57</v>
      </c>
    </row>
    <row r="621" spans="1:7" ht="30" x14ac:dyDescent="0.25">
      <c r="A621" s="27" t="s">
        <v>1803</v>
      </c>
      <c r="B621" s="27" t="s">
        <v>1804</v>
      </c>
      <c r="C621" s="27" t="s">
        <v>1805</v>
      </c>
      <c r="D621" s="28" t="s">
        <v>109</v>
      </c>
      <c r="E621" s="28">
        <v>1</v>
      </c>
      <c r="F621" s="29">
        <v>34.69</v>
      </c>
      <c r="G621" s="29">
        <v>34.69</v>
      </c>
    </row>
    <row r="622" spans="1:7" ht="30" x14ac:dyDescent="0.25">
      <c r="A622" s="27" t="s">
        <v>1806</v>
      </c>
      <c r="B622" s="27" t="s">
        <v>1807</v>
      </c>
      <c r="C622" s="27" t="s">
        <v>1808</v>
      </c>
      <c r="D622" s="28" t="s">
        <v>109</v>
      </c>
      <c r="E622" s="28">
        <v>1</v>
      </c>
      <c r="F622" s="29">
        <v>7.2</v>
      </c>
      <c r="G622" s="29">
        <v>7.2</v>
      </c>
    </row>
    <row r="623" spans="1:7" x14ac:dyDescent="0.25">
      <c r="A623" s="27" t="s">
        <v>1809</v>
      </c>
      <c r="B623" s="27" t="s">
        <v>1810</v>
      </c>
      <c r="C623" s="27" t="s">
        <v>1811</v>
      </c>
      <c r="D623" s="28" t="s">
        <v>109</v>
      </c>
      <c r="E623" s="28">
        <v>1</v>
      </c>
      <c r="F623" s="29">
        <v>23.25</v>
      </c>
      <c r="G623" s="29">
        <v>23.25</v>
      </c>
    </row>
    <row r="624" spans="1:7" x14ac:dyDescent="0.25">
      <c r="A624" s="27" t="s">
        <v>1812</v>
      </c>
      <c r="B624" s="27" t="s">
        <v>1813</v>
      </c>
      <c r="C624" s="27" t="s">
        <v>1814</v>
      </c>
      <c r="D624" s="28" t="s">
        <v>96</v>
      </c>
      <c r="E624" s="28">
        <v>1</v>
      </c>
      <c r="F624" s="29">
        <v>5.21</v>
      </c>
      <c r="G624" s="29">
        <v>5.21</v>
      </c>
    </row>
    <row r="625" spans="1:7" x14ac:dyDescent="0.25">
      <c r="A625" s="27" t="s">
        <v>1815</v>
      </c>
      <c r="B625" s="27" t="s">
        <v>1816</v>
      </c>
      <c r="C625" s="27" t="s">
        <v>1817</v>
      </c>
      <c r="D625" s="28" t="s">
        <v>109</v>
      </c>
      <c r="E625" s="28">
        <v>1</v>
      </c>
      <c r="F625" s="29">
        <v>23.25</v>
      </c>
      <c r="G625" s="29">
        <v>23.25</v>
      </c>
    </row>
    <row r="626" spans="1:7" x14ac:dyDescent="0.25">
      <c r="A626" s="27" t="s">
        <v>1818</v>
      </c>
      <c r="B626" s="27" t="s">
        <v>1819</v>
      </c>
      <c r="C626" s="27" t="s">
        <v>1820</v>
      </c>
      <c r="D626" s="28" t="s">
        <v>109</v>
      </c>
      <c r="E626" s="28">
        <v>1</v>
      </c>
      <c r="F626" s="29">
        <v>7.49</v>
      </c>
      <c r="G626" s="29">
        <v>7.49</v>
      </c>
    </row>
    <row r="627" spans="1:7" ht="30" x14ac:dyDescent="0.25">
      <c r="A627" s="26" t="s">
        <v>1821</v>
      </c>
      <c r="B627" s="27"/>
      <c r="C627" s="26" t="s">
        <v>1822</v>
      </c>
      <c r="D627" s="28"/>
      <c r="E627" s="28"/>
      <c r="F627" s="29"/>
      <c r="G627" s="29"/>
    </row>
    <row r="628" spans="1:7" ht="90" x14ac:dyDescent="0.25">
      <c r="A628" s="27" t="s">
        <v>1823</v>
      </c>
      <c r="B628" s="27" t="s">
        <v>1824</v>
      </c>
      <c r="C628" s="27" t="s">
        <v>1825</v>
      </c>
      <c r="D628" s="28" t="s">
        <v>109</v>
      </c>
      <c r="E628" s="28">
        <v>1</v>
      </c>
      <c r="F628" s="29">
        <v>145.82</v>
      </c>
      <c r="G628" s="29">
        <v>145.82</v>
      </c>
    </row>
    <row r="629" spans="1:7" ht="90" x14ac:dyDescent="0.25">
      <c r="A629" s="27" t="s">
        <v>1826</v>
      </c>
      <c r="B629" s="27" t="s">
        <v>1827</v>
      </c>
      <c r="C629" s="27" t="s">
        <v>1828</v>
      </c>
      <c r="D629" s="28" t="s">
        <v>109</v>
      </c>
      <c r="E629" s="28">
        <v>1</v>
      </c>
      <c r="F629" s="29">
        <v>329.2</v>
      </c>
      <c r="G629" s="29">
        <v>329.2</v>
      </c>
    </row>
    <row r="630" spans="1:7" ht="90" x14ac:dyDescent="0.25">
      <c r="A630" s="27" t="s">
        <v>1829</v>
      </c>
      <c r="B630" s="27" t="s">
        <v>1830</v>
      </c>
      <c r="C630" s="27" t="s">
        <v>1831</v>
      </c>
      <c r="D630" s="28" t="s">
        <v>109</v>
      </c>
      <c r="E630" s="28">
        <v>1</v>
      </c>
      <c r="F630" s="29">
        <v>144.93</v>
      </c>
      <c r="G630" s="29">
        <v>144.93</v>
      </c>
    </row>
    <row r="631" spans="1:7" ht="90" x14ac:dyDescent="0.25">
      <c r="A631" s="27" t="s">
        <v>1832</v>
      </c>
      <c r="B631" s="27" t="s">
        <v>1833</v>
      </c>
      <c r="C631" s="27" t="s">
        <v>1834</v>
      </c>
      <c r="D631" s="28" t="s">
        <v>109</v>
      </c>
      <c r="E631" s="28">
        <v>1</v>
      </c>
      <c r="F631" s="29">
        <v>253.35</v>
      </c>
      <c r="G631" s="29">
        <v>253.35</v>
      </c>
    </row>
    <row r="632" spans="1:7" ht="90" x14ac:dyDescent="0.25">
      <c r="A632" s="27" t="s">
        <v>1835</v>
      </c>
      <c r="B632" s="27" t="s">
        <v>1836</v>
      </c>
      <c r="C632" s="27" t="s">
        <v>1837</v>
      </c>
      <c r="D632" s="28" t="s">
        <v>109</v>
      </c>
      <c r="E632" s="28">
        <v>1</v>
      </c>
      <c r="F632" s="29">
        <v>769.15</v>
      </c>
      <c r="G632" s="29">
        <v>769.15</v>
      </c>
    </row>
    <row r="633" spans="1:7" ht="90" x14ac:dyDescent="0.25">
      <c r="A633" s="27" t="s">
        <v>1838</v>
      </c>
      <c r="B633" s="27" t="s">
        <v>1839</v>
      </c>
      <c r="C633" s="27" t="s">
        <v>1840</v>
      </c>
      <c r="D633" s="28" t="s">
        <v>109</v>
      </c>
      <c r="E633" s="28">
        <v>1</v>
      </c>
      <c r="F633" s="30">
        <v>1168.73</v>
      </c>
      <c r="G633" s="30">
        <v>1168.73</v>
      </c>
    </row>
    <row r="634" spans="1:7" x14ac:dyDescent="0.25">
      <c r="A634" s="26" t="s">
        <v>1841</v>
      </c>
      <c r="B634" s="27"/>
      <c r="C634" s="26" t="s">
        <v>1842</v>
      </c>
      <c r="D634" s="28"/>
      <c r="E634" s="28"/>
      <c r="F634" s="29"/>
      <c r="G634" s="29"/>
    </row>
    <row r="635" spans="1:7" ht="30" x14ac:dyDescent="0.25">
      <c r="A635" s="27" t="s">
        <v>1843</v>
      </c>
      <c r="B635" s="27" t="s">
        <v>1844</v>
      </c>
      <c r="C635" s="27" t="s">
        <v>1845</v>
      </c>
      <c r="D635" s="28" t="s">
        <v>96</v>
      </c>
      <c r="E635" s="28">
        <v>1</v>
      </c>
      <c r="F635" s="29">
        <v>18.07</v>
      </c>
      <c r="G635" s="29">
        <v>18.07</v>
      </c>
    </row>
    <row r="636" spans="1:7" ht="30" x14ac:dyDescent="0.25">
      <c r="A636" s="27" t="s">
        <v>1846</v>
      </c>
      <c r="B636" s="27" t="s">
        <v>1847</v>
      </c>
      <c r="C636" s="27" t="s">
        <v>1848</v>
      </c>
      <c r="D636" s="28" t="s">
        <v>96</v>
      </c>
      <c r="E636" s="28">
        <v>1</v>
      </c>
      <c r="F636" s="29">
        <v>18.93</v>
      </c>
      <c r="G636" s="29">
        <v>18.93</v>
      </c>
    </row>
    <row r="637" spans="1:7" ht="30" x14ac:dyDescent="0.25">
      <c r="A637" s="27" t="s">
        <v>1849</v>
      </c>
      <c r="B637" s="27" t="s">
        <v>1850</v>
      </c>
      <c r="C637" s="27" t="s">
        <v>1851</v>
      </c>
      <c r="D637" s="28" t="s">
        <v>96</v>
      </c>
      <c r="E637" s="28">
        <v>1</v>
      </c>
      <c r="F637" s="29">
        <v>20.34</v>
      </c>
      <c r="G637" s="29">
        <v>20.34</v>
      </c>
    </row>
    <row r="638" spans="1:7" ht="30" x14ac:dyDescent="0.25">
      <c r="A638" s="27" t="s">
        <v>1852</v>
      </c>
      <c r="B638" s="27" t="s">
        <v>1853</v>
      </c>
      <c r="C638" s="27" t="s">
        <v>1854</v>
      </c>
      <c r="D638" s="28" t="s">
        <v>96</v>
      </c>
      <c r="E638" s="28">
        <v>1</v>
      </c>
      <c r="F638" s="29">
        <v>31.55</v>
      </c>
      <c r="G638" s="29">
        <v>31.55</v>
      </c>
    </row>
    <row r="639" spans="1:7" ht="30" x14ac:dyDescent="0.25">
      <c r="A639" s="27" t="s">
        <v>1855</v>
      </c>
      <c r="B639" s="27" t="s">
        <v>1856</v>
      </c>
      <c r="C639" s="27" t="s">
        <v>1857</v>
      </c>
      <c r="D639" s="28" t="s">
        <v>96</v>
      </c>
      <c r="E639" s="28">
        <v>1</v>
      </c>
      <c r="F639" s="29">
        <v>34.17</v>
      </c>
      <c r="G639" s="29">
        <v>34.17</v>
      </c>
    </row>
    <row r="640" spans="1:7" ht="30" x14ac:dyDescent="0.25">
      <c r="A640" s="27" t="s">
        <v>1858</v>
      </c>
      <c r="B640" s="27" t="s">
        <v>1859</v>
      </c>
      <c r="C640" s="27" t="s">
        <v>1860</v>
      </c>
      <c r="D640" s="28" t="s">
        <v>96</v>
      </c>
      <c r="E640" s="28">
        <v>1</v>
      </c>
      <c r="F640" s="29">
        <v>36.86</v>
      </c>
      <c r="G640" s="29">
        <v>36.86</v>
      </c>
    </row>
    <row r="641" spans="1:7" ht="30" x14ac:dyDescent="0.25">
      <c r="A641" s="27" t="s">
        <v>1861</v>
      </c>
      <c r="B641" s="27" t="s">
        <v>1862</v>
      </c>
      <c r="C641" s="27" t="s">
        <v>1863</v>
      </c>
      <c r="D641" s="28" t="s">
        <v>96</v>
      </c>
      <c r="E641" s="28">
        <v>1</v>
      </c>
      <c r="F641" s="29">
        <v>68.03</v>
      </c>
      <c r="G641" s="29">
        <v>68.03</v>
      </c>
    </row>
    <row r="642" spans="1:7" ht="45" x14ac:dyDescent="0.25">
      <c r="A642" s="27" t="s">
        <v>1864</v>
      </c>
      <c r="B642" s="27" t="s">
        <v>1865</v>
      </c>
      <c r="C642" s="27" t="s">
        <v>1866</v>
      </c>
      <c r="D642" s="28" t="s">
        <v>96</v>
      </c>
      <c r="E642" s="28">
        <v>1</v>
      </c>
      <c r="F642" s="29">
        <v>6.59</v>
      </c>
      <c r="G642" s="29">
        <v>6.59</v>
      </c>
    </row>
    <row r="643" spans="1:7" ht="30" x14ac:dyDescent="0.25">
      <c r="A643" s="27" t="s">
        <v>1867</v>
      </c>
      <c r="B643" s="27" t="s">
        <v>1868</v>
      </c>
      <c r="C643" s="27" t="s">
        <v>1869</v>
      </c>
      <c r="D643" s="28" t="s">
        <v>96</v>
      </c>
      <c r="E643" s="28">
        <v>1</v>
      </c>
      <c r="F643" s="29">
        <v>8.07</v>
      </c>
      <c r="G643" s="29">
        <v>8.07</v>
      </c>
    </row>
    <row r="644" spans="1:7" ht="30" x14ac:dyDescent="0.25">
      <c r="A644" s="27" t="s">
        <v>1870</v>
      </c>
      <c r="B644" s="27" t="s">
        <v>1871</v>
      </c>
      <c r="C644" s="27" t="s">
        <v>1872</v>
      </c>
      <c r="D644" s="28" t="s">
        <v>96</v>
      </c>
      <c r="E644" s="28">
        <v>1</v>
      </c>
      <c r="F644" s="29">
        <v>90.59</v>
      </c>
      <c r="G644" s="29">
        <v>90.59</v>
      </c>
    </row>
    <row r="645" spans="1:7" ht="30" x14ac:dyDescent="0.25">
      <c r="A645" s="27" t="s">
        <v>1873</v>
      </c>
      <c r="B645" s="27" t="s">
        <v>1874</v>
      </c>
      <c r="C645" s="27" t="s">
        <v>1875</v>
      </c>
      <c r="D645" s="28" t="s">
        <v>96</v>
      </c>
      <c r="E645" s="28">
        <v>1</v>
      </c>
      <c r="F645" s="29">
        <v>261.37</v>
      </c>
      <c r="G645" s="29">
        <v>261.37</v>
      </c>
    </row>
    <row r="646" spans="1:7" ht="60" x14ac:dyDescent="0.25">
      <c r="A646" s="27" t="s">
        <v>1876</v>
      </c>
      <c r="B646" s="27" t="s">
        <v>1877</v>
      </c>
      <c r="C646" s="27" t="s">
        <v>1878</v>
      </c>
      <c r="D646" s="28" t="s">
        <v>96</v>
      </c>
      <c r="E646" s="28">
        <v>1</v>
      </c>
      <c r="F646" s="29">
        <v>28.49</v>
      </c>
      <c r="G646" s="29">
        <v>28.49</v>
      </c>
    </row>
    <row r="647" spans="1:7" ht="60" x14ac:dyDescent="0.25">
      <c r="A647" s="27" t="s">
        <v>1879</v>
      </c>
      <c r="B647" s="27" t="s">
        <v>1880</v>
      </c>
      <c r="C647" s="27" t="s">
        <v>1881</v>
      </c>
      <c r="D647" s="28" t="s">
        <v>96</v>
      </c>
      <c r="E647" s="28">
        <v>1</v>
      </c>
      <c r="F647" s="29">
        <v>25.51</v>
      </c>
      <c r="G647" s="29">
        <v>25.51</v>
      </c>
    </row>
    <row r="648" spans="1:7" ht="60" x14ac:dyDescent="0.25">
      <c r="A648" s="27" t="s">
        <v>1882</v>
      </c>
      <c r="B648" s="27" t="s">
        <v>1883</v>
      </c>
      <c r="C648" s="27" t="s">
        <v>1884</v>
      </c>
      <c r="D648" s="28" t="s">
        <v>96</v>
      </c>
      <c r="E648" s="28">
        <v>1</v>
      </c>
      <c r="F648" s="29">
        <v>29.95</v>
      </c>
      <c r="G648" s="29">
        <v>29.95</v>
      </c>
    </row>
    <row r="649" spans="1:7" ht="60" x14ac:dyDescent="0.25">
      <c r="A649" s="27" t="s">
        <v>1885</v>
      </c>
      <c r="B649" s="27" t="s">
        <v>1886</v>
      </c>
      <c r="C649" s="27" t="s">
        <v>1887</v>
      </c>
      <c r="D649" s="28" t="s">
        <v>96</v>
      </c>
      <c r="E649" s="28">
        <v>1</v>
      </c>
      <c r="F649" s="29">
        <v>47.89</v>
      </c>
      <c r="G649" s="29">
        <v>47.89</v>
      </c>
    </row>
    <row r="650" spans="1:7" ht="60" x14ac:dyDescent="0.25">
      <c r="A650" s="27" t="s">
        <v>1888</v>
      </c>
      <c r="B650" s="27" t="s">
        <v>1889</v>
      </c>
      <c r="C650" s="27" t="s">
        <v>1890</v>
      </c>
      <c r="D650" s="28" t="s">
        <v>96</v>
      </c>
      <c r="E650" s="28">
        <v>1</v>
      </c>
      <c r="F650" s="29">
        <v>65.510000000000005</v>
      </c>
      <c r="G650" s="29">
        <v>65.510000000000005</v>
      </c>
    </row>
    <row r="651" spans="1:7" ht="60" x14ac:dyDescent="0.25">
      <c r="A651" s="27" t="s">
        <v>1891</v>
      </c>
      <c r="B651" s="27" t="s">
        <v>1892</v>
      </c>
      <c r="C651" s="27" t="s">
        <v>1893</v>
      </c>
      <c r="D651" s="28" t="s">
        <v>96</v>
      </c>
      <c r="E651" s="28">
        <v>1</v>
      </c>
      <c r="F651" s="29">
        <v>114.69</v>
      </c>
      <c r="G651" s="29">
        <v>114.69</v>
      </c>
    </row>
    <row r="652" spans="1:7" x14ac:dyDescent="0.25">
      <c r="A652" s="26" t="s">
        <v>1894</v>
      </c>
      <c r="B652" s="27"/>
      <c r="C652" s="26" t="s">
        <v>1895</v>
      </c>
      <c r="D652" s="28"/>
      <c r="E652" s="28"/>
      <c r="F652" s="29"/>
      <c r="G652" s="29"/>
    </row>
    <row r="653" spans="1:7" ht="45" x14ac:dyDescent="0.25">
      <c r="A653" s="27" t="s">
        <v>1896</v>
      </c>
      <c r="B653" s="27" t="s">
        <v>1897</v>
      </c>
      <c r="C653" s="27" t="s">
        <v>1898</v>
      </c>
      <c r="D653" s="28" t="s">
        <v>109</v>
      </c>
      <c r="E653" s="28">
        <v>1</v>
      </c>
      <c r="F653" s="29">
        <v>24.96</v>
      </c>
      <c r="G653" s="29">
        <v>24.96</v>
      </c>
    </row>
    <row r="654" spans="1:7" ht="45" x14ac:dyDescent="0.25">
      <c r="A654" s="27" t="s">
        <v>1899</v>
      </c>
      <c r="B654" s="27" t="s">
        <v>1900</v>
      </c>
      <c r="C654" s="27" t="s">
        <v>1901</v>
      </c>
      <c r="D654" s="28" t="s">
        <v>109</v>
      </c>
      <c r="E654" s="28">
        <v>1</v>
      </c>
      <c r="F654" s="29">
        <v>24.96</v>
      </c>
      <c r="G654" s="29">
        <v>24.96</v>
      </c>
    </row>
    <row r="655" spans="1:7" ht="45" x14ac:dyDescent="0.25">
      <c r="A655" s="27" t="s">
        <v>1902</v>
      </c>
      <c r="B655" s="27" t="s">
        <v>1903</v>
      </c>
      <c r="C655" s="27" t="s">
        <v>1904</v>
      </c>
      <c r="D655" s="28" t="s">
        <v>109</v>
      </c>
      <c r="E655" s="28">
        <v>1</v>
      </c>
      <c r="F655" s="29">
        <v>24.96</v>
      </c>
      <c r="G655" s="29">
        <v>24.96</v>
      </c>
    </row>
    <row r="656" spans="1:7" ht="45" x14ac:dyDescent="0.25">
      <c r="A656" s="27" t="s">
        <v>1905</v>
      </c>
      <c r="B656" s="27" t="s">
        <v>1906</v>
      </c>
      <c r="C656" s="27" t="s">
        <v>1907</v>
      </c>
      <c r="D656" s="28" t="s">
        <v>109</v>
      </c>
      <c r="E656" s="28">
        <v>1</v>
      </c>
      <c r="F656" s="29">
        <v>24.96</v>
      </c>
      <c r="G656" s="29">
        <v>24.96</v>
      </c>
    </row>
    <row r="657" spans="1:7" ht="45" x14ac:dyDescent="0.25">
      <c r="A657" s="27" t="s">
        <v>1908</v>
      </c>
      <c r="B657" s="27" t="s">
        <v>1909</v>
      </c>
      <c r="C657" s="27" t="s">
        <v>1910</v>
      </c>
      <c r="D657" s="28" t="s">
        <v>109</v>
      </c>
      <c r="E657" s="28">
        <v>1</v>
      </c>
      <c r="F657" s="29">
        <v>27.84</v>
      </c>
      <c r="G657" s="29">
        <v>27.84</v>
      </c>
    </row>
    <row r="658" spans="1:7" ht="45" x14ac:dyDescent="0.25">
      <c r="A658" s="27" t="s">
        <v>1911</v>
      </c>
      <c r="B658" s="27" t="s">
        <v>1912</v>
      </c>
      <c r="C658" s="27" t="s">
        <v>1913</v>
      </c>
      <c r="D658" s="28" t="s">
        <v>109</v>
      </c>
      <c r="E658" s="28">
        <v>1</v>
      </c>
      <c r="F658" s="29">
        <v>63.95</v>
      </c>
      <c r="G658" s="29">
        <v>63.95</v>
      </c>
    </row>
    <row r="659" spans="1:7" ht="45" x14ac:dyDescent="0.25">
      <c r="A659" s="27" t="s">
        <v>1914</v>
      </c>
      <c r="B659" s="27" t="s">
        <v>1915</v>
      </c>
      <c r="C659" s="27" t="s">
        <v>1916</v>
      </c>
      <c r="D659" s="28" t="s">
        <v>109</v>
      </c>
      <c r="E659" s="28">
        <v>1</v>
      </c>
      <c r="F659" s="29">
        <v>63.95</v>
      </c>
      <c r="G659" s="29">
        <v>63.95</v>
      </c>
    </row>
    <row r="660" spans="1:7" ht="45" x14ac:dyDescent="0.25">
      <c r="A660" s="27" t="s">
        <v>1917</v>
      </c>
      <c r="B660" s="27" t="s">
        <v>1918</v>
      </c>
      <c r="C660" s="27" t="s">
        <v>1919</v>
      </c>
      <c r="D660" s="28" t="s">
        <v>109</v>
      </c>
      <c r="E660" s="28">
        <v>1</v>
      </c>
      <c r="F660" s="29">
        <v>71.61</v>
      </c>
      <c r="G660" s="29">
        <v>71.61</v>
      </c>
    </row>
    <row r="661" spans="1:7" ht="45" x14ac:dyDescent="0.25">
      <c r="A661" s="27" t="s">
        <v>1920</v>
      </c>
      <c r="B661" s="27" t="s">
        <v>1921</v>
      </c>
      <c r="C661" s="27" t="s">
        <v>1922</v>
      </c>
      <c r="D661" s="28" t="s">
        <v>109</v>
      </c>
      <c r="E661" s="28">
        <v>1</v>
      </c>
      <c r="F661" s="29">
        <v>91.86</v>
      </c>
      <c r="G661" s="29">
        <v>91.86</v>
      </c>
    </row>
    <row r="662" spans="1:7" ht="45" x14ac:dyDescent="0.25">
      <c r="A662" s="27" t="s">
        <v>1923</v>
      </c>
      <c r="B662" s="27" t="s">
        <v>1924</v>
      </c>
      <c r="C662" s="27" t="s">
        <v>1925</v>
      </c>
      <c r="D662" s="28" t="s">
        <v>109</v>
      </c>
      <c r="E662" s="28">
        <v>1</v>
      </c>
      <c r="F662" s="29">
        <v>94.82</v>
      </c>
      <c r="G662" s="29">
        <v>94.82</v>
      </c>
    </row>
    <row r="663" spans="1:7" ht="45" x14ac:dyDescent="0.25">
      <c r="A663" s="27" t="s">
        <v>1926</v>
      </c>
      <c r="B663" s="27" t="s">
        <v>1927</v>
      </c>
      <c r="C663" s="27" t="s">
        <v>1928</v>
      </c>
      <c r="D663" s="28" t="s">
        <v>109</v>
      </c>
      <c r="E663" s="28">
        <v>1</v>
      </c>
      <c r="F663" s="29">
        <v>94.82</v>
      </c>
      <c r="G663" s="29">
        <v>94.82</v>
      </c>
    </row>
    <row r="664" spans="1:7" ht="45" x14ac:dyDescent="0.25">
      <c r="A664" s="27" t="s">
        <v>1929</v>
      </c>
      <c r="B664" s="27" t="s">
        <v>1930</v>
      </c>
      <c r="C664" s="27" t="s">
        <v>1931</v>
      </c>
      <c r="D664" s="28" t="s">
        <v>109</v>
      </c>
      <c r="E664" s="28">
        <v>1</v>
      </c>
      <c r="F664" s="29">
        <v>232.47</v>
      </c>
      <c r="G664" s="29">
        <v>232.47</v>
      </c>
    </row>
    <row r="665" spans="1:7" ht="45" x14ac:dyDescent="0.25">
      <c r="A665" s="27" t="s">
        <v>1932</v>
      </c>
      <c r="B665" s="27" t="s">
        <v>1933</v>
      </c>
      <c r="C665" s="27" t="s">
        <v>1934</v>
      </c>
      <c r="D665" s="28" t="s">
        <v>109</v>
      </c>
      <c r="E665" s="28">
        <v>1</v>
      </c>
      <c r="F665" s="29">
        <v>408.63</v>
      </c>
      <c r="G665" s="29">
        <v>408.63</v>
      </c>
    </row>
    <row r="666" spans="1:7" ht="45" x14ac:dyDescent="0.25">
      <c r="A666" s="27" t="s">
        <v>1935</v>
      </c>
      <c r="B666" s="27" t="s">
        <v>1936</v>
      </c>
      <c r="C666" s="27" t="s">
        <v>1937</v>
      </c>
      <c r="D666" s="28" t="s">
        <v>109</v>
      </c>
      <c r="E666" s="28">
        <v>1</v>
      </c>
      <c r="F666" s="29">
        <v>171.87</v>
      </c>
      <c r="G666" s="29">
        <v>171.87</v>
      </c>
    </row>
    <row r="667" spans="1:7" ht="45" x14ac:dyDescent="0.25">
      <c r="A667" s="27" t="s">
        <v>1938</v>
      </c>
      <c r="B667" s="27" t="s">
        <v>1939</v>
      </c>
      <c r="C667" s="27" t="s">
        <v>1940</v>
      </c>
      <c r="D667" s="28" t="s">
        <v>109</v>
      </c>
      <c r="E667" s="28">
        <v>1</v>
      </c>
      <c r="F667" s="29">
        <v>27.95</v>
      </c>
      <c r="G667" s="29">
        <v>27.95</v>
      </c>
    </row>
    <row r="668" spans="1:7" ht="45" x14ac:dyDescent="0.25">
      <c r="A668" s="27" t="s">
        <v>1941</v>
      </c>
      <c r="B668" s="27" t="s">
        <v>1942</v>
      </c>
      <c r="C668" s="27" t="s">
        <v>1943</v>
      </c>
      <c r="D668" s="28" t="s">
        <v>109</v>
      </c>
      <c r="E668" s="28">
        <v>1</v>
      </c>
      <c r="F668" s="29">
        <v>30.52</v>
      </c>
      <c r="G668" s="29">
        <v>30.52</v>
      </c>
    </row>
    <row r="669" spans="1:7" ht="45" x14ac:dyDescent="0.25">
      <c r="A669" s="27" t="s">
        <v>1944</v>
      </c>
      <c r="B669" s="27" t="s">
        <v>1945</v>
      </c>
      <c r="C669" s="27" t="s">
        <v>1946</v>
      </c>
      <c r="D669" s="28" t="s">
        <v>109</v>
      </c>
      <c r="E669" s="28">
        <v>1</v>
      </c>
      <c r="F669" s="29">
        <v>38.840000000000003</v>
      </c>
      <c r="G669" s="29">
        <v>38.840000000000003</v>
      </c>
    </row>
    <row r="670" spans="1:7" ht="45" x14ac:dyDescent="0.25">
      <c r="A670" s="27" t="s">
        <v>1947</v>
      </c>
      <c r="B670" s="27" t="s">
        <v>1948</v>
      </c>
      <c r="C670" s="27" t="s">
        <v>1949</v>
      </c>
      <c r="D670" s="28" t="s">
        <v>109</v>
      </c>
      <c r="E670" s="28">
        <v>1</v>
      </c>
      <c r="F670" s="29">
        <v>48.34</v>
      </c>
      <c r="G670" s="29">
        <v>48.34</v>
      </c>
    </row>
    <row r="671" spans="1:7" ht="45" x14ac:dyDescent="0.25">
      <c r="A671" s="27" t="s">
        <v>1950</v>
      </c>
      <c r="B671" s="27" t="s">
        <v>1951</v>
      </c>
      <c r="C671" s="27" t="s">
        <v>1952</v>
      </c>
      <c r="D671" s="28" t="s">
        <v>109</v>
      </c>
      <c r="E671" s="28">
        <v>1</v>
      </c>
      <c r="F671" s="29">
        <v>63.95</v>
      </c>
      <c r="G671" s="29">
        <v>63.95</v>
      </c>
    </row>
    <row r="672" spans="1:7" ht="45" x14ac:dyDescent="0.25">
      <c r="A672" s="27" t="s">
        <v>1953</v>
      </c>
      <c r="B672" s="27" t="s">
        <v>1954</v>
      </c>
      <c r="C672" s="27" t="s">
        <v>1955</v>
      </c>
      <c r="D672" s="28" t="s">
        <v>109</v>
      </c>
      <c r="E672" s="28">
        <v>1</v>
      </c>
      <c r="F672" s="29">
        <v>63.95</v>
      </c>
      <c r="G672" s="29">
        <v>63.95</v>
      </c>
    </row>
    <row r="673" spans="1:7" ht="45" x14ac:dyDescent="0.25">
      <c r="A673" s="27" t="s">
        <v>1956</v>
      </c>
      <c r="B673" s="27" t="s">
        <v>1957</v>
      </c>
      <c r="C673" s="27" t="s">
        <v>1958</v>
      </c>
      <c r="D673" s="28" t="s">
        <v>109</v>
      </c>
      <c r="E673" s="28">
        <v>1</v>
      </c>
      <c r="F673" s="29">
        <v>67.28</v>
      </c>
      <c r="G673" s="29">
        <v>67.28</v>
      </c>
    </row>
    <row r="674" spans="1:7" ht="45" x14ac:dyDescent="0.25">
      <c r="A674" s="27" t="s">
        <v>1959</v>
      </c>
      <c r="B674" s="27" t="s">
        <v>1960</v>
      </c>
      <c r="C674" s="27" t="s">
        <v>1961</v>
      </c>
      <c r="D674" s="28" t="s">
        <v>109</v>
      </c>
      <c r="E674" s="28">
        <v>1</v>
      </c>
      <c r="F674" s="29">
        <v>76.709999999999994</v>
      </c>
      <c r="G674" s="29">
        <v>76.709999999999994</v>
      </c>
    </row>
    <row r="675" spans="1:7" ht="45" x14ac:dyDescent="0.25">
      <c r="A675" s="27" t="s">
        <v>1962</v>
      </c>
      <c r="B675" s="27" t="s">
        <v>1963</v>
      </c>
      <c r="C675" s="27" t="s">
        <v>1964</v>
      </c>
      <c r="D675" s="28" t="s">
        <v>109</v>
      </c>
      <c r="E675" s="28">
        <v>1</v>
      </c>
      <c r="F675" s="29">
        <v>106.34</v>
      </c>
      <c r="G675" s="29">
        <v>106.34</v>
      </c>
    </row>
    <row r="676" spans="1:7" ht="45" x14ac:dyDescent="0.25">
      <c r="A676" s="27" t="s">
        <v>1965</v>
      </c>
      <c r="B676" s="27" t="s">
        <v>1966</v>
      </c>
      <c r="C676" s="27" t="s">
        <v>1967</v>
      </c>
      <c r="D676" s="28" t="s">
        <v>109</v>
      </c>
      <c r="E676" s="28">
        <v>1</v>
      </c>
      <c r="F676" s="29">
        <v>116.5</v>
      </c>
      <c r="G676" s="29">
        <v>116.5</v>
      </c>
    </row>
    <row r="677" spans="1:7" ht="45" x14ac:dyDescent="0.25">
      <c r="A677" s="27" t="s">
        <v>1968</v>
      </c>
      <c r="B677" s="27" t="s">
        <v>1969</v>
      </c>
      <c r="C677" s="27" t="s">
        <v>1970</v>
      </c>
      <c r="D677" s="28" t="s">
        <v>109</v>
      </c>
      <c r="E677" s="28">
        <v>1</v>
      </c>
      <c r="F677" s="29">
        <v>91.86</v>
      </c>
      <c r="G677" s="29">
        <v>91.86</v>
      </c>
    </row>
    <row r="678" spans="1:7" ht="45" x14ac:dyDescent="0.25">
      <c r="A678" s="27" t="s">
        <v>1971</v>
      </c>
      <c r="B678" s="27" t="s">
        <v>1972</v>
      </c>
      <c r="C678" s="27" t="s">
        <v>1973</v>
      </c>
      <c r="D678" s="28" t="s">
        <v>109</v>
      </c>
      <c r="E678" s="28">
        <v>1</v>
      </c>
      <c r="F678" s="29">
        <v>91.86</v>
      </c>
      <c r="G678" s="29">
        <v>91.86</v>
      </c>
    </row>
    <row r="679" spans="1:7" ht="45" x14ac:dyDescent="0.25">
      <c r="A679" s="27" t="s">
        <v>1974</v>
      </c>
      <c r="B679" s="27" t="s">
        <v>1975</v>
      </c>
      <c r="C679" s="27" t="s">
        <v>1976</v>
      </c>
      <c r="D679" s="28" t="s">
        <v>109</v>
      </c>
      <c r="E679" s="28">
        <v>1</v>
      </c>
      <c r="F679" s="29">
        <v>91.86</v>
      </c>
      <c r="G679" s="29">
        <v>91.86</v>
      </c>
    </row>
    <row r="680" spans="1:7" ht="45" x14ac:dyDescent="0.25">
      <c r="A680" s="27" t="s">
        <v>1977</v>
      </c>
      <c r="B680" s="27" t="s">
        <v>1978</v>
      </c>
      <c r="C680" s="27" t="s">
        <v>1979</v>
      </c>
      <c r="D680" s="28" t="s">
        <v>109</v>
      </c>
      <c r="E680" s="28">
        <v>1</v>
      </c>
      <c r="F680" s="29">
        <v>103.55</v>
      </c>
      <c r="G680" s="29">
        <v>103.55</v>
      </c>
    </row>
    <row r="681" spans="1:7" ht="45" x14ac:dyDescent="0.25">
      <c r="A681" s="27" t="s">
        <v>1980</v>
      </c>
      <c r="B681" s="27" t="s">
        <v>1981</v>
      </c>
      <c r="C681" s="27" t="s">
        <v>1982</v>
      </c>
      <c r="D681" s="28" t="s">
        <v>109</v>
      </c>
      <c r="E681" s="28">
        <v>1</v>
      </c>
      <c r="F681" s="29">
        <v>191.54</v>
      </c>
      <c r="G681" s="29">
        <v>191.54</v>
      </c>
    </row>
    <row r="682" spans="1:7" ht="45" x14ac:dyDescent="0.25">
      <c r="A682" s="27" t="s">
        <v>1983</v>
      </c>
      <c r="B682" s="27" t="s">
        <v>1984</v>
      </c>
      <c r="C682" s="27" t="s">
        <v>1985</v>
      </c>
      <c r="D682" s="28" t="s">
        <v>109</v>
      </c>
      <c r="E682" s="28">
        <v>1</v>
      </c>
      <c r="F682" s="29">
        <v>413.64</v>
      </c>
      <c r="G682" s="29">
        <v>413.64</v>
      </c>
    </row>
    <row r="683" spans="1:7" ht="75" x14ac:dyDescent="0.25">
      <c r="A683" s="27" t="s">
        <v>1986</v>
      </c>
      <c r="B683" s="27" t="s">
        <v>1987</v>
      </c>
      <c r="C683" s="27" t="s">
        <v>1988</v>
      </c>
      <c r="D683" s="28" t="s">
        <v>109</v>
      </c>
      <c r="E683" s="28">
        <v>1</v>
      </c>
      <c r="F683" s="29">
        <v>513.75</v>
      </c>
      <c r="G683" s="29">
        <v>513.75</v>
      </c>
    </row>
    <row r="684" spans="1:7" ht="75" x14ac:dyDescent="0.25">
      <c r="A684" s="27" t="s">
        <v>1989</v>
      </c>
      <c r="B684" s="27" t="s">
        <v>1990</v>
      </c>
      <c r="C684" s="27" t="s">
        <v>1991</v>
      </c>
      <c r="D684" s="28" t="s">
        <v>109</v>
      </c>
      <c r="E684" s="28">
        <v>1</v>
      </c>
      <c r="F684" s="29">
        <v>513.75</v>
      </c>
      <c r="G684" s="29">
        <v>513.75</v>
      </c>
    </row>
    <row r="685" spans="1:7" ht="75" x14ac:dyDescent="0.25">
      <c r="A685" s="27" t="s">
        <v>1992</v>
      </c>
      <c r="B685" s="27" t="s">
        <v>1993</v>
      </c>
      <c r="C685" s="27" t="s">
        <v>1994</v>
      </c>
      <c r="D685" s="28" t="s">
        <v>109</v>
      </c>
      <c r="E685" s="28">
        <v>1</v>
      </c>
      <c r="F685" s="30">
        <v>1206.97</v>
      </c>
      <c r="G685" s="30">
        <v>1206.97</v>
      </c>
    </row>
    <row r="686" spans="1:7" ht="60" x14ac:dyDescent="0.25">
      <c r="A686" s="27" t="s">
        <v>1995</v>
      </c>
      <c r="B686" s="27" t="s">
        <v>1996</v>
      </c>
      <c r="C686" s="27" t="s">
        <v>1997</v>
      </c>
      <c r="D686" s="28" t="s">
        <v>109</v>
      </c>
      <c r="E686" s="28">
        <v>1</v>
      </c>
      <c r="F686" s="29">
        <v>114.64</v>
      </c>
      <c r="G686" s="29">
        <v>114.64</v>
      </c>
    </row>
    <row r="687" spans="1:7" ht="45" x14ac:dyDescent="0.25">
      <c r="A687" s="27" t="s">
        <v>1998</v>
      </c>
      <c r="B687" s="27" t="s">
        <v>1999</v>
      </c>
      <c r="C687" s="27" t="s">
        <v>2000</v>
      </c>
      <c r="D687" s="28" t="s">
        <v>109</v>
      </c>
      <c r="E687" s="28">
        <v>1</v>
      </c>
      <c r="F687" s="29">
        <v>24.96</v>
      </c>
      <c r="G687" s="29">
        <v>24.96</v>
      </c>
    </row>
    <row r="688" spans="1:7" ht="45" x14ac:dyDescent="0.25">
      <c r="A688" s="27" t="s">
        <v>2001</v>
      </c>
      <c r="B688" s="27" t="s">
        <v>2002</v>
      </c>
      <c r="C688" s="27" t="s">
        <v>2003</v>
      </c>
      <c r="D688" s="28" t="s">
        <v>109</v>
      </c>
      <c r="E688" s="28">
        <v>1</v>
      </c>
      <c r="F688" s="29">
        <v>413.64</v>
      </c>
      <c r="G688" s="29">
        <v>413.64</v>
      </c>
    </row>
    <row r="689" spans="1:7" ht="45" x14ac:dyDescent="0.25">
      <c r="A689" s="27" t="s">
        <v>2004</v>
      </c>
      <c r="B689" s="27" t="s">
        <v>2005</v>
      </c>
      <c r="C689" s="27" t="s">
        <v>2006</v>
      </c>
      <c r="D689" s="28" t="s">
        <v>109</v>
      </c>
      <c r="E689" s="28">
        <v>1</v>
      </c>
      <c r="F689" s="29">
        <v>98.33</v>
      </c>
      <c r="G689" s="29">
        <v>98.33</v>
      </c>
    </row>
    <row r="690" spans="1:7" ht="45" x14ac:dyDescent="0.25">
      <c r="A690" s="27" t="s">
        <v>2007</v>
      </c>
      <c r="B690" s="27" t="s">
        <v>2008</v>
      </c>
      <c r="C690" s="27" t="s">
        <v>2009</v>
      </c>
      <c r="D690" s="28" t="s">
        <v>109</v>
      </c>
      <c r="E690" s="28">
        <v>1</v>
      </c>
      <c r="F690" s="29">
        <v>98.33</v>
      </c>
      <c r="G690" s="29">
        <v>98.33</v>
      </c>
    </row>
    <row r="691" spans="1:7" ht="45" x14ac:dyDescent="0.25">
      <c r="A691" s="27" t="s">
        <v>2010</v>
      </c>
      <c r="B691" s="27" t="s">
        <v>2011</v>
      </c>
      <c r="C691" s="27" t="s">
        <v>2012</v>
      </c>
      <c r="D691" s="28" t="s">
        <v>109</v>
      </c>
      <c r="E691" s="28">
        <v>1</v>
      </c>
      <c r="F691" s="29">
        <v>129.09</v>
      </c>
      <c r="G691" s="29">
        <v>129.09</v>
      </c>
    </row>
    <row r="692" spans="1:7" ht="45" x14ac:dyDescent="0.25">
      <c r="A692" s="27" t="s">
        <v>2013</v>
      </c>
      <c r="B692" s="27" t="s">
        <v>2014</v>
      </c>
      <c r="C692" s="27" t="s">
        <v>2015</v>
      </c>
      <c r="D692" s="28" t="s">
        <v>109</v>
      </c>
      <c r="E692" s="28">
        <v>1</v>
      </c>
      <c r="F692" s="29">
        <v>129.09</v>
      </c>
      <c r="G692" s="29">
        <v>129.09</v>
      </c>
    </row>
    <row r="693" spans="1:7" ht="45" x14ac:dyDescent="0.25">
      <c r="A693" s="27" t="s">
        <v>2016</v>
      </c>
      <c r="B693" s="27" t="s">
        <v>2017</v>
      </c>
      <c r="C693" s="27" t="s">
        <v>2018</v>
      </c>
      <c r="D693" s="28" t="s">
        <v>109</v>
      </c>
      <c r="E693" s="28">
        <v>1</v>
      </c>
      <c r="F693" s="29">
        <v>129.09</v>
      </c>
      <c r="G693" s="29">
        <v>129.09</v>
      </c>
    </row>
    <row r="694" spans="1:7" ht="45" x14ac:dyDescent="0.25">
      <c r="A694" s="27" t="s">
        <v>2019</v>
      </c>
      <c r="B694" s="27" t="s">
        <v>2020</v>
      </c>
      <c r="C694" s="27" t="s">
        <v>2021</v>
      </c>
      <c r="D694" s="28" t="s">
        <v>109</v>
      </c>
      <c r="E694" s="28">
        <v>1</v>
      </c>
      <c r="F694" s="29">
        <v>98.33</v>
      </c>
      <c r="G694" s="29">
        <v>98.33</v>
      </c>
    </row>
    <row r="695" spans="1:7" ht="45" x14ac:dyDescent="0.25">
      <c r="A695" s="27" t="s">
        <v>2022</v>
      </c>
      <c r="B695" s="27" t="s">
        <v>2023</v>
      </c>
      <c r="C695" s="27" t="s">
        <v>2024</v>
      </c>
      <c r="D695" s="28" t="s">
        <v>109</v>
      </c>
      <c r="E695" s="28">
        <v>1</v>
      </c>
      <c r="F695" s="29">
        <v>139.65</v>
      </c>
      <c r="G695" s="29">
        <v>139.65</v>
      </c>
    </row>
    <row r="696" spans="1:7" ht="45" x14ac:dyDescent="0.25">
      <c r="A696" s="27" t="s">
        <v>2025</v>
      </c>
      <c r="B696" s="27" t="s">
        <v>2026</v>
      </c>
      <c r="C696" s="27" t="s">
        <v>2027</v>
      </c>
      <c r="D696" s="28" t="s">
        <v>109</v>
      </c>
      <c r="E696" s="28">
        <v>1</v>
      </c>
      <c r="F696" s="29">
        <v>145.21</v>
      </c>
      <c r="G696" s="29">
        <v>145.21</v>
      </c>
    </row>
    <row r="697" spans="1:7" ht="45" x14ac:dyDescent="0.25">
      <c r="A697" s="27" t="s">
        <v>2028</v>
      </c>
      <c r="B697" s="27" t="s">
        <v>2029</v>
      </c>
      <c r="C697" s="27" t="s">
        <v>2030</v>
      </c>
      <c r="D697" s="28" t="s">
        <v>109</v>
      </c>
      <c r="E697" s="28">
        <v>1</v>
      </c>
      <c r="F697" s="29">
        <v>227.74</v>
      </c>
      <c r="G697" s="29">
        <v>227.74</v>
      </c>
    </row>
    <row r="698" spans="1:7" x14ac:dyDescent="0.25">
      <c r="A698" s="26" t="s">
        <v>2031</v>
      </c>
      <c r="B698" s="27"/>
      <c r="C698" s="26" t="s">
        <v>2032</v>
      </c>
      <c r="D698" s="28"/>
      <c r="E698" s="28"/>
      <c r="F698" s="29"/>
      <c r="G698" s="29"/>
    </row>
    <row r="699" spans="1:7" ht="45" x14ac:dyDescent="0.25">
      <c r="A699" s="27" t="s">
        <v>2033</v>
      </c>
      <c r="B699" s="27" t="s">
        <v>2034</v>
      </c>
      <c r="C699" s="27" t="s">
        <v>2035</v>
      </c>
      <c r="D699" s="28" t="s">
        <v>96</v>
      </c>
      <c r="E699" s="28">
        <v>1</v>
      </c>
      <c r="F699" s="29">
        <v>6.41</v>
      </c>
      <c r="G699" s="29">
        <v>6.41</v>
      </c>
    </row>
    <row r="700" spans="1:7" ht="45" x14ac:dyDescent="0.25">
      <c r="A700" s="27" t="s">
        <v>2036</v>
      </c>
      <c r="B700" s="27" t="s">
        <v>2037</v>
      </c>
      <c r="C700" s="27" t="s">
        <v>2038</v>
      </c>
      <c r="D700" s="28" t="s">
        <v>96</v>
      </c>
      <c r="E700" s="28">
        <v>1</v>
      </c>
      <c r="F700" s="29">
        <v>7.79</v>
      </c>
      <c r="G700" s="29">
        <v>7.79</v>
      </c>
    </row>
    <row r="701" spans="1:7" ht="45" x14ac:dyDescent="0.25">
      <c r="A701" s="27" t="s">
        <v>2039</v>
      </c>
      <c r="B701" s="27" t="s">
        <v>2040</v>
      </c>
      <c r="C701" s="27" t="s">
        <v>2041</v>
      </c>
      <c r="D701" s="28" t="s">
        <v>96</v>
      </c>
      <c r="E701" s="28">
        <v>1</v>
      </c>
      <c r="F701" s="29">
        <v>9.6300000000000008</v>
      </c>
      <c r="G701" s="29">
        <v>9.6300000000000008</v>
      </c>
    </row>
    <row r="702" spans="1:7" ht="45" x14ac:dyDescent="0.25">
      <c r="A702" s="27" t="s">
        <v>2042</v>
      </c>
      <c r="B702" s="27" t="s">
        <v>2043</v>
      </c>
      <c r="C702" s="27" t="s">
        <v>2044</v>
      </c>
      <c r="D702" s="28" t="s">
        <v>96</v>
      </c>
      <c r="E702" s="28">
        <v>1</v>
      </c>
      <c r="F702" s="29">
        <v>12.75</v>
      </c>
      <c r="G702" s="29">
        <v>12.75</v>
      </c>
    </row>
    <row r="703" spans="1:7" ht="45" x14ac:dyDescent="0.25">
      <c r="A703" s="27" t="s">
        <v>2045</v>
      </c>
      <c r="B703" s="27" t="s">
        <v>2046</v>
      </c>
      <c r="C703" s="27" t="s">
        <v>2047</v>
      </c>
      <c r="D703" s="28" t="s">
        <v>96</v>
      </c>
      <c r="E703" s="28">
        <v>1</v>
      </c>
      <c r="F703" s="29">
        <v>18.07</v>
      </c>
      <c r="G703" s="29">
        <v>18.07</v>
      </c>
    </row>
    <row r="704" spans="1:7" ht="45" x14ac:dyDescent="0.25">
      <c r="A704" s="27" t="s">
        <v>2048</v>
      </c>
      <c r="B704" s="27" t="s">
        <v>2049</v>
      </c>
      <c r="C704" s="27" t="s">
        <v>2050</v>
      </c>
      <c r="D704" s="28" t="s">
        <v>96</v>
      </c>
      <c r="E704" s="28">
        <v>1</v>
      </c>
      <c r="F704" s="29">
        <v>26.28</v>
      </c>
      <c r="G704" s="29">
        <v>26.28</v>
      </c>
    </row>
    <row r="705" spans="1:7" ht="45" x14ac:dyDescent="0.25">
      <c r="A705" s="27" t="s">
        <v>2051</v>
      </c>
      <c r="B705" s="27" t="s">
        <v>2052</v>
      </c>
      <c r="C705" s="27" t="s">
        <v>2053</v>
      </c>
      <c r="D705" s="28" t="s">
        <v>96</v>
      </c>
      <c r="E705" s="28">
        <v>1</v>
      </c>
      <c r="F705" s="29">
        <v>32.15</v>
      </c>
      <c r="G705" s="29">
        <v>32.15</v>
      </c>
    </row>
    <row r="706" spans="1:7" ht="45" x14ac:dyDescent="0.25">
      <c r="A706" s="27" t="s">
        <v>2054</v>
      </c>
      <c r="B706" s="27" t="s">
        <v>2055</v>
      </c>
      <c r="C706" s="27" t="s">
        <v>2056</v>
      </c>
      <c r="D706" s="28" t="s">
        <v>96</v>
      </c>
      <c r="E706" s="28">
        <v>1</v>
      </c>
      <c r="F706" s="29">
        <v>39.36</v>
      </c>
      <c r="G706" s="29">
        <v>39.36</v>
      </c>
    </row>
    <row r="707" spans="1:7" ht="45" x14ac:dyDescent="0.25">
      <c r="A707" s="27" t="s">
        <v>2057</v>
      </c>
      <c r="B707" s="27" t="s">
        <v>2058</v>
      </c>
      <c r="C707" s="27" t="s">
        <v>2059</v>
      </c>
      <c r="D707" s="28" t="s">
        <v>96</v>
      </c>
      <c r="E707" s="28">
        <v>1</v>
      </c>
      <c r="F707" s="29">
        <v>17.7</v>
      </c>
      <c r="G707" s="29">
        <v>17.7</v>
      </c>
    </row>
    <row r="708" spans="1:7" ht="45" x14ac:dyDescent="0.25">
      <c r="A708" s="27" t="s">
        <v>2060</v>
      </c>
      <c r="B708" s="27" t="s">
        <v>2061</v>
      </c>
      <c r="C708" s="27" t="s">
        <v>2062</v>
      </c>
      <c r="D708" s="28" t="s">
        <v>96</v>
      </c>
      <c r="E708" s="28">
        <v>1</v>
      </c>
      <c r="F708" s="29">
        <v>8.7899999999999991</v>
      </c>
      <c r="G708" s="29">
        <v>8.7899999999999991</v>
      </c>
    </row>
    <row r="709" spans="1:7" ht="45" x14ac:dyDescent="0.25">
      <c r="A709" s="27" t="s">
        <v>2063</v>
      </c>
      <c r="B709" s="27" t="s">
        <v>2064</v>
      </c>
      <c r="C709" s="27" t="s">
        <v>2065</v>
      </c>
      <c r="D709" s="28" t="s">
        <v>96</v>
      </c>
      <c r="E709" s="28">
        <v>1</v>
      </c>
      <c r="F709" s="29">
        <v>11.27</v>
      </c>
      <c r="G709" s="29">
        <v>11.27</v>
      </c>
    </row>
    <row r="710" spans="1:7" ht="45" x14ac:dyDescent="0.25">
      <c r="A710" s="27" t="s">
        <v>2066</v>
      </c>
      <c r="B710" s="27" t="s">
        <v>2067</v>
      </c>
      <c r="C710" s="27" t="s">
        <v>2068</v>
      </c>
      <c r="D710" s="28" t="s">
        <v>96</v>
      </c>
      <c r="E710" s="28">
        <v>1</v>
      </c>
      <c r="F710" s="29">
        <v>14.03</v>
      </c>
      <c r="G710" s="29">
        <v>14.03</v>
      </c>
    </row>
    <row r="711" spans="1:7" ht="45" x14ac:dyDescent="0.25">
      <c r="A711" s="27" t="s">
        <v>2069</v>
      </c>
      <c r="B711" s="27" t="s">
        <v>2070</v>
      </c>
      <c r="C711" s="27" t="s">
        <v>2071</v>
      </c>
      <c r="D711" s="28" t="s">
        <v>96</v>
      </c>
      <c r="E711" s="28">
        <v>1</v>
      </c>
      <c r="F711" s="29">
        <v>19.32</v>
      </c>
      <c r="G711" s="29">
        <v>19.32</v>
      </c>
    </row>
    <row r="712" spans="1:7" ht="45" x14ac:dyDescent="0.25">
      <c r="A712" s="27" t="s">
        <v>2072</v>
      </c>
      <c r="B712" s="27" t="s">
        <v>2073</v>
      </c>
      <c r="C712" s="27" t="s">
        <v>2074</v>
      </c>
      <c r="D712" s="28" t="s">
        <v>96</v>
      </c>
      <c r="E712" s="28">
        <v>1</v>
      </c>
      <c r="F712" s="29">
        <v>26.97</v>
      </c>
      <c r="G712" s="29">
        <v>26.97</v>
      </c>
    </row>
    <row r="713" spans="1:7" ht="45" x14ac:dyDescent="0.25">
      <c r="A713" s="27" t="s">
        <v>2075</v>
      </c>
      <c r="B713" s="27" t="s">
        <v>2076</v>
      </c>
      <c r="C713" s="27" t="s">
        <v>2077</v>
      </c>
      <c r="D713" s="28" t="s">
        <v>96</v>
      </c>
      <c r="E713" s="28">
        <v>1</v>
      </c>
      <c r="F713" s="29">
        <v>33.340000000000003</v>
      </c>
      <c r="G713" s="29">
        <v>33.340000000000003</v>
      </c>
    </row>
    <row r="714" spans="1:7" ht="45" x14ac:dyDescent="0.25">
      <c r="A714" s="27" t="s">
        <v>2078</v>
      </c>
      <c r="B714" s="27" t="s">
        <v>2079</v>
      </c>
      <c r="C714" s="27" t="s">
        <v>2080</v>
      </c>
      <c r="D714" s="28" t="s">
        <v>96</v>
      </c>
      <c r="E714" s="28">
        <v>1</v>
      </c>
      <c r="F714" s="29">
        <v>52.79</v>
      </c>
      <c r="G714" s="29">
        <v>52.79</v>
      </c>
    </row>
    <row r="715" spans="1:7" ht="45" x14ac:dyDescent="0.25">
      <c r="A715" s="27" t="s">
        <v>2081</v>
      </c>
      <c r="B715" s="27" t="s">
        <v>2082</v>
      </c>
      <c r="C715" s="27" t="s">
        <v>2083</v>
      </c>
      <c r="D715" s="28" t="s">
        <v>96</v>
      </c>
      <c r="E715" s="28">
        <v>1</v>
      </c>
      <c r="F715" s="29">
        <v>60.5</v>
      </c>
      <c r="G715" s="29">
        <v>60.5</v>
      </c>
    </row>
    <row r="716" spans="1:7" ht="45" x14ac:dyDescent="0.25">
      <c r="A716" s="27" t="s">
        <v>2084</v>
      </c>
      <c r="B716" s="27" t="s">
        <v>2085</v>
      </c>
      <c r="C716" s="27" t="s">
        <v>2086</v>
      </c>
      <c r="D716" s="28" t="s">
        <v>96</v>
      </c>
      <c r="E716" s="28">
        <v>1</v>
      </c>
      <c r="F716" s="29">
        <v>117.17</v>
      </c>
      <c r="G716" s="29">
        <v>117.17</v>
      </c>
    </row>
    <row r="717" spans="1:7" ht="45" x14ac:dyDescent="0.25">
      <c r="A717" s="27" t="s">
        <v>2087</v>
      </c>
      <c r="B717" s="27" t="s">
        <v>2088</v>
      </c>
      <c r="C717" s="27" t="s">
        <v>2089</v>
      </c>
      <c r="D717" s="28" t="s">
        <v>96</v>
      </c>
      <c r="E717" s="28">
        <v>1</v>
      </c>
      <c r="F717" s="29">
        <v>154.99</v>
      </c>
      <c r="G717" s="29">
        <v>154.99</v>
      </c>
    </row>
    <row r="718" spans="1:7" ht="45" x14ac:dyDescent="0.25">
      <c r="A718" s="27" t="s">
        <v>2090</v>
      </c>
      <c r="B718" s="27" t="s">
        <v>2091</v>
      </c>
      <c r="C718" s="27" t="s">
        <v>2092</v>
      </c>
      <c r="D718" s="28" t="s">
        <v>96</v>
      </c>
      <c r="E718" s="28">
        <v>1</v>
      </c>
      <c r="F718" s="29">
        <v>377.92</v>
      </c>
      <c r="G718" s="29">
        <v>377.92</v>
      </c>
    </row>
    <row r="719" spans="1:7" ht="45" x14ac:dyDescent="0.25">
      <c r="A719" s="27" t="s">
        <v>2093</v>
      </c>
      <c r="B719" s="27" t="s">
        <v>2094</v>
      </c>
      <c r="C719" s="27" t="s">
        <v>2095</v>
      </c>
      <c r="D719" s="28" t="s">
        <v>96</v>
      </c>
      <c r="E719" s="28">
        <v>1</v>
      </c>
      <c r="F719" s="29">
        <v>103.54</v>
      </c>
      <c r="G719" s="29">
        <v>103.54</v>
      </c>
    </row>
    <row r="720" spans="1:7" ht="45" x14ac:dyDescent="0.25">
      <c r="A720" s="27" t="s">
        <v>2096</v>
      </c>
      <c r="B720" s="27" t="s">
        <v>2097</v>
      </c>
      <c r="C720" s="27" t="s">
        <v>2098</v>
      </c>
      <c r="D720" s="28" t="s">
        <v>96</v>
      </c>
      <c r="E720" s="28">
        <v>1</v>
      </c>
      <c r="F720" s="29">
        <v>191.09</v>
      </c>
      <c r="G720" s="29">
        <v>191.09</v>
      </c>
    </row>
    <row r="721" spans="1:7" ht="45" x14ac:dyDescent="0.25">
      <c r="A721" s="27" t="s">
        <v>2099</v>
      </c>
      <c r="B721" s="27" t="s">
        <v>2100</v>
      </c>
      <c r="C721" s="27" t="s">
        <v>2101</v>
      </c>
      <c r="D721" s="28" t="s">
        <v>96</v>
      </c>
      <c r="E721" s="28">
        <v>1</v>
      </c>
      <c r="F721" s="29">
        <v>232.01</v>
      </c>
      <c r="G721" s="29">
        <v>232.01</v>
      </c>
    </row>
    <row r="722" spans="1:7" ht="45" x14ac:dyDescent="0.25">
      <c r="A722" s="27" t="s">
        <v>2102</v>
      </c>
      <c r="B722" s="27" t="s">
        <v>2103</v>
      </c>
      <c r="C722" s="27" t="s">
        <v>2104</v>
      </c>
      <c r="D722" s="28" t="s">
        <v>96</v>
      </c>
      <c r="E722" s="28">
        <v>1</v>
      </c>
      <c r="F722" s="29">
        <v>267.73</v>
      </c>
      <c r="G722" s="29">
        <v>267.73</v>
      </c>
    </row>
    <row r="723" spans="1:7" ht="45" x14ac:dyDescent="0.25">
      <c r="A723" s="27" t="s">
        <v>2105</v>
      </c>
      <c r="B723" s="27" t="s">
        <v>2106</v>
      </c>
      <c r="C723" s="27" t="s">
        <v>2107</v>
      </c>
      <c r="D723" s="28" t="s">
        <v>96</v>
      </c>
      <c r="E723" s="28">
        <v>1</v>
      </c>
      <c r="F723" s="29">
        <v>81.680000000000007</v>
      </c>
      <c r="G723" s="29">
        <v>81.680000000000007</v>
      </c>
    </row>
    <row r="724" spans="1:7" ht="45" x14ac:dyDescent="0.25">
      <c r="A724" s="27" t="s">
        <v>2108</v>
      </c>
      <c r="B724" s="27" t="s">
        <v>2109</v>
      </c>
      <c r="C724" s="27" t="s">
        <v>2110</v>
      </c>
      <c r="D724" s="28" t="s">
        <v>96</v>
      </c>
      <c r="E724" s="28">
        <v>1</v>
      </c>
      <c r="F724" s="29">
        <v>110.68</v>
      </c>
      <c r="G724" s="29">
        <v>110.68</v>
      </c>
    </row>
    <row r="725" spans="1:7" ht="45" x14ac:dyDescent="0.25">
      <c r="A725" s="27" t="s">
        <v>2111</v>
      </c>
      <c r="B725" s="27" t="s">
        <v>2112</v>
      </c>
      <c r="C725" s="27" t="s">
        <v>2113</v>
      </c>
      <c r="D725" s="28" t="s">
        <v>96</v>
      </c>
      <c r="E725" s="28">
        <v>1</v>
      </c>
      <c r="F725" s="29">
        <v>13.78</v>
      </c>
      <c r="G725" s="29">
        <v>13.78</v>
      </c>
    </row>
    <row r="726" spans="1:7" ht="45" x14ac:dyDescent="0.25">
      <c r="A726" s="27" t="s">
        <v>2114</v>
      </c>
      <c r="B726" s="27" t="s">
        <v>2115</v>
      </c>
      <c r="C726" s="27" t="s">
        <v>2116</v>
      </c>
      <c r="D726" s="28" t="s">
        <v>96</v>
      </c>
      <c r="E726" s="28">
        <v>1</v>
      </c>
      <c r="F726" s="29">
        <v>16.22</v>
      </c>
      <c r="G726" s="29">
        <v>16.22</v>
      </c>
    </row>
    <row r="727" spans="1:7" ht="45" x14ac:dyDescent="0.25">
      <c r="A727" s="27" t="s">
        <v>2117</v>
      </c>
      <c r="B727" s="27" t="s">
        <v>2118</v>
      </c>
      <c r="C727" s="27" t="s">
        <v>2119</v>
      </c>
      <c r="D727" s="28" t="s">
        <v>96</v>
      </c>
      <c r="E727" s="28">
        <v>1</v>
      </c>
      <c r="F727" s="29">
        <v>22.63</v>
      </c>
      <c r="G727" s="29">
        <v>22.63</v>
      </c>
    </row>
    <row r="728" spans="1:7" ht="60" x14ac:dyDescent="0.25">
      <c r="A728" s="27" t="s">
        <v>2120</v>
      </c>
      <c r="B728" s="27" t="s">
        <v>2121</v>
      </c>
      <c r="C728" s="27" t="s">
        <v>2122</v>
      </c>
      <c r="D728" s="28" t="s">
        <v>96</v>
      </c>
      <c r="E728" s="28">
        <v>1</v>
      </c>
      <c r="F728" s="29">
        <v>6.24</v>
      </c>
      <c r="G728" s="29">
        <v>6.24</v>
      </c>
    </row>
    <row r="729" spans="1:7" ht="60" x14ac:dyDescent="0.25">
      <c r="A729" s="27" t="s">
        <v>2123</v>
      </c>
      <c r="B729" s="27" t="s">
        <v>2124</v>
      </c>
      <c r="C729" s="27" t="s">
        <v>2125</v>
      </c>
      <c r="D729" s="28" t="s">
        <v>96</v>
      </c>
      <c r="E729" s="28">
        <v>1</v>
      </c>
      <c r="F729" s="29">
        <v>7.56</v>
      </c>
      <c r="G729" s="29">
        <v>7.56</v>
      </c>
    </row>
    <row r="730" spans="1:7" ht="60" x14ac:dyDescent="0.25">
      <c r="A730" s="27" t="s">
        <v>2126</v>
      </c>
      <c r="B730" s="27" t="s">
        <v>2127</v>
      </c>
      <c r="C730" s="27" t="s">
        <v>2128</v>
      </c>
      <c r="D730" s="28" t="s">
        <v>96</v>
      </c>
      <c r="E730" s="28">
        <v>1</v>
      </c>
      <c r="F730" s="29">
        <v>9.09</v>
      </c>
      <c r="G730" s="29">
        <v>9.09</v>
      </c>
    </row>
    <row r="731" spans="1:7" ht="60" x14ac:dyDescent="0.25">
      <c r="A731" s="27" t="s">
        <v>2129</v>
      </c>
      <c r="B731" s="27" t="s">
        <v>2130</v>
      </c>
      <c r="C731" s="27" t="s">
        <v>2131</v>
      </c>
      <c r="D731" s="28" t="s">
        <v>96</v>
      </c>
      <c r="E731" s="28">
        <v>1</v>
      </c>
      <c r="F731" s="29">
        <v>11.66</v>
      </c>
      <c r="G731" s="29">
        <v>11.66</v>
      </c>
    </row>
    <row r="732" spans="1:7" ht="60" x14ac:dyDescent="0.25">
      <c r="A732" s="27" t="s">
        <v>2132</v>
      </c>
      <c r="B732" s="27" t="s">
        <v>2133</v>
      </c>
      <c r="C732" s="27" t="s">
        <v>2134</v>
      </c>
      <c r="D732" s="28" t="s">
        <v>96</v>
      </c>
      <c r="E732" s="28">
        <v>1</v>
      </c>
      <c r="F732" s="29">
        <v>17.059999999999999</v>
      </c>
      <c r="G732" s="29">
        <v>17.059999999999999</v>
      </c>
    </row>
    <row r="733" spans="1:7" ht="60" x14ac:dyDescent="0.25">
      <c r="A733" s="27" t="s">
        <v>2135</v>
      </c>
      <c r="B733" s="27" t="s">
        <v>2136</v>
      </c>
      <c r="C733" s="27" t="s">
        <v>2137</v>
      </c>
      <c r="D733" s="28" t="s">
        <v>96</v>
      </c>
      <c r="E733" s="28">
        <v>1</v>
      </c>
      <c r="F733" s="29">
        <v>24.02</v>
      </c>
      <c r="G733" s="29">
        <v>24.02</v>
      </c>
    </row>
    <row r="734" spans="1:7" ht="60" x14ac:dyDescent="0.25">
      <c r="A734" s="27" t="s">
        <v>2138</v>
      </c>
      <c r="B734" s="27" t="s">
        <v>2139</v>
      </c>
      <c r="C734" s="27" t="s">
        <v>2140</v>
      </c>
      <c r="D734" s="28" t="s">
        <v>96</v>
      </c>
      <c r="E734" s="28">
        <v>1</v>
      </c>
      <c r="F734" s="29">
        <v>32.229999999999997</v>
      </c>
      <c r="G734" s="29">
        <v>32.229999999999997</v>
      </c>
    </row>
    <row r="735" spans="1:7" x14ac:dyDescent="0.25">
      <c r="A735" s="26" t="s">
        <v>2141</v>
      </c>
      <c r="B735" s="27"/>
      <c r="C735" s="26" t="s">
        <v>2142</v>
      </c>
      <c r="D735" s="28"/>
      <c r="E735" s="28"/>
      <c r="F735" s="29"/>
      <c r="G735" s="29"/>
    </row>
    <row r="736" spans="1:7" x14ac:dyDescent="0.25">
      <c r="A736" s="27" t="s">
        <v>2143</v>
      </c>
      <c r="B736" s="27" t="s">
        <v>2144</v>
      </c>
      <c r="C736" s="27" t="s">
        <v>2145</v>
      </c>
      <c r="D736" s="28" t="s">
        <v>109</v>
      </c>
      <c r="E736" s="28">
        <v>1</v>
      </c>
      <c r="F736" s="29">
        <v>17.5</v>
      </c>
      <c r="G736" s="29">
        <v>17.5</v>
      </c>
    </row>
    <row r="737" spans="1:7" x14ac:dyDescent="0.25">
      <c r="A737" s="27" t="s">
        <v>2146</v>
      </c>
      <c r="B737" s="27" t="s">
        <v>2147</v>
      </c>
      <c r="C737" s="27" t="s">
        <v>2148</v>
      </c>
      <c r="D737" s="28" t="s">
        <v>109</v>
      </c>
      <c r="E737" s="28">
        <v>1</v>
      </c>
      <c r="F737" s="29">
        <v>18.739999999999998</v>
      </c>
      <c r="G737" s="29">
        <v>18.739999999999998</v>
      </c>
    </row>
    <row r="738" spans="1:7" ht="30" x14ac:dyDescent="0.25">
      <c r="A738" s="27" t="s">
        <v>2149</v>
      </c>
      <c r="B738" s="27" t="s">
        <v>2150</v>
      </c>
      <c r="C738" s="27" t="s">
        <v>2151</v>
      </c>
      <c r="D738" s="28" t="s">
        <v>109</v>
      </c>
      <c r="E738" s="28">
        <v>1</v>
      </c>
      <c r="F738" s="29">
        <v>227.71</v>
      </c>
      <c r="G738" s="29">
        <v>227.71</v>
      </c>
    </row>
    <row r="739" spans="1:7" x14ac:dyDescent="0.25">
      <c r="A739" s="27" t="s">
        <v>2152</v>
      </c>
      <c r="B739" s="27" t="s">
        <v>2153</v>
      </c>
      <c r="C739" s="27" t="s">
        <v>2154</v>
      </c>
      <c r="D739" s="28" t="s">
        <v>109</v>
      </c>
      <c r="E739" s="28">
        <v>1</v>
      </c>
      <c r="F739" s="29">
        <v>12.88</v>
      </c>
      <c r="G739" s="29">
        <v>12.88</v>
      </c>
    </row>
    <row r="740" spans="1:7" ht="30" x14ac:dyDescent="0.25">
      <c r="A740" s="27" t="s">
        <v>2155</v>
      </c>
      <c r="B740" s="27" t="s">
        <v>2156</v>
      </c>
      <c r="C740" s="27" t="s">
        <v>2157</v>
      </c>
      <c r="D740" s="28" t="s">
        <v>109</v>
      </c>
      <c r="E740" s="28">
        <v>1</v>
      </c>
      <c r="F740" s="29">
        <v>3.02</v>
      </c>
      <c r="G740" s="29">
        <v>3.02</v>
      </c>
    </row>
    <row r="741" spans="1:7" ht="30" x14ac:dyDescent="0.25">
      <c r="A741" s="27" t="s">
        <v>2158</v>
      </c>
      <c r="B741" s="27" t="s">
        <v>2159</v>
      </c>
      <c r="C741" s="27" t="s">
        <v>2160</v>
      </c>
      <c r="D741" s="28" t="s">
        <v>109</v>
      </c>
      <c r="E741" s="28">
        <v>1</v>
      </c>
      <c r="F741" s="29">
        <v>4.18</v>
      </c>
      <c r="G741" s="29">
        <v>4.18</v>
      </c>
    </row>
    <row r="742" spans="1:7" ht="30" x14ac:dyDescent="0.25">
      <c r="A742" s="27" t="s">
        <v>2161</v>
      </c>
      <c r="B742" s="27" t="s">
        <v>2162</v>
      </c>
      <c r="C742" s="27" t="s">
        <v>2163</v>
      </c>
      <c r="D742" s="28" t="s">
        <v>109</v>
      </c>
      <c r="E742" s="28">
        <v>1</v>
      </c>
      <c r="F742" s="29">
        <v>8.83</v>
      </c>
      <c r="G742" s="29">
        <v>8.83</v>
      </c>
    </row>
    <row r="743" spans="1:7" ht="30" x14ac:dyDescent="0.25">
      <c r="A743" s="27" t="s">
        <v>2164</v>
      </c>
      <c r="B743" s="27" t="s">
        <v>2165</v>
      </c>
      <c r="C743" s="27" t="s">
        <v>2166</v>
      </c>
      <c r="D743" s="28" t="s">
        <v>109</v>
      </c>
      <c r="E743" s="28">
        <v>1</v>
      </c>
      <c r="F743" s="29">
        <v>33.340000000000003</v>
      </c>
      <c r="G743" s="29">
        <v>33.340000000000003</v>
      </c>
    </row>
    <row r="744" spans="1:7" x14ac:dyDescent="0.25">
      <c r="A744" s="27" t="s">
        <v>2167</v>
      </c>
      <c r="B744" s="27" t="s">
        <v>2168</v>
      </c>
      <c r="C744" s="27" t="s">
        <v>2169</v>
      </c>
      <c r="D744" s="28" t="s">
        <v>109</v>
      </c>
      <c r="E744" s="28">
        <v>1</v>
      </c>
      <c r="F744" s="29">
        <v>91.3</v>
      </c>
      <c r="G744" s="29">
        <v>91.3</v>
      </c>
    </row>
    <row r="745" spans="1:7" ht="30" x14ac:dyDescent="0.25">
      <c r="A745" s="27" t="s">
        <v>2170</v>
      </c>
      <c r="B745" s="27" t="s">
        <v>2171</v>
      </c>
      <c r="C745" s="27" t="s">
        <v>2172</v>
      </c>
      <c r="D745" s="28" t="s">
        <v>109</v>
      </c>
      <c r="E745" s="28">
        <v>1</v>
      </c>
      <c r="F745" s="29">
        <v>24.49</v>
      </c>
      <c r="G745" s="29">
        <v>24.49</v>
      </c>
    </row>
    <row r="746" spans="1:7" ht="45" x14ac:dyDescent="0.25">
      <c r="A746" s="26" t="s">
        <v>2173</v>
      </c>
      <c r="B746" s="27"/>
      <c r="C746" s="26" t="s">
        <v>1544</v>
      </c>
      <c r="D746" s="28"/>
      <c r="E746" s="28"/>
      <c r="F746" s="29"/>
      <c r="G746" s="29"/>
    </row>
    <row r="747" spans="1:7" ht="45" x14ac:dyDescent="0.25">
      <c r="A747" s="27" t="s">
        <v>2174</v>
      </c>
      <c r="B747" s="27" t="s">
        <v>2175</v>
      </c>
      <c r="C747" s="27" t="s">
        <v>2176</v>
      </c>
      <c r="D747" s="28" t="s">
        <v>96</v>
      </c>
      <c r="E747" s="28">
        <v>1</v>
      </c>
      <c r="F747" s="29">
        <v>14.01</v>
      </c>
      <c r="G747" s="29">
        <v>14.01</v>
      </c>
    </row>
    <row r="748" spans="1:7" ht="45" x14ac:dyDescent="0.25">
      <c r="A748" s="27" t="s">
        <v>2177</v>
      </c>
      <c r="B748" s="27" t="s">
        <v>2178</v>
      </c>
      <c r="C748" s="27" t="s">
        <v>2179</v>
      </c>
      <c r="D748" s="28" t="s">
        <v>96</v>
      </c>
      <c r="E748" s="28">
        <v>1</v>
      </c>
      <c r="F748" s="29">
        <v>20.99</v>
      </c>
      <c r="G748" s="29">
        <v>20.99</v>
      </c>
    </row>
    <row r="749" spans="1:7" ht="45" x14ac:dyDescent="0.25">
      <c r="A749" s="27" t="s">
        <v>2180</v>
      </c>
      <c r="B749" s="27" t="s">
        <v>2181</v>
      </c>
      <c r="C749" s="27" t="s">
        <v>2182</v>
      </c>
      <c r="D749" s="28" t="s">
        <v>96</v>
      </c>
      <c r="E749" s="28">
        <v>1</v>
      </c>
      <c r="F749" s="29">
        <v>31.62</v>
      </c>
      <c r="G749" s="29">
        <v>31.62</v>
      </c>
    </row>
    <row r="750" spans="1:7" ht="45" x14ac:dyDescent="0.25">
      <c r="A750" s="27" t="s">
        <v>2183</v>
      </c>
      <c r="B750" s="27" t="s">
        <v>2184</v>
      </c>
      <c r="C750" s="27" t="s">
        <v>2185</v>
      </c>
      <c r="D750" s="28" t="s">
        <v>96</v>
      </c>
      <c r="E750" s="28">
        <v>1</v>
      </c>
      <c r="F750" s="29">
        <v>26.69</v>
      </c>
      <c r="G750" s="29">
        <v>26.69</v>
      </c>
    </row>
    <row r="751" spans="1:7" ht="45" x14ac:dyDescent="0.25">
      <c r="A751" s="27" t="s">
        <v>2186</v>
      </c>
      <c r="B751" s="27" t="s">
        <v>2187</v>
      </c>
      <c r="C751" s="27" t="s">
        <v>2188</v>
      </c>
      <c r="D751" s="28" t="s">
        <v>96</v>
      </c>
      <c r="E751" s="28">
        <v>1</v>
      </c>
      <c r="F751" s="29">
        <v>40.67</v>
      </c>
      <c r="G751" s="29">
        <v>40.67</v>
      </c>
    </row>
    <row r="752" spans="1:7" ht="45" x14ac:dyDescent="0.25">
      <c r="A752" s="27" t="s">
        <v>2189</v>
      </c>
      <c r="B752" s="27" t="s">
        <v>2190</v>
      </c>
      <c r="C752" s="27" t="s">
        <v>2191</v>
      </c>
      <c r="D752" s="28" t="s">
        <v>96</v>
      </c>
      <c r="E752" s="28">
        <v>1</v>
      </c>
      <c r="F752" s="29">
        <v>59.18</v>
      </c>
      <c r="G752" s="29">
        <v>59.18</v>
      </c>
    </row>
    <row r="753" spans="1:7" ht="30" x14ac:dyDescent="0.25">
      <c r="A753" s="26" t="s">
        <v>2192</v>
      </c>
      <c r="B753" s="27"/>
      <c r="C753" s="26" t="s">
        <v>2193</v>
      </c>
      <c r="D753" s="28"/>
      <c r="E753" s="28"/>
      <c r="F753" s="29"/>
      <c r="G753" s="29"/>
    </row>
    <row r="754" spans="1:7" ht="60" x14ac:dyDescent="0.25">
      <c r="A754" s="27" t="s">
        <v>2194</v>
      </c>
      <c r="B754" s="27" t="s">
        <v>2195</v>
      </c>
      <c r="C754" s="27" t="s">
        <v>2196</v>
      </c>
      <c r="D754" s="28" t="s">
        <v>109</v>
      </c>
      <c r="E754" s="28">
        <v>1</v>
      </c>
      <c r="F754" s="30">
        <v>2203.37</v>
      </c>
      <c r="G754" s="30">
        <v>2203.37</v>
      </c>
    </row>
    <row r="755" spans="1:7" ht="60" x14ac:dyDescent="0.25">
      <c r="A755" s="27" t="s">
        <v>2197</v>
      </c>
      <c r="B755" s="27" t="s">
        <v>2198</v>
      </c>
      <c r="C755" s="27" t="s">
        <v>2199</v>
      </c>
      <c r="D755" s="28" t="s">
        <v>109</v>
      </c>
      <c r="E755" s="28">
        <v>1</v>
      </c>
      <c r="F755" s="30">
        <v>3130.35</v>
      </c>
      <c r="G755" s="30">
        <v>3130.35</v>
      </c>
    </row>
    <row r="756" spans="1:7" ht="60" x14ac:dyDescent="0.25">
      <c r="A756" s="27" t="s">
        <v>2200</v>
      </c>
      <c r="B756" s="27" t="s">
        <v>2201</v>
      </c>
      <c r="C756" s="27" t="s">
        <v>2202</v>
      </c>
      <c r="D756" s="28" t="s">
        <v>109</v>
      </c>
      <c r="E756" s="28">
        <v>1</v>
      </c>
      <c r="F756" s="30">
        <v>3409.43</v>
      </c>
      <c r="G756" s="30">
        <v>3409.43</v>
      </c>
    </row>
    <row r="757" spans="1:7" ht="60" x14ac:dyDescent="0.25">
      <c r="A757" s="27" t="s">
        <v>2203</v>
      </c>
      <c r="B757" s="27" t="s">
        <v>2204</v>
      </c>
      <c r="C757" s="27" t="s">
        <v>2205</v>
      </c>
      <c r="D757" s="28" t="s">
        <v>109</v>
      </c>
      <c r="E757" s="28">
        <v>1</v>
      </c>
      <c r="F757" s="30">
        <v>3657.87</v>
      </c>
      <c r="G757" s="30">
        <v>3657.87</v>
      </c>
    </row>
    <row r="758" spans="1:7" ht="60" x14ac:dyDescent="0.25">
      <c r="A758" s="27" t="s">
        <v>2206</v>
      </c>
      <c r="B758" s="27" t="s">
        <v>2207</v>
      </c>
      <c r="C758" s="27" t="s">
        <v>2208</v>
      </c>
      <c r="D758" s="28" t="s">
        <v>109</v>
      </c>
      <c r="E758" s="28">
        <v>1</v>
      </c>
      <c r="F758" s="30">
        <v>3881.99</v>
      </c>
      <c r="G758" s="30">
        <v>3881.99</v>
      </c>
    </row>
    <row r="759" spans="1:7" ht="60" x14ac:dyDescent="0.25">
      <c r="A759" s="27" t="s">
        <v>2209</v>
      </c>
      <c r="B759" s="27" t="s">
        <v>2210</v>
      </c>
      <c r="C759" s="27" t="s">
        <v>2211</v>
      </c>
      <c r="D759" s="28" t="s">
        <v>109</v>
      </c>
      <c r="E759" s="28">
        <v>1</v>
      </c>
      <c r="F759" s="30">
        <v>6289.15</v>
      </c>
      <c r="G759" s="30">
        <v>6289.15</v>
      </c>
    </row>
    <row r="760" spans="1:7" ht="90" x14ac:dyDescent="0.25">
      <c r="A760" s="27" t="s">
        <v>2212</v>
      </c>
      <c r="B760" s="27" t="s">
        <v>2213</v>
      </c>
      <c r="C760" s="27" t="s">
        <v>2214</v>
      </c>
      <c r="D760" s="28" t="s">
        <v>109</v>
      </c>
      <c r="E760" s="28">
        <v>1</v>
      </c>
      <c r="F760" s="30">
        <v>4652.54</v>
      </c>
      <c r="G760" s="30">
        <v>4652.54</v>
      </c>
    </row>
    <row r="761" spans="1:7" ht="60" x14ac:dyDescent="0.25">
      <c r="A761" s="27" t="s">
        <v>2215</v>
      </c>
      <c r="B761" s="27" t="s">
        <v>2216</v>
      </c>
      <c r="C761" s="27" t="s">
        <v>2217</v>
      </c>
      <c r="D761" s="28" t="s">
        <v>109</v>
      </c>
      <c r="E761" s="28">
        <v>1</v>
      </c>
      <c r="F761" s="30">
        <v>8123.1</v>
      </c>
      <c r="G761" s="30">
        <v>8123.1</v>
      </c>
    </row>
    <row r="762" spans="1:7" ht="90" x14ac:dyDescent="0.25">
      <c r="A762" s="27" t="s">
        <v>2218</v>
      </c>
      <c r="B762" s="27" t="s">
        <v>2219</v>
      </c>
      <c r="C762" s="27" t="s">
        <v>2220</v>
      </c>
      <c r="D762" s="28" t="s">
        <v>109</v>
      </c>
      <c r="E762" s="28">
        <v>1</v>
      </c>
      <c r="F762" s="30">
        <v>7230.56</v>
      </c>
      <c r="G762" s="30">
        <v>7230.56</v>
      </c>
    </row>
    <row r="763" spans="1:7" ht="105" x14ac:dyDescent="0.25">
      <c r="A763" s="27" t="s">
        <v>2221</v>
      </c>
      <c r="B763" s="27" t="s">
        <v>2222</v>
      </c>
      <c r="C763" s="27" t="s">
        <v>2223</v>
      </c>
      <c r="D763" s="28" t="s">
        <v>109</v>
      </c>
      <c r="E763" s="28">
        <v>1</v>
      </c>
      <c r="F763" s="30">
        <v>39883.71</v>
      </c>
      <c r="G763" s="30">
        <v>39883.71</v>
      </c>
    </row>
    <row r="764" spans="1:7" ht="105" x14ac:dyDescent="0.25">
      <c r="A764" s="27" t="s">
        <v>2224</v>
      </c>
      <c r="B764" s="27" t="s">
        <v>2225</v>
      </c>
      <c r="C764" s="27" t="s">
        <v>2226</v>
      </c>
      <c r="D764" s="28" t="s">
        <v>109</v>
      </c>
      <c r="E764" s="28">
        <v>1</v>
      </c>
      <c r="F764" s="30">
        <v>50177.41</v>
      </c>
      <c r="G764" s="30">
        <v>50177.41</v>
      </c>
    </row>
    <row r="765" spans="1:7" ht="105" x14ac:dyDescent="0.25">
      <c r="A765" s="27" t="s">
        <v>2227</v>
      </c>
      <c r="B765" s="27" t="s">
        <v>2228</v>
      </c>
      <c r="C765" s="27" t="s">
        <v>2229</v>
      </c>
      <c r="D765" s="28" t="s">
        <v>109</v>
      </c>
      <c r="E765" s="28">
        <v>1</v>
      </c>
      <c r="F765" s="30">
        <v>71133.710000000006</v>
      </c>
      <c r="G765" s="30">
        <v>71133.710000000006</v>
      </c>
    </row>
    <row r="766" spans="1:7" ht="105" x14ac:dyDescent="0.25">
      <c r="A766" s="27" t="s">
        <v>2230</v>
      </c>
      <c r="B766" s="27" t="s">
        <v>2231</v>
      </c>
      <c r="C766" s="27" t="s">
        <v>2232</v>
      </c>
      <c r="D766" s="28" t="s">
        <v>109</v>
      </c>
      <c r="E766" s="28">
        <v>1</v>
      </c>
      <c r="F766" s="30">
        <v>88928.1</v>
      </c>
      <c r="G766" s="30">
        <v>88928.1</v>
      </c>
    </row>
    <row r="767" spans="1:7" x14ac:dyDescent="0.25">
      <c r="A767" s="26" t="s">
        <v>2233</v>
      </c>
      <c r="B767" s="27"/>
      <c r="C767" s="26" t="s">
        <v>2234</v>
      </c>
      <c r="D767" s="28"/>
      <c r="E767" s="28"/>
      <c r="F767" s="29"/>
      <c r="G767" s="29"/>
    </row>
    <row r="768" spans="1:7" ht="75" x14ac:dyDescent="0.25">
      <c r="A768" s="27" t="s">
        <v>2235</v>
      </c>
      <c r="B768" s="27" t="s">
        <v>2236</v>
      </c>
      <c r="C768" s="27" t="s">
        <v>2237</v>
      </c>
      <c r="D768" s="28" t="s">
        <v>109</v>
      </c>
      <c r="E768" s="28">
        <v>1</v>
      </c>
      <c r="F768" s="29">
        <v>233.57</v>
      </c>
      <c r="G768" s="29">
        <v>233.57</v>
      </c>
    </row>
    <row r="769" spans="1:7" ht="75" x14ac:dyDescent="0.25">
      <c r="A769" s="27" t="s">
        <v>2238</v>
      </c>
      <c r="B769" s="27" t="s">
        <v>2239</v>
      </c>
      <c r="C769" s="27" t="s">
        <v>2240</v>
      </c>
      <c r="D769" s="28" t="s">
        <v>109</v>
      </c>
      <c r="E769" s="28">
        <v>1</v>
      </c>
      <c r="F769" s="29">
        <v>208.96</v>
      </c>
      <c r="G769" s="29">
        <v>208.96</v>
      </c>
    </row>
    <row r="770" spans="1:7" ht="75" x14ac:dyDescent="0.25">
      <c r="A770" s="27" t="s">
        <v>2241</v>
      </c>
      <c r="B770" s="27" t="s">
        <v>2242</v>
      </c>
      <c r="C770" s="27" t="s">
        <v>2243</v>
      </c>
      <c r="D770" s="28" t="s">
        <v>109</v>
      </c>
      <c r="E770" s="28">
        <v>1</v>
      </c>
      <c r="F770" s="29">
        <v>238.38</v>
      </c>
      <c r="G770" s="29">
        <v>238.38</v>
      </c>
    </row>
    <row r="771" spans="1:7" ht="75" x14ac:dyDescent="0.25">
      <c r="A771" s="27" t="s">
        <v>2244</v>
      </c>
      <c r="B771" s="27" t="s">
        <v>2245</v>
      </c>
      <c r="C771" s="27" t="s">
        <v>2246</v>
      </c>
      <c r="D771" s="28" t="s">
        <v>109</v>
      </c>
      <c r="E771" s="28">
        <v>1</v>
      </c>
      <c r="F771" s="29">
        <v>599.4</v>
      </c>
      <c r="G771" s="29">
        <v>599.4</v>
      </c>
    </row>
    <row r="772" spans="1:7" ht="75" x14ac:dyDescent="0.25">
      <c r="A772" s="27" t="s">
        <v>2247</v>
      </c>
      <c r="B772" s="27" t="s">
        <v>2248</v>
      </c>
      <c r="C772" s="27" t="s">
        <v>2249</v>
      </c>
      <c r="D772" s="28" t="s">
        <v>109</v>
      </c>
      <c r="E772" s="28">
        <v>1</v>
      </c>
      <c r="F772" s="29">
        <v>344.35</v>
      </c>
      <c r="G772" s="29">
        <v>344.35</v>
      </c>
    </row>
    <row r="773" spans="1:7" ht="75" x14ac:dyDescent="0.25">
      <c r="A773" s="27" t="s">
        <v>2250</v>
      </c>
      <c r="B773" s="27" t="s">
        <v>2251</v>
      </c>
      <c r="C773" s="27" t="s">
        <v>2252</v>
      </c>
      <c r="D773" s="28" t="s">
        <v>109</v>
      </c>
      <c r="E773" s="28">
        <v>1</v>
      </c>
      <c r="F773" s="29">
        <v>275.73</v>
      </c>
      <c r="G773" s="29">
        <v>275.73</v>
      </c>
    </row>
    <row r="774" spans="1:7" ht="75" x14ac:dyDescent="0.25">
      <c r="A774" s="27" t="s">
        <v>2253</v>
      </c>
      <c r="B774" s="27" t="s">
        <v>2254</v>
      </c>
      <c r="C774" s="27" t="s">
        <v>2255</v>
      </c>
      <c r="D774" s="28" t="s">
        <v>109</v>
      </c>
      <c r="E774" s="28">
        <v>1</v>
      </c>
      <c r="F774" s="29">
        <v>211.97</v>
      </c>
      <c r="G774" s="29">
        <v>211.97</v>
      </c>
    </row>
    <row r="775" spans="1:7" ht="75" x14ac:dyDescent="0.25">
      <c r="A775" s="27" t="s">
        <v>2256</v>
      </c>
      <c r="B775" s="27" t="s">
        <v>2257</v>
      </c>
      <c r="C775" s="27" t="s">
        <v>2258</v>
      </c>
      <c r="D775" s="28" t="s">
        <v>109</v>
      </c>
      <c r="E775" s="28">
        <v>1</v>
      </c>
      <c r="F775" s="29">
        <v>400.01</v>
      </c>
      <c r="G775" s="29">
        <v>400.01</v>
      </c>
    </row>
    <row r="776" spans="1:7" ht="105" x14ac:dyDescent="0.25">
      <c r="A776" s="27" t="s">
        <v>2259</v>
      </c>
      <c r="B776" s="27" t="s">
        <v>2260</v>
      </c>
      <c r="C776" s="27" t="s">
        <v>2261</v>
      </c>
      <c r="D776" s="28" t="s">
        <v>109</v>
      </c>
      <c r="E776" s="28">
        <v>1</v>
      </c>
      <c r="F776" s="29">
        <v>251.25</v>
      </c>
      <c r="G776" s="29">
        <v>251.25</v>
      </c>
    </row>
    <row r="777" spans="1:7" ht="105" x14ac:dyDescent="0.25">
      <c r="A777" s="27" t="s">
        <v>2262</v>
      </c>
      <c r="B777" s="27" t="s">
        <v>2263</v>
      </c>
      <c r="C777" s="27" t="s">
        <v>2264</v>
      </c>
      <c r="D777" s="28" t="s">
        <v>109</v>
      </c>
      <c r="E777" s="28">
        <v>1</v>
      </c>
      <c r="F777" s="29">
        <v>278.58</v>
      </c>
      <c r="G777" s="29">
        <v>278.58</v>
      </c>
    </row>
    <row r="778" spans="1:7" ht="75" x14ac:dyDescent="0.25">
      <c r="A778" s="27" t="s">
        <v>2265</v>
      </c>
      <c r="B778" s="27" t="s">
        <v>2266</v>
      </c>
      <c r="C778" s="27" t="s">
        <v>2267</v>
      </c>
      <c r="D778" s="28" t="s">
        <v>109</v>
      </c>
      <c r="E778" s="28">
        <v>1</v>
      </c>
      <c r="F778" s="29">
        <v>215.24</v>
      </c>
      <c r="G778" s="29">
        <v>215.24</v>
      </c>
    </row>
    <row r="779" spans="1:7" ht="75" x14ac:dyDescent="0.25">
      <c r="A779" s="27" t="s">
        <v>2268</v>
      </c>
      <c r="B779" s="27" t="s">
        <v>2269</v>
      </c>
      <c r="C779" s="27" t="s">
        <v>2270</v>
      </c>
      <c r="D779" s="28" t="s">
        <v>109</v>
      </c>
      <c r="E779" s="28">
        <v>1</v>
      </c>
      <c r="F779" s="29">
        <v>348.01</v>
      </c>
      <c r="G779" s="29">
        <v>348.01</v>
      </c>
    </row>
    <row r="780" spans="1:7" ht="75" x14ac:dyDescent="0.25">
      <c r="A780" s="27" t="s">
        <v>2271</v>
      </c>
      <c r="B780" s="27" t="s">
        <v>2272</v>
      </c>
      <c r="C780" s="27" t="s">
        <v>2273</v>
      </c>
      <c r="D780" s="28" t="s">
        <v>109</v>
      </c>
      <c r="E780" s="28">
        <v>1</v>
      </c>
      <c r="F780" s="29">
        <v>171.38</v>
      </c>
      <c r="G780" s="29">
        <v>171.38</v>
      </c>
    </row>
    <row r="781" spans="1:7" ht="75" x14ac:dyDescent="0.25">
      <c r="A781" s="27" t="s">
        <v>2274</v>
      </c>
      <c r="B781" s="27" t="s">
        <v>2275</v>
      </c>
      <c r="C781" s="27" t="s">
        <v>2276</v>
      </c>
      <c r="D781" s="28" t="s">
        <v>109</v>
      </c>
      <c r="E781" s="28">
        <v>1</v>
      </c>
      <c r="F781" s="29">
        <v>301.60000000000002</v>
      </c>
      <c r="G781" s="29">
        <v>301.60000000000002</v>
      </c>
    </row>
    <row r="782" spans="1:7" ht="75" x14ac:dyDescent="0.25">
      <c r="A782" s="27" t="s">
        <v>2277</v>
      </c>
      <c r="B782" s="27" t="s">
        <v>2278</v>
      </c>
      <c r="C782" s="27" t="s">
        <v>2279</v>
      </c>
      <c r="D782" s="28" t="s">
        <v>109</v>
      </c>
      <c r="E782" s="28">
        <v>1</v>
      </c>
      <c r="F782" s="29">
        <v>280.87</v>
      </c>
      <c r="G782" s="29">
        <v>280.87</v>
      </c>
    </row>
    <row r="783" spans="1:7" ht="60" x14ac:dyDescent="0.25">
      <c r="A783" s="27" t="s">
        <v>2280</v>
      </c>
      <c r="B783" s="27" t="s">
        <v>2281</v>
      </c>
      <c r="C783" s="27" t="s">
        <v>2282</v>
      </c>
      <c r="D783" s="28" t="s">
        <v>109</v>
      </c>
      <c r="E783" s="28">
        <v>1</v>
      </c>
      <c r="F783" s="29">
        <v>112.19</v>
      </c>
      <c r="G783" s="29">
        <v>112.19</v>
      </c>
    </row>
    <row r="784" spans="1:7" ht="90" x14ac:dyDescent="0.25">
      <c r="A784" s="27" t="s">
        <v>2283</v>
      </c>
      <c r="B784" s="27" t="s">
        <v>2284</v>
      </c>
      <c r="C784" s="27" t="s">
        <v>2285</v>
      </c>
      <c r="D784" s="28" t="s">
        <v>109</v>
      </c>
      <c r="E784" s="28">
        <v>1</v>
      </c>
      <c r="F784" s="29">
        <v>201.04</v>
      </c>
      <c r="G784" s="29">
        <v>201.04</v>
      </c>
    </row>
    <row r="785" spans="1:7" ht="30" x14ac:dyDescent="0.25">
      <c r="A785" s="26" t="s">
        <v>2286</v>
      </c>
      <c r="B785" s="27"/>
      <c r="C785" s="26" t="s">
        <v>2287</v>
      </c>
      <c r="D785" s="28"/>
      <c r="E785" s="28"/>
      <c r="F785" s="29"/>
      <c r="G785" s="29"/>
    </row>
    <row r="786" spans="1:7" ht="105" x14ac:dyDescent="0.25">
      <c r="A786" s="27" t="s">
        <v>2288</v>
      </c>
      <c r="B786" s="27" t="s">
        <v>2289</v>
      </c>
      <c r="C786" s="27" t="s">
        <v>2290</v>
      </c>
      <c r="D786" s="28" t="s">
        <v>109</v>
      </c>
      <c r="E786" s="28">
        <v>1</v>
      </c>
      <c r="F786" s="29">
        <v>521.85</v>
      </c>
      <c r="G786" s="29">
        <v>521.85</v>
      </c>
    </row>
    <row r="787" spans="1:7" ht="105" x14ac:dyDescent="0.25">
      <c r="A787" s="27" t="s">
        <v>2291</v>
      </c>
      <c r="B787" s="27" t="s">
        <v>2292</v>
      </c>
      <c r="C787" s="27" t="s">
        <v>2293</v>
      </c>
      <c r="D787" s="28" t="s">
        <v>109</v>
      </c>
      <c r="E787" s="28">
        <v>1</v>
      </c>
      <c r="F787" s="29">
        <v>613.95000000000005</v>
      </c>
      <c r="G787" s="29">
        <v>613.95000000000005</v>
      </c>
    </row>
    <row r="788" spans="1:7" ht="105" x14ac:dyDescent="0.25">
      <c r="A788" s="27" t="s">
        <v>2294</v>
      </c>
      <c r="B788" s="27" t="s">
        <v>2295</v>
      </c>
      <c r="C788" s="27" t="s">
        <v>2296</v>
      </c>
      <c r="D788" s="28" t="s">
        <v>109</v>
      </c>
      <c r="E788" s="28">
        <v>1</v>
      </c>
      <c r="F788" s="29">
        <v>730.05</v>
      </c>
      <c r="G788" s="29">
        <v>730.05</v>
      </c>
    </row>
    <row r="789" spans="1:7" ht="105" x14ac:dyDescent="0.25">
      <c r="A789" s="27" t="s">
        <v>2297</v>
      </c>
      <c r="B789" s="27" t="s">
        <v>2298</v>
      </c>
      <c r="C789" s="27" t="s">
        <v>2299</v>
      </c>
      <c r="D789" s="28" t="s">
        <v>109</v>
      </c>
      <c r="E789" s="28">
        <v>1</v>
      </c>
      <c r="F789" s="29">
        <v>902.11</v>
      </c>
      <c r="G789" s="29">
        <v>902.11</v>
      </c>
    </row>
    <row r="790" spans="1:7" ht="90" x14ac:dyDescent="0.25">
      <c r="A790" s="27" t="s">
        <v>2300</v>
      </c>
      <c r="B790" s="27" t="s">
        <v>2301</v>
      </c>
      <c r="C790" s="27" t="s">
        <v>2302</v>
      </c>
      <c r="D790" s="28" t="s">
        <v>109</v>
      </c>
      <c r="E790" s="28">
        <v>1</v>
      </c>
      <c r="F790" s="30">
        <v>1054.6099999999999</v>
      </c>
      <c r="G790" s="30">
        <v>1054.6099999999999</v>
      </c>
    </row>
    <row r="791" spans="1:7" ht="30" x14ac:dyDescent="0.25">
      <c r="A791" s="26" t="s">
        <v>2303</v>
      </c>
      <c r="B791" s="27"/>
      <c r="C791" s="26" t="s">
        <v>2304</v>
      </c>
      <c r="D791" s="28"/>
      <c r="E791" s="28"/>
      <c r="F791" s="29"/>
      <c r="G791" s="29"/>
    </row>
    <row r="792" spans="1:7" ht="30" x14ac:dyDescent="0.25">
      <c r="A792" s="27" t="s">
        <v>2305</v>
      </c>
      <c r="B792" s="27" t="s">
        <v>2306</v>
      </c>
      <c r="C792" s="27" t="s">
        <v>2307</v>
      </c>
      <c r="D792" s="28" t="s">
        <v>109</v>
      </c>
      <c r="E792" s="28">
        <v>1</v>
      </c>
      <c r="F792" s="29">
        <v>14.13</v>
      </c>
      <c r="G792" s="29">
        <v>14.13</v>
      </c>
    </row>
    <row r="793" spans="1:7" ht="30" x14ac:dyDescent="0.25">
      <c r="A793" s="27" t="s">
        <v>2308</v>
      </c>
      <c r="B793" s="27" t="s">
        <v>2309</v>
      </c>
      <c r="C793" s="27" t="s">
        <v>2310</v>
      </c>
      <c r="D793" s="28" t="s">
        <v>109</v>
      </c>
      <c r="E793" s="28">
        <v>1</v>
      </c>
      <c r="F793" s="29">
        <v>14.38</v>
      </c>
      <c r="G793" s="29">
        <v>14.38</v>
      </c>
    </row>
    <row r="794" spans="1:7" ht="30" x14ac:dyDescent="0.25">
      <c r="A794" s="27" t="s">
        <v>2311</v>
      </c>
      <c r="B794" s="27" t="s">
        <v>2312</v>
      </c>
      <c r="C794" s="27" t="s">
        <v>2313</v>
      </c>
      <c r="D794" s="28" t="s">
        <v>109</v>
      </c>
      <c r="E794" s="28">
        <v>1</v>
      </c>
      <c r="F794" s="29">
        <v>16.86</v>
      </c>
      <c r="G794" s="29">
        <v>16.86</v>
      </c>
    </row>
    <row r="795" spans="1:7" ht="30" x14ac:dyDescent="0.25">
      <c r="A795" s="27" t="s">
        <v>2314</v>
      </c>
      <c r="B795" s="27" t="s">
        <v>2315</v>
      </c>
      <c r="C795" s="27" t="s">
        <v>2316</v>
      </c>
      <c r="D795" s="28" t="s">
        <v>109</v>
      </c>
      <c r="E795" s="28">
        <v>1</v>
      </c>
      <c r="F795" s="29">
        <v>17.03</v>
      </c>
      <c r="G795" s="29">
        <v>17.03</v>
      </c>
    </row>
    <row r="796" spans="1:7" ht="30" x14ac:dyDescent="0.25">
      <c r="A796" s="27" t="s">
        <v>2317</v>
      </c>
      <c r="B796" s="27" t="s">
        <v>2318</v>
      </c>
      <c r="C796" s="27" t="s">
        <v>2319</v>
      </c>
      <c r="D796" s="28" t="s">
        <v>109</v>
      </c>
      <c r="E796" s="28">
        <v>1</v>
      </c>
      <c r="F796" s="29">
        <v>20.66</v>
      </c>
      <c r="G796" s="29">
        <v>20.66</v>
      </c>
    </row>
    <row r="797" spans="1:7" ht="30" x14ac:dyDescent="0.25">
      <c r="A797" s="27" t="s">
        <v>2320</v>
      </c>
      <c r="B797" s="27" t="s">
        <v>2321</v>
      </c>
      <c r="C797" s="27" t="s">
        <v>2322</v>
      </c>
      <c r="D797" s="28" t="s">
        <v>109</v>
      </c>
      <c r="E797" s="28">
        <v>1</v>
      </c>
      <c r="F797" s="29">
        <v>21.74</v>
      </c>
      <c r="G797" s="29">
        <v>21.74</v>
      </c>
    </row>
    <row r="798" spans="1:7" ht="30" x14ac:dyDescent="0.25">
      <c r="A798" s="27" t="s">
        <v>2323</v>
      </c>
      <c r="B798" s="27" t="s">
        <v>2324</v>
      </c>
      <c r="C798" s="27" t="s">
        <v>2325</v>
      </c>
      <c r="D798" s="28" t="s">
        <v>109</v>
      </c>
      <c r="E798" s="28">
        <v>1</v>
      </c>
      <c r="F798" s="29">
        <v>28.96</v>
      </c>
      <c r="G798" s="29">
        <v>28.96</v>
      </c>
    </row>
    <row r="799" spans="1:7" ht="30" x14ac:dyDescent="0.25">
      <c r="A799" s="27" t="s">
        <v>2326</v>
      </c>
      <c r="B799" s="27" t="s">
        <v>2327</v>
      </c>
      <c r="C799" s="27" t="s">
        <v>2328</v>
      </c>
      <c r="D799" s="28" t="s">
        <v>109</v>
      </c>
      <c r="E799" s="28">
        <v>1</v>
      </c>
      <c r="F799" s="29">
        <v>30.07</v>
      </c>
      <c r="G799" s="29">
        <v>30.07</v>
      </c>
    </row>
    <row r="800" spans="1:7" ht="30" x14ac:dyDescent="0.25">
      <c r="A800" s="27" t="s">
        <v>2329</v>
      </c>
      <c r="B800" s="27" t="s">
        <v>2330</v>
      </c>
      <c r="C800" s="27" t="s">
        <v>2331</v>
      </c>
      <c r="D800" s="28" t="s">
        <v>109</v>
      </c>
      <c r="E800" s="28">
        <v>1</v>
      </c>
      <c r="F800" s="29">
        <v>38.869999999999997</v>
      </c>
      <c r="G800" s="29">
        <v>38.869999999999997</v>
      </c>
    </row>
    <row r="801" spans="1:7" ht="30" x14ac:dyDescent="0.25">
      <c r="A801" s="27" t="s">
        <v>2332</v>
      </c>
      <c r="B801" s="27" t="s">
        <v>2333</v>
      </c>
      <c r="C801" s="27" t="s">
        <v>2334</v>
      </c>
      <c r="D801" s="28" t="s">
        <v>109</v>
      </c>
      <c r="E801" s="28">
        <v>1</v>
      </c>
      <c r="F801" s="29">
        <v>44.45</v>
      </c>
      <c r="G801" s="29">
        <v>44.45</v>
      </c>
    </row>
    <row r="802" spans="1:7" ht="30" x14ac:dyDescent="0.25">
      <c r="A802" s="27" t="s">
        <v>2335</v>
      </c>
      <c r="B802" s="27" t="s">
        <v>2336</v>
      </c>
      <c r="C802" s="27" t="s">
        <v>2337</v>
      </c>
      <c r="D802" s="28" t="s">
        <v>109</v>
      </c>
      <c r="E802" s="28">
        <v>1</v>
      </c>
      <c r="F802" s="29">
        <v>53.93</v>
      </c>
      <c r="G802" s="29">
        <v>53.93</v>
      </c>
    </row>
    <row r="803" spans="1:7" ht="30" x14ac:dyDescent="0.25">
      <c r="A803" s="27" t="s">
        <v>2338</v>
      </c>
      <c r="B803" s="27" t="s">
        <v>2339</v>
      </c>
      <c r="C803" s="27" t="s">
        <v>2340</v>
      </c>
      <c r="D803" s="28" t="s">
        <v>109</v>
      </c>
      <c r="E803" s="28">
        <v>1</v>
      </c>
      <c r="F803" s="29">
        <v>60.13</v>
      </c>
      <c r="G803" s="29">
        <v>60.13</v>
      </c>
    </row>
    <row r="804" spans="1:7" ht="30" x14ac:dyDescent="0.25">
      <c r="A804" s="27" t="s">
        <v>2341</v>
      </c>
      <c r="B804" s="27" t="s">
        <v>2342</v>
      </c>
      <c r="C804" s="27" t="s">
        <v>2343</v>
      </c>
      <c r="D804" s="28" t="s">
        <v>109</v>
      </c>
      <c r="E804" s="28">
        <v>1</v>
      </c>
      <c r="F804" s="29">
        <v>65.3</v>
      </c>
      <c r="G804" s="29">
        <v>65.3</v>
      </c>
    </row>
    <row r="805" spans="1:7" ht="30" x14ac:dyDescent="0.25">
      <c r="A805" s="27" t="s">
        <v>2344</v>
      </c>
      <c r="B805" s="27" t="s">
        <v>2345</v>
      </c>
      <c r="C805" s="27" t="s">
        <v>2346</v>
      </c>
      <c r="D805" s="28" t="s">
        <v>109</v>
      </c>
      <c r="E805" s="28">
        <v>1</v>
      </c>
      <c r="F805" s="29">
        <v>74.989999999999995</v>
      </c>
      <c r="G805" s="29">
        <v>74.989999999999995</v>
      </c>
    </row>
    <row r="806" spans="1:7" ht="45" x14ac:dyDescent="0.25">
      <c r="A806" s="27" t="s">
        <v>2347</v>
      </c>
      <c r="B806" s="27" t="s">
        <v>2348</v>
      </c>
      <c r="C806" s="27" t="s">
        <v>2349</v>
      </c>
      <c r="D806" s="28" t="s">
        <v>109</v>
      </c>
      <c r="E806" s="28">
        <v>1</v>
      </c>
      <c r="F806" s="29">
        <v>223.11</v>
      </c>
      <c r="G806" s="29">
        <v>223.11</v>
      </c>
    </row>
    <row r="807" spans="1:7" ht="45" x14ac:dyDescent="0.25">
      <c r="A807" s="27" t="s">
        <v>2350</v>
      </c>
      <c r="B807" s="27" t="s">
        <v>2351</v>
      </c>
      <c r="C807" s="27" t="s">
        <v>2352</v>
      </c>
      <c r="D807" s="28" t="s">
        <v>109</v>
      </c>
      <c r="E807" s="28">
        <v>1</v>
      </c>
      <c r="F807" s="29">
        <v>234.03</v>
      </c>
      <c r="G807" s="29">
        <v>234.03</v>
      </c>
    </row>
    <row r="808" spans="1:7" ht="45" x14ac:dyDescent="0.25">
      <c r="A808" s="27" t="s">
        <v>2353</v>
      </c>
      <c r="B808" s="27" t="s">
        <v>2354</v>
      </c>
      <c r="C808" s="27" t="s">
        <v>2355</v>
      </c>
      <c r="D808" s="28" t="s">
        <v>109</v>
      </c>
      <c r="E808" s="28">
        <v>1</v>
      </c>
      <c r="F808" s="29">
        <v>272.77999999999997</v>
      </c>
      <c r="G808" s="29">
        <v>272.77999999999997</v>
      </c>
    </row>
    <row r="809" spans="1:7" ht="30" x14ac:dyDescent="0.25">
      <c r="A809" s="27" t="s">
        <v>2356</v>
      </c>
      <c r="B809" s="27" t="s">
        <v>2357</v>
      </c>
      <c r="C809" s="27" t="s">
        <v>2358</v>
      </c>
      <c r="D809" s="28" t="s">
        <v>109</v>
      </c>
      <c r="E809" s="28">
        <v>1</v>
      </c>
      <c r="F809" s="29">
        <v>15.51</v>
      </c>
      <c r="G809" s="29">
        <v>15.51</v>
      </c>
    </row>
    <row r="810" spans="1:7" ht="30" x14ac:dyDescent="0.25">
      <c r="A810" s="27" t="s">
        <v>2359</v>
      </c>
      <c r="B810" s="27" t="s">
        <v>2360</v>
      </c>
      <c r="C810" s="27" t="s">
        <v>2361</v>
      </c>
      <c r="D810" s="28" t="s">
        <v>109</v>
      </c>
      <c r="E810" s="28">
        <v>1</v>
      </c>
      <c r="F810" s="29">
        <v>23.16</v>
      </c>
      <c r="G810" s="29">
        <v>23.16</v>
      </c>
    </row>
    <row r="811" spans="1:7" ht="30" x14ac:dyDescent="0.25">
      <c r="A811" s="27" t="s">
        <v>2362</v>
      </c>
      <c r="B811" s="27" t="s">
        <v>2363</v>
      </c>
      <c r="C811" s="27" t="s">
        <v>2364</v>
      </c>
      <c r="D811" s="28" t="s">
        <v>109</v>
      </c>
      <c r="E811" s="28">
        <v>1</v>
      </c>
      <c r="F811" s="29">
        <v>14.85</v>
      </c>
      <c r="G811" s="29">
        <v>14.85</v>
      </c>
    </row>
    <row r="812" spans="1:7" ht="30" x14ac:dyDescent="0.25">
      <c r="A812" s="27" t="s">
        <v>2365</v>
      </c>
      <c r="B812" s="27" t="s">
        <v>2366</v>
      </c>
      <c r="C812" s="27" t="s">
        <v>2367</v>
      </c>
      <c r="D812" s="28" t="s">
        <v>109</v>
      </c>
      <c r="E812" s="28">
        <v>1</v>
      </c>
      <c r="F812" s="29">
        <v>15.05</v>
      </c>
      <c r="G812" s="29">
        <v>15.05</v>
      </c>
    </row>
    <row r="813" spans="1:7" ht="45" x14ac:dyDescent="0.25">
      <c r="A813" s="27" t="s">
        <v>2368</v>
      </c>
      <c r="B813" s="27" t="s">
        <v>2369</v>
      </c>
      <c r="C813" s="27" t="s">
        <v>2370</v>
      </c>
      <c r="D813" s="28" t="s">
        <v>109</v>
      </c>
      <c r="E813" s="28">
        <v>1</v>
      </c>
      <c r="F813" s="29">
        <v>11.55</v>
      </c>
      <c r="G813" s="29">
        <v>11.55</v>
      </c>
    </row>
    <row r="814" spans="1:7" ht="45" x14ac:dyDescent="0.25">
      <c r="A814" s="27" t="s">
        <v>2371</v>
      </c>
      <c r="B814" s="27" t="s">
        <v>2372</v>
      </c>
      <c r="C814" s="27" t="s">
        <v>2373</v>
      </c>
      <c r="D814" s="28" t="s">
        <v>109</v>
      </c>
      <c r="E814" s="28">
        <v>1</v>
      </c>
      <c r="F814" s="29">
        <v>13.83</v>
      </c>
      <c r="G814" s="29">
        <v>13.83</v>
      </c>
    </row>
    <row r="815" spans="1:7" ht="45" x14ac:dyDescent="0.25">
      <c r="A815" s="27" t="s">
        <v>2374</v>
      </c>
      <c r="B815" s="27" t="s">
        <v>2375</v>
      </c>
      <c r="C815" s="27" t="s">
        <v>2376</v>
      </c>
      <c r="D815" s="28" t="s">
        <v>109</v>
      </c>
      <c r="E815" s="28">
        <v>1</v>
      </c>
      <c r="F815" s="29">
        <v>21.22</v>
      </c>
      <c r="G815" s="29">
        <v>21.22</v>
      </c>
    </row>
    <row r="816" spans="1:7" ht="75" x14ac:dyDescent="0.25">
      <c r="A816" s="26" t="s">
        <v>2377</v>
      </c>
      <c r="B816" s="27"/>
      <c r="C816" s="26" t="s">
        <v>2378</v>
      </c>
      <c r="D816" s="28"/>
      <c r="E816" s="28"/>
      <c r="F816" s="29"/>
      <c r="G816" s="29"/>
    </row>
    <row r="817" spans="1:7" ht="60" x14ac:dyDescent="0.25">
      <c r="A817" s="27" t="s">
        <v>2379</v>
      </c>
      <c r="B817" s="27" t="s">
        <v>2380</v>
      </c>
      <c r="C817" s="27" t="s">
        <v>2381</v>
      </c>
      <c r="D817" s="28" t="s">
        <v>109</v>
      </c>
      <c r="E817" s="28">
        <v>1</v>
      </c>
      <c r="F817" s="29">
        <v>95.94</v>
      </c>
      <c r="G817" s="29">
        <v>95.94</v>
      </c>
    </row>
    <row r="818" spans="1:7" ht="60" x14ac:dyDescent="0.25">
      <c r="A818" s="27" t="s">
        <v>2382</v>
      </c>
      <c r="B818" s="27" t="s">
        <v>2383</v>
      </c>
      <c r="C818" s="27" t="s">
        <v>2384</v>
      </c>
      <c r="D818" s="28" t="s">
        <v>109</v>
      </c>
      <c r="E818" s="28">
        <v>1</v>
      </c>
      <c r="F818" s="29">
        <v>143.91</v>
      </c>
      <c r="G818" s="29">
        <v>143.91</v>
      </c>
    </row>
    <row r="819" spans="1:7" ht="60" x14ac:dyDescent="0.25">
      <c r="A819" s="27" t="s">
        <v>2385</v>
      </c>
      <c r="B819" s="27" t="s">
        <v>2386</v>
      </c>
      <c r="C819" s="27" t="s">
        <v>2387</v>
      </c>
      <c r="D819" s="28" t="s">
        <v>109</v>
      </c>
      <c r="E819" s="28">
        <v>1</v>
      </c>
      <c r="F819" s="29">
        <v>239.85</v>
      </c>
      <c r="G819" s="29">
        <v>239.85</v>
      </c>
    </row>
    <row r="820" spans="1:7" ht="60" x14ac:dyDescent="0.25">
      <c r="A820" s="27" t="s">
        <v>2388</v>
      </c>
      <c r="B820" s="27" t="s">
        <v>2389</v>
      </c>
      <c r="C820" s="27" t="s">
        <v>2390</v>
      </c>
      <c r="D820" s="28" t="s">
        <v>96</v>
      </c>
      <c r="E820" s="28">
        <v>1</v>
      </c>
      <c r="F820" s="29">
        <v>32.130000000000003</v>
      </c>
      <c r="G820" s="29">
        <v>32.130000000000003</v>
      </c>
    </row>
    <row r="821" spans="1:7" ht="60" x14ac:dyDescent="0.25">
      <c r="A821" s="27" t="s">
        <v>2391</v>
      </c>
      <c r="B821" s="27" t="s">
        <v>2392</v>
      </c>
      <c r="C821" s="27" t="s">
        <v>2393</v>
      </c>
      <c r="D821" s="28" t="s">
        <v>96</v>
      </c>
      <c r="E821" s="28">
        <v>1</v>
      </c>
      <c r="F821" s="29">
        <v>47.97</v>
      </c>
      <c r="G821" s="29">
        <v>47.97</v>
      </c>
    </row>
    <row r="822" spans="1:7" ht="45" x14ac:dyDescent="0.25">
      <c r="A822" s="27" t="s">
        <v>2394</v>
      </c>
      <c r="B822" s="27" t="s">
        <v>2395</v>
      </c>
      <c r="C822" s="27" t="s">
        <v>2396</v>
      </c>
      <c r="D822" s="28" t="s">
        <v>109</v>
      </c>
      <c r="E822" s="28">
        <v>1</v>
      </c>
      <c r="F822" s="29">
        <v>38.369999999999997</v>
      </c>
      <c r="G822" s="29">
        <v>38.369999999999997</v>
      </c>
    </row>
    <row r="823" spans="1:7" ht="45" x14ac:dyDescent="0.25">
      <c r="A823" s="27" t="s">
        <v>2397</v>
      </c>
      <c r="B823" s="27" t="s">
        <v>2398</v>
      </c>
      <c r="C823" s="27" t="s">
        <v>2399</v>
      </c>
      <c r="D823" s="28" t="s">
        <v>96</v>
      </c>
      <c r="E823" s="28">
        <v>1</v>
      </c>
      <c r="F823" s="29">
        <v>23.98</v>
      </c>
      <c r="G823" s="29">
        <v>23.98</v>
      </c>
    </row>
    <row r="824" spans="1:7" ht="45" x14ac:dyDescent="0.25">
      <c r="A824" s="27" t="s">
        <v>2400</v>
      </c>
      <c r="B824" s="27" t="s">
        <v>2401</v>
      </c>
      <c r="C824" s="27" t="s">
        <v>2402</v>
      </c>
      <c r="D824" s="28" t="s">
        <v>109</v>
      </c>
      <c r="E824" s="28">
        <v>1</v>
      </c>
      <c r="F824" s="29">
        <v>43.16</v>
      </c>
      <c r="G824" s="29">
        <v>43.16</v>
      </c>
    </row>
    <row r="825" spans="1:7" ht="45" x14ac:dyDescent="0.25">
      <c r="A825" s="27" t="s">
        <v>2403</v>
      </c>
      <c r="B825" s="27" t="s">
        <v>2404</v>
      </c>
      <c r="C825" s="27" t="s">
        <v>2405</v>
      </c>
      <c r="D825" s="28" t="s">
        <v>109</v>
      </c>
      <c r="E825" s="28">
        <v>1</v>
      </c>
      <c r="F825" s="29">
        <v>95.94</v>
      </c>
      <c r="G825" s="29">
        <v>95.94</v>
      </c>
    </row>
    <row r="826" spans="1:7" ht="45" x14ac:dyDescent="0.25">
      <c r="A826" s="27" t="s">
        <v>2406</v>
      </c>
      <c r="B826" s="27" t="s">
        <v>2407</v>
      </c>
      <c r="C826" s="27" t="s">
        <v>2408</v>
      </c>
      <c r="D826" s="28" t="s">
        <v>109</v>
      </c>
      <c r="E826" s="28">
        <v>1</v>
      </c>
      <c r="F826" s="29">
        <v>191.88</v>
      </c>
      <c r="G826" s="29">
        <v>191.88</v>
      </c>
    </row>
    <row r="827" spans="1:7" ht="45" x14ac:dyDescent="0.25">
      <c r="A827" s="27" t="s">
        <v>2409</v>
      </c>
      <c r="B827" s="27" t="s">
        <v>2410</v>
      </c>
      <c r="C827" s="27" t="s">
        <v>2411</v>
      </c>
      <c r="D827" s="28" t="s">
        <v>109</v>
      </c>
      <c r="E827" s="28">
        <v>1</v>
      </c>
      <c r="F827" s="29">
        <v>239.85</v>
      </c>
      <c r="G827" s="29">
        <v>239.85</v>
      </c>
    </row>
    <row r="828" spans="1:7" ht="45" x14ac:dyDescent="0.25">
      <c r="A828" s="27" t="s">
        <v>2412</v>
      </c>
      <c r="B828" s="27" t="s">
        <v>2413</v>
      </c>
      <c r="C828" s="27" t="s">
        <v>2414</v>
      </c>
      <c r="D828" s="28" t="s">
        <v>109</v>
      </c>
      <c r="E828" s="28">
        <v>1</v>
      </c>
      <c r="F828" s="29">
        <v>383.76</v>
      </c>
      <c r="G828" s="29">
        <v>383.76</v>
      </c>
    </row>
    <row r="829" spans="1:7" ht="45" x14ac:dyDescent="0.25">
      <c r="A829" s="27" t="s">
        <v>2415</v>
      </c>
      <c r="B829" s="27" t="s">
        <v>2416</v>
      </c>
      <c r="C829" s="27" t="s">
        <v>2417</v>
      </c>
      <c r="D829" s="28" t="s">
        <v>109</v>
      </c>
      <c r="E829" s="28">
        <v>1</v>
      </c>
      <c r="F829" s="29">
        <v>19.18</v>
      </c>
      <c r="G829" s="29">
        <v>19.18</v>
      </c>
    </row>
    <row r="830" spans="1:7" ht="60" x14ac:dyDescent="0.25">
      <c r="A830" s="27" t="s">
        <v>2418</v>
      </c>
      <c r="B830" s="27" t="s">
        <v>2419</v>
      </c>
      <c r="C830" s="27" t="s">
        <v>2420</v>
      </c>
      <c r="D830" s="28" t="s">
        <v>109</v>
      </c>
      <c r="E830" s="28">
        <v>1</v>
      </c>
      <c r="F830" s="29">
        <v>28.77</v>
      </c>
      <c r="G830" s="29">
        <v>28.77</v>
      </c>
    </row>
    <row r="831" spans="1:7" ht="45" x14ac:dyDescent="0.25">
      <c r="A831" s="27" t="s">
        <v>2421</v>
      </c>
      <c r="B831" s="27" t="s">
        <v>2422</v>
      </c>
      <c r="C831" s="27" t="s">
        <v>2423</v>
      </c>
      <c r="D831" s="28" t="s">
        <v>109</v>
      </c>
      <c r="E831" s="28">
        <v>1</v>
      </c>
      <c r="F831" s="29">
        <v>14.38</v>
      </c>
      <c r="G831" s="29">
        <v>14.38</v>
      </c>
    </row>
    <row r="832" spans="1:7" ht="45" x14ac:dyDescent="0.25">
      <c r="A832" s="27" t="s">
        <v>2424</v>
      </c>
      <c r="B832" s="27" t="s">
        <v>2425</v>
      </c>
      <c r="C832" s="27" t="s">
        <v>2426</v>
      </c>
      <c r="D832" s="28" t="s">
        <v>109</v>
      </c>
      <c r="E832" s="28">
        <v>1</v>
      </c>
      <c r="F832" s="29">
        <v>21.58</v>
      </c>
      <c r="G832" s="29">
        <v>21.58</v>
      </c>
    </row>
    <row r="833" spans="1:7" ht="45" x14ac:dyDescent="0.25">
      <c r="A833" s="27" t="s">
        <v>2427</v>
      </c>
      <c r="B833" s="27" t="s">
        <v>2428</v>
      </c>
      <c r="C833" s="27" t="s">
        <v>2429</v>
      </c>
      <c r="D833" s="28" t="s">
        <v>109</v>
      </c>
      <c r="E833" s="28">
        <v>1</v>
      </c>
      <c r="F833" s="29">
        <v>23.98</v>
      </c>
      <c r="G833" s="29">
        <v>23.98</v>
      </c>
    </row>
    <row r="834" spans="1:7" ht="45" x14ac:dyDescent="0.25">
      <c r="A834" s="27" t="s">
        <v>2430</v>
      </c>
      <c r="B834" s="27" t="s">
        <v>2431</v>
      </c>
      <c r="C834" s="27" t="s">
        <v>2432</v>
      </c>
      <c r="D834" s="28" t="s">
        <v>109</v>
      </c>
      <c r="E834" s="28">
        <v>1</v>
      </c>
      <c r="F834" s="29">
        <v>28.77</v>
      </c>
      <c r="G834" s="29">
        <v>28.77</v>
      </c>
    </row>
    <row r="835" spans="1:7" ht="45" x14ac:dyDescent="0.25">
      <c r="A835" s="27" t="s">
        <v>2433</v>
      </c>
      <c r="B835" s="27" t="s">
        <v>2434</v>
      </c>
      <c r="C835" s="27" t="s">
        <v>2435</v>
      </c>
      <c r="D835" s="28" t="s">
        <v>109</v>
      </c>
      <c r="E835" s="28">
        <v>1</v>
      </c>
      <c r="F835" s="29">
        <v>33.57</v>
      </c>
      <c r="G835" s="29">
        <v>33.57</v>
      </c>
    </row>
    <row r="836" spans="1:7" ht="45" x14ac:dyDescent="0.25">
      <c r="A836" s="27" t="s">
        <v>2436</v>
      </c>
      <c r="B836" s="27" t="s">
        <v>2437</v>
      </c>
      <c r="C836" s="27" t="s">
        <v>2438</v>
      </c>
      <c r="D836" s="28" t="s">
        <v>109</v>
      </c>
      <c r="E836" s="28">
        <v>1</v>
      </c>
      <c r="F836" s="29">
        <v>38.369999999999997</v>
      </c>
      <c r="G836" s="29">
        <v>38.369999999999997</v>
      </c>
    </row>
    <row r="837" spans="1:7" ht="45" x14ac:dyDescent="0.25">
      <c r="A837" s="27" t="s">
        <v>2439</v>
      </c>
      <c r="B837" s="27" t="s">
        <v>2440</v>
      </c>
      <c r="C837" s="27" t="s">
        <v>2441</v>
      </c>
      <c r="D837" s="28" t="s">
        <v>109</v>
      </c>
      <c r="E837" s="28">
        <v>1</v>
      </c>
      <c r="F837" s="29">
        <v>43.16</v>
      </c>
      <c r="G837" s="29">
        <v>43.16</v>
      </c>
    </row>
    <row r="838" spans="1:7" ht="45" x14ac:dyDescent="0.25">
      <c r="A838" s="27" t="s">
        <v>2442</v>
      </c>
      <c r="B838" s="27" t="s">
        <v>2443</v>
      </c>
      <c r="C838" s="27" t="s">
        <v>2444</v>
      </c>
      <c r="D838" s="28" t="s">
        <v>109</v>
      </c>
      <c r="E838" s="28">
        <v>1</v>
      </c>
      <c r="F838" s="29">
        <v>21.58</v>
      </c>
      <c r="G838" s="29">
        <v>21.58</v>
      </c>
    </row>
    <row r="839" spans="1:7" ht="45" x14ac:dyDescent="0.25">
      <c r="A839" s="27" t="s">
        <v>2445</v>
      </c>
      <c r="B839" s="27" t="s">
        <v>2446</v>
      </c>
      <c r="C839" s="27" t="s">
        <v>2447</v>
      </c>
      <c r="D839" s="28" t="s">
        <v>109</v>
      </c>
      <c r="E839" s="28">
        <v>1</v>
      </c>
      <c r="F839" s="29">
        <v>11.98</v>
      </c>
      <c r="G839" s="29">
        <v>11.98</v>
      </c>
    </row>
    <row r="840" spans="1:7" ht="45" x14ac:dyDescent="0.25">
      <c r="A840" s="27" t="s">
        <v>2448</v>
      </c>
      <c r="B840" s="27" t="s">
        <v>2449</v>
      </c>
      <c r="C840" s="27" t="s">
        <v>2450</v>
      </c>
      <c r="D840" s="28" t="s">
        <v>109</v>
      </c>
      <c r="E840" s="28">
        <v>1</v>
      </c>
      <c r="F840" s="29">
        <v>43.16</v>
      </c>
      <c r="G840" s="29">
        <v>43.16</v>
      </c>
    </row>
    <row r="841" spans="1:7" ht="45" x14ac:dyDescent="0.25">
      <c r="A841" s="27" t="s">
        <v>2451</v>
      </c>
      <c r="B841" s="27" t="s">
        <v>2452</v>
      </c>
      <c r="C841" s="27" t="s">
        <v>2453</v>
      </c>
      <c r="D841" s="28" t="s">
        <v>109</v>
      </c>
      <c r="E841" s="28">
        <v>1</v>
      </c>
      <c r="F841" s="29">
        <v>43.16</v>
      </c>
      <c r="G841" s="29">
        <v>43.16</v>
      </c>
    </row>
    <row r="842" spans="1:7" ht="45" x14ac:dyDescent="0.25">
      <c r="A842" s="27" t="s">
        <v>2454</v>
      </c>
      <c r="B842" s="27" t="s">
        <v>2455</v>
      </c>
      <c r="C842" s="27" t="s">
        <v>2456</v>
      </c>
      <c r="D842" s="28" t="s">
        <v>109</v>
      </c>
      <c r="E842" s="28">
        <v>1</v>
      </c>
      <c r="F842" s="29">
        <v>21.58</v>
      </c>
      <c r="G842" s="29">
        <v>21.58</v>
      </c>
    </row>
    <row r="843" spans="1:7" ht="45" x14ac:dyDescent="0.25">
      <c r="A843" s="27" t="s">
        <v>2457</v>
      </c>
      <c r="B843" s="27" t="s">
        <v>2458</v>
      </c>
      <c r="C843" s="27" t="s">
        <v>2459</v>
      </c>
      <c r="D843" s="28" t="s">
        <v>109</v>
      </c>
      <c r="E843" s="28">
        <v>1</v>
      </c>
      <c r="F843" s="29">
        <v>21.58</v>
      </c>
      <c r="G843" s="29">
        <v>21.58</v>
      </c>
    </row>
    <row r="844" spans="1:7" ht="45" x14ac:dyDescent="0.25">
      <c r="A844" s="27" t="s">
        <v>2460</v>
      </c>
      <c r="B844" s="27" t="s">
        <v>2461</v>
      </c>
      <c r="C844" s="27" t="s">
        <v>2462</v>
      </c>
      <c r="D844" s="28" t="s">
        <v>109</v>
      </c>
      <c r="E844" s="28">
        <v>1</v>
      </c>
      <c r="F844" s="29">
        <v>7.8</v>
      </c>
      <c r="G844" s="29">
        <v>7.8</v>
      </c>
    </row>
    <row r="845" spans="1:7" ht="45" x14ac:dyDescent="0.25">
      <c r="A845" s="27" t="s">
        <v>2463</v>
      </c>
      <c r="B845" s="27" t="s">
        <v>2464</v>
      </c>
      <c r="C845" s="27" t="s">
        <v>2465</v>
      </c>
      <c r="D845" s="28" t="s">
        <v>109</v>
      </c>
      <c r="E845" s="28">
        <v>1</v>
      </c>
      <c r="F845" s="29">
        <v>1.82</v>
      </c>
      <c r="G845" s="29">
        <v>1.82</v>
      </c>
    </row>
    <row r="846" spans="1:7" ht="30" x14ac:dyDescent="0.25">
      <c r="A846" s="27" t="s">
        <v>2466</v>
      </c>
      <c r="B846" s="27" t="s">
        <v>2467</v>
      </c>
      <c r="C846" s="27" t="s">
        <v>2468</v>
      </c>
      <c r="D846" s="28" t="s">
        <v>109</v>
      </c>
      <c r="E846" s="28">
        <v>1</v>
      </c>
      <c r="F846" s="29">
        <v>17.739999999999998</v>
      </c>
      <c r="G846" s="29">
        <v>17.739999999999998</v>
      </c>
    </row>
    <row r="847" spans="1:7" ht="30" x14ac:dyDescent="0.25">
      <c r="A847" s="27" t="s">
        <v>2469</v>
      </c>
      <c r="B847" s="27" t="s">
        <v>2470</v>
      </c>
      <c r="C847" s="27" t="s">
        <v>2471</v>
      </c>
      <c r="D847" s="28" t="s">
        <v>109</v>
      </c>
      <c r="E847" s="28">
        <v>1</v>
      </c>
      <c r="F847" s="29">
        <v>35.5</v>
      </c>
      <c r="G847" s="29">
        <v>35.5</v>
      </c>
    </row>
    <row r="848" spans="1:7" ht="30" x14ac:dyDescent="0.25">
      <c r="A848" s="27" t="s">
        <v>2472</v>
      </c>
      <c r="B848" s="27" t="s">
        <v>2473</v>
      </c>
      <c r="C848" s="27" t="s">
        <v>2474</v>
      </c>
      <c r="D848" s="28" t="s">
        <v>109</v>
      </c>
      <c r="E848" s="28">
        <v>1</v>
      </c>
      <c r="F848" s="29">
        <v>71.02</v>
      </c>
      <c r="G848" s="29">
        <v>71.02</v>
      </c>
    </row>
    <row r="849" spans="1:7" ht="60" x14ac:dyDescent="0.25">
      <c r="A849" s="27" t="s">
        <v>2475</v>
      </c>
      <c r="B849" s="27" t="s">
        <v>2476</v>
      </c>
      <c r="C849" s="27" t="s">
        <v>2477</v>
      </c>
      <c r="D849" s="28" t="s">
        <v>109</v>
      </c>
      <c r="E849" s="28">
        <v>1</v>
      </c>
      <c r="F849" s="29">
        <v>340.5</v>
      </c>
      <c r="G849" s="29">
        <v>340.5</v>
      </c>
    </row>
    <row r="850" spans="1:7" ht="60" x14ac:dyDescent="0.25">
      <c r="A850" s="27" t="s">
        <v>2478</v>
      </c>
      <c r="B850" s="27" t="s">
        <v>2479</v>
      </c>
      <c r="C850" s="27" t="s">
        <v>2480</v>
      </c>
      <c r="D850" s="28" t="s">
        <v>109</v>
      </c>
      <c r="E850" s="28">
        <v>1</v>
      </c>
      <c r="F850" s="29">
        <v>581.36</v>
      </c>
      <c r="G850" s="29">
        <v>581.36</v>
      </c>
    </row>
    <row r="851" spans="1:7" ht="60" x14ac:dyDescent="0.25">
      <c r="A851" s="27" t="s">
        <v>2481</v>
      </c>
      <c r="B851" s="27" t="s">
        <v>2482</v>
      </c>
      <c r="C851" s="27" t="s">
        <v>2483</v>
      </c>
      <c r="D851" s="28" t="s">
        <v>109</v>
      </c>
      <c r="E851" s="28">
        <v>1</v>
      </c>
      <c r="F851" s="30">
        <v>1274.8599999999999</v>
      </c>
      <c r="G851" s="30">
        <v>1274.8599999999999</v>
      </c>
    </row>
    <row r="852" spans="1:7" ht="45" x14ac:dyDescent="0.25">
      <c r="A852" s="27" t="s">
        <v>2484</v>
      </c>
      <c r="B852" s="27" t="s">
        <v>2485</v>
      </c>
      <c r="C852" s="27" t="s">
        <v>2486</v>
      </c>
      <c r="D852" s="28" t="s">
        <v>96</v>
      </c>
      <c r="E852" s="28">
        <v>1</v>
      </c>
      <c r="F852" s="29">
        <v>2.39</v>
      </c>
      <c r="G852" s="29">
        <v>2.39</v>
      </c>
    </row>
    <row r="853" spans="1:7" ht="45" x14ac:dyDescent="0.25">
      <c r="A853" s="27" t="s">
        <v>2487</v>
      </c>
      <c r="B853" s="27" t="s">
        <v>2488</v>
      </c>
      <c r="C853" s="27" t="s">
        <v>2489</v>
      </c>
      <c r="D853" s="28" t="s">
        <v>109</v>
      </c>
      <c r="E853" s="28">
        <v>1</v>
      </c>
      <c r="F853" s="29">
        <v>9.58</v>
      </c>
      <c r="G853" s="29">
        <v>9.58</v>
      </c>
    </row>
    <row r="854" spans="1:7" x14ac:dyDescent="0.25">
      <c r="A854" s="26" t="s">
        <v>2490</v>
      </c>
      <c r="B854" s="27"/>
      <c r="C854" s="26" t="s">
        <v>2491</v>
      </c>
      <c r="D854" s="28"/>
      <c r="E854" s="28"/>
      <c r="F854" s="29"/>
      <c r="G854" s="29"/>
    </row>
    <row r="855" spans="1:7" x14ac:dyDescent="0.25">
      <c r="A855" s="26" t="s">
        <v>2492</v>
      </c>
      <c r="B855" s="27"/>
      <c r="C855" s="26" t="s">
        <v>2493</v>
      </c>
      <c r="D855" s="28"/>
      <c r="E855" s="28"/>
      <c r="F855" s="29"/>
      <c r="G855" s="29"/>
    </row>
    <row r="856" spans="1:7" ht="45" x14ac:dyDescent="0.25">
      <c r="A856" s="27" t="s">
        <v>2494</v>
      </c>
      <c r="B856" s="27" t="s">
        <v>2495</v>
      </c>
      <c r="C856" s="27" t="s">
        <v>2496</v>
      </c>
      <c r="D856" s="28" t="s">
        <v>109</v>
      </c>
      <c r="E856" s="28">
        <v>1</v>
      </c>
      <c r="F856" s="30">
        <v>1808.3</v>
      </c>
      <c r="G856" s="30">
        <v>1808.3</v>
      </c>
    </row>
    <row r="857" spans="1:7" ht="60" x14ac:dyDescent="0.25">
      <c r="A857" s="27" t="s">
        <v>2497</v>
      </c>
      <c r="B857" s="27" t="s">
        <v>2498</v>
      </c>
      <c r="C857" s="27" t="s">
        <v>2499</v>
      </c>
      <c r="D857" s="28" t="s">
        <v>109</v>
      </c>
      <c r="E857" s="28">
        <v>1</v>
      </c>
      <c r="F857" s="29">
        <v>493.92</v>
      </c>
      <c r="G857" s="29">
        <v>493.92</v>
      </c>
    </row>
    <row r="858" spans="1:7" ht="45" x14ac:dyDescent="0.25">
      <c r="A858" s="27" t="s">
        <v>2500</v>
      </c>
      <c r="B858" s="27" t="s">
        <v>2501</v>
      </c>
      <c r="C858" s="27" t="s">
        <v>2502</v>
      </c>
      <c r="D858" s="28" t="s">
        <v>109</v>
      </c>
      <c r="E858" s="28">
        <v>1</v>
      </c>
      <c r="F858" s="29">
        <v>158.16999999999999</v>
      </c>
      <c r="G858" s="29">
        <v>158.16999999999999</v>
      </c>
    </row>
    <row r="859" spans="1:7" ht="45" x14ac:dyDescent="0.25">
      <c r="A859" s="27" t="s">
        <v>2503</v>
      </c>
      <c r="B859" s="27" t="s">
        <v>2504</v>
      </c>
      <c r="C859" s="27" t="s">
        <v>2505</v>
      </c>
      <c r="D859" s="28" t="s">
        <v>109</v>
      </c>
      <c r="E859" s="28">
        <v>1</v>
      </c>
      <c r="F859" s="29">
        <v>456.82</v>
      </c>
      <c r="G859" s="29">
        <v>456.82</v>
      </c>
    </row>
    <row r="860" spans="1:7" ht="60" x14ac:dyDescent="0.25">
      <c r="A860" s="27" t="s">
        <v>2506</v>
      </c>
      <c r="B860" s="27" t="s">
        <v>2507</v>
      </c>
      <c r="C860" s="27" t="s">
        <v>2508</v>
      </c>
      <c r="D860" s="28" t="s">
        <v>109</v>
      </c>
      <c r="E860" s="28">
        <v>1</v>
      </c>
      <c r="F860" s="30">
        <v>1385.1</v>
      </c>
      <c r="G860" s="30">
        <v>1385.1</v>
      </c>
    </row>
    <row r="861" spans="1:7" ht="30" x14ac:dyDescent="0.25">
      <c r="A861" s="27" t="s">
        <v>2509</v>
      </c>
      <c r="B861" s="27" t="s">
        <v>2510</v>
      </c>
      <c r="C861" s="27" t="s">
        <v>2511</v>
      </c>
      <c r="D861" s="28" t="s">
        <v>96</v>
      </c>
      <c r="E861" s="28">
        <v>1</v>
      </c>
      <c r="F861" s="29">
        <v>27.26</v>
      </c>
      <c r="G861" s="29">
        <v>27.26</v>
      </c>
    </row>
    <row r="862" spans="1:7" ht="30" x14ac:dyDescent="0.25">
      <c r="A862" s="27" t="s">
        <v>2512</v>
      </c>
      <c r="B862" s="27" t="s">
        <v>2513</v>
      </c>
      <c r="C862" s="27" t="s">
        <v>2514</v>
      </c>
      <c r="D862" s="28" t="s">
        <v>109</v>
      </c>
      <c r="E862" s="28">
        <v>1</v>
      </c>
      <c r="F862" s="29">
        <v>81.680000000000007</v>
      </c>
      <c r="G862" s="29">
        <v>81.680000000000007</v>
      </c>
    </row>
    <row r="863" spans="1:7" ht="45" x14ac:dyDescent="0.25">
      <c r="A863" s="27" t="s">
        <v>2515</v>
      </c>
      <c r="B863" s="27" t="s">
        <v>2516</v>
      </c>
      <c r="C863" s="27" t="s">
        <v>2517</v>
      </c>
      <c r="D863" s="28" t="s">
        <v>109</v>
      </c>
      <c r="E863" s="28">
        <v>1</v>
      </c>
      <c r="F863" s="29">
        <v>740.39</v>
      </c>
      <c r="G863" s="29">
        <v>740.39</v>
      </c>
    </row>
    <row r="864" spans="1:7" ht="45" x14ac:dyDescent="0.25">
      <c r="A864" s="27" t="s">
        <v>2518</v>
      </c>
      <c r="B864" s="27" t="s">
        <v>2519</v>
      </c>
      <c r="C864" s="27" t="s">
        <v>2520</v>
      </c>
      <c r="D864" s="28" t="s">
        <v>109</v>
      </c>
      <c r="E864" s="28">
        <v>1</v>
      </c>
      <c r="F864" s="30">
        <v>1892.26</v>
      </c>
      <c r="G864" s="30">
        <v>1892.26</v>
      </c>
    </row>
    <row r="865" spans="1:7" ht="45" x14ac:dyDescent="0.25">
      <c r="A865" s="27" t="s">
        <v>2521</v>
      </c>
      <c r="B865" s="27" t="s">
        <v>2522</v>
      </c>
      <c r="C865" s="27" t="s">
        <v>2523</v>
      </c>
      <c r="D865" s="28" t="s">
        <v>109</v>
      </c>
      <c r="E865" s="28">
        <v>1</v>
      </c>
      <c r="F865" s="30">
        <v>2833.2</v>
      </c>
      <c r="G865" s="30">
        <v>2833.2</v>
      </c>
    </row>
    <row r="866" spans="1:7" ht="30" x14ac:dyDescent="0.25">
      <c r="A866" s="27" t="s">
        <v>2524</v>
      </c>
      <c r="B866" s="27" t="s">
        <v>2525</v>
      </c>
      <c r="C866" s="27" t="s">
        <v>2526</v>
      </c>
      <c r="D866" s="28" t="s">
        <v>96</v>
      </c>
      <c r="E866" s="28">
        <v>1</v>
      </c>
      <c r="F866" s="29">
        <v>19.96</v>
      </c>
      <c r="G866" s="29">
        <v>19.96</v>
      </c>
    </row>
    <row r="867" spans="1:7" ht="30" x14ac:dyDescent="0.25">
      <c r="A867" s="27" t="s">
        <v>2527</v>
      </c>
      <c r="B867" s="27" t="s">
        <v>2528</v>
      </c>
      <c r="C867" s="27" t="s">
        <v>2529</v>
      </c>
      <c r="D867" s="28" t="s">
        <v>96</v>
      </c>
      <c r="E867" s="28">
        <v>1</v>
      </c>
      <c r="F867" s="29">
        <v>96.89</v>
      </c>
      <c r="G867" s="29">
        <v>96.89</v>
      </c>
    </row>
    <row r="868" spans="1:7" ht="30" x14ac:dyDescent="0.25">
      <c r="A868" s="27" t="s">
        <v>2530</v>
      </c>
      <c r="B868" s="27" t="s">
        <v>2531</v>
      </c>
      <c r="C868" s="27" t="s">
        <v>2532</v>
      </c>
      <c r="D868" s="28" t="s">
        <v>96</v>
      </c>
      <c r="E868" s="28">
        <v>1</v>
      </c>
      <c r="F868" s="29">
        <v>46.94</v>
      </c>
      <c r="G868" s="29">
        <v>46.94</v>
      </c>
    </row>
    <row r="869" spans="1:7" x14ac:dyDescent="0.25">
      <c r="A869" s="26" t="s">
        <v>2533</v>
      </c>
      <c r="B869" s="27"/>
      <c r="C869" s="26" t="s">
        <v>2534</v>
      </c>
      <c r="D869" s="28"/>
      <c r="E869" s="28"/>
      <c r="F869" s="29"/>
      <c r="G869" s="29"/>
    </row>
    <row r="870" spans="1:7" ht="120" x14ac:dyDescent="0.25">
      <c r="A870" s="27" t="s">
        <v>2535</v>
      </c>
      <c r="B870" s="27" t="s">
        <v>2536</v>
      </c>
      <c r="C870" s="27" t="s">
        <v>2537</v>
      </c>
      <c r="D870" s="28" t="s">
        <v>109</v>
      </c>
      <c r="E870" s="28">
        <v>1</v>
      </c>
      <c r="F870" s="30">
        <v>10534.44</v>
      </c>
      <c r="G870" s="30">
        <v>10534.44</v>
      </c>
    </row>
    <row r="871" spans="1:7" ht="120" x14ac:dyDescent="0.25">
      <c r="A871" s="27" t="s">
        <v>2538</v>
      </c>
      <c r="B871" s="27" t="s">
        <v>2539</v>
      </c>
      <c r="C871" s="27" t="s">
        <v>2540</v>
      </c>
      <c r="D871" s="28" t="s">
        <v>109</v>
      </c>
      <c r="E871" s="28">
        <v>1</v>
      </c>
      <c r="F871" s="30">
        <v>20985.41</v>
      </c>
      <c r="G871" s="30">
        <v>20985.41</v>
      </c>
    </row>
    <row r="872" spans="1:7" x14ac:dyDescent="0.25">
      <c r="A872" s="26" t="s">
        <v>2541</v>
      </c>
      <c r="B872" s="27"/>
      <c r="C872" s="26" t="s">
        <v>2542</v>
      </c>
      <c r="D872" s="28"/>
      <c r="E872" s="28"/>
      <c r="F872" s="29"/>
      <c r="G872" s="29"/>
    </row>
    <row r="873" spans="1:7" ht="45" x14ac:dyDescent="0.25">
      <c r="A873" s="27" t="s">
        <v>2543</v>
      </c>
      <c r="B873" s="27" t="s">
        <v>2544</v>
      </c>
      <c r="C873" s="27" t="s">
        <v>2545</v>
      </c>
      <c r="D873" s="28" t="s">
        <v>109</v>
      </c>
      <c r="E873" s="28">
        <v>1</v>
      </c>
      <c r="F873" s="29">
        <v>460.21</v>
      </c>
      <c r="G873" s="29">
        <v>460.21</v>
      </c>
    </row>
    <row r="874" spans="1:7" ht="90" x14ac:dyDescent="0.25">
      <c r="A874" s="27" t="s">
        <v>2546</v>
      </c>
      <c r="B874" s="27" t="s">
        <v>2547</v>
      </c>
      <c r="C874" s="27" t="s">
        <v>2548</v>
      </c>
      <c r="D874" s="28" t="s">
        <v>109</v>
      </c>
      <c r="E874" s="28">
        <v>1</v>
      </c>
      <c r="F874" s="29">
        <v>881.71</v>
      </c>
      <c r="G874" s="29">
        <v>881.71</v>
      </c>
    </row>
    <row r="875" spans="1:7" ht="60" x14ac:dyDescent="0.25">
      <c r="A875" s="27" t="s">
        <v>2549</v>
      </c>
      <c r="B875" s="27" t="s">
        <v>2550</v>
      </c>
      <c r="C875" s="27" t="s">
        <v>2551</v>
      </c>
      <c r="D875" s="28" t="s">
        <v>96</v>
      </c>
      <c r="E875" s="28">
        <v>1</v>
      </c>
      <c r="F875" s="29">
        <v>100.74</v>
      </c>
      <c r="G875" s="29">
        <v>100.74</v>
      </c>
    </row>
    <row r="876" spans="1:7" ht="60" x14ac:dyDescent="0.25">
      <c r="A876" s="27" t="s">
        <v>2552</v>
      </c>
      <c r="B876" s="27" t="s">
        <v>2553</v>
      </c>
      <c r="C876" s="27" t="s">
        <v>2554</v>
      </c>
      <c r="D876" s="28" t="s">
        <v>96</v>
      </c>
      <c r="E876" s="28">
        <v>1</v>
      </c>
      <c r="F876" s="29">
        <v>65.02</v>
      </c>
      <c r="G876" s="29">
        <v>65.02</v>
      </c>
    </row>
    <row r="877" spans="1:7" ht="90" x14ac:dyDescent="0.25">
      <c r="A877" s="27" t="s">
        <v>2555</v>
      </c>
      <c r="B877" s="27" t="s">
        <v>2556</v>
      </c>
      <c r="C877" s="27" t="s">
        <v>2557</v>
      </c>
      <c r="D877" s="28" t="s">
        <v>109</v>
      </c>
      <c r="E877" s="28">
        <v>1</v>
      </c>
      <c r="F877" s="29">
        <v>112.56</v>
      </c>
      <c r="G877" s="29">
        <v>112.56</v>
      </c>
    </row>
    <row r="878" spans="1:7" ht="60" x14ac:dyDescent="0.25">
      <c r="A878" s="27" t="s">
        <v>2558</v>
      </c>
      <c r="B878" s="27" t="s">
        <v>2559</v>
      </c>
      <c r="C878" s="27" t="s">
        <v>2560</v>
      </c>
      <c r="D878" s="28" t="s">
        <v>109</v>
      </c>
      <c r="E878" s="28">
        <v>1</v>
      </c>
      <c r="F878" s="29">
        <v>68.34</v>
      </c>
      <c r="G878" s="29">
        <v>68.34</v>
      </c>
    </row>
    <row r="879" spans="1:7" ht="30" x14ac:dyDescent="0.25">
      <c r="A879" s="27" t="s">
        <v>2561</v>
      </c>
      <c r="B879" s="27" t="s">
        <v>2562</v>
      </c>
      <c r="C879" s="27" t="s">
        <v>2151</v>
      </c>
      <c r="D879" s="28" t="s">
        <v>109</v>
      </c>
      <c r="E879" s="28">
        <v>1</v>
      </c>
      <c r="F879" s="29">
        <v>227.71</v>
      </c>
      <c r="G879" s="29">
        <v>227.71</v>
      </c>
    </row>
    <row r="880" spans="1:7" ht="90" x14ac:dyDescent="0.25">
      <c r="A880" s="27" t="s">
        <v>2563</v>
      </c>
      <c r="B880" s="27" t="s">
        <v>2564</v>
      </c>
      <c r="C880" s="27" t="s">
        <v>2565</v>
      </c>
      <c r="D880" s="28" t="s">
        <v>109</v>
      </c>
      <c r="E880" s="28">
        <v>1</v>
      </c>
      <c r="F880" s="29">
        <v>58.83</v>
      </c>
      <c r="G880" s="29">
        <v>58.83</v>
      </c>
    </row>
    <row r="881" spans="1:7" ht="90" x14ac:dyDescent="0.25">
      <c r="A881" s="27" t="s">
        <v>2566</v>
      </c>
      <c r="B881" s="27" t="s">
        <v>2567</v>
      </c>
      <c r="C881" s="27" t="s">
        <v>2568</v>
      </c>
      <c r="D881" s="28" t="s">
        <v>109</v>
      </c>
      <c r="E881" s="28">
        <v>1</v>
      </c>
      <c r="F881" s="29">
        <v>63.54</v>
      </c>
      <c r="G881" s="29">
        <v>63.54</v>
      </c>
    </row>
    <row r="882" spans="1:7" ht="105" x14ac:dyDescent="0.25">
      <c r="A882" s="27" t="s">
        <v>2569</v>
      </c>
      <c r="B882" s="27" t="s">
        <v>2570</v>
      </c>
      <c r="C882" s="27" t="s">
        <v>2571</v>
      </c>
      <c r="D882" s="28" t="s">
        <v>109</v>
      </c>
      <c r="E882" s="28">
        <v>1</v>
      </c>
      <c r="F882" s="29">
        <v>909.48</v>
      </c>
      <c r="G882" s="29">
        <v>909.48</v>
      </c>
    </row>
    <row r="883" spans="1:7" ht="105" x14ac:dyDescent="0.25">
      <c r="A883" s="27" t="s">
        <v>2572</v>
      </c>
      <c r="B883" s="27" t="s">
        <v>2573</v>
      </c>
      <c r="C883" s="27" t="s">
        <v>2574</v>
      </c>
      <c r="D883" s="28" t="s">
        <v>109</v>
      </c>
      <c r="E883" s="28">
        <v>1</v>
      </c>
      <c r="F883" s="30">
        <v>1290.32</v>
      </c>
      <c r="G883" s="30">
        <v>1290.32</v>
      </c>
    </row>
    <row r="884" spans="1:7" ht="75" x14ac:dyDescent="0.25">
      <c r="A884" s="27" t="s">
        <v>2575</v>
      </c>
      <c r="B884" s="27" t="s">
        <v>2576</v>
      </c>
      <c r="C884" s="27" t="s">
        <v>2577</v>
      </c>
      <c r="D884" s="28" t="s">
        <v>109</v>
      </c>
      <c r="E884" s="28">
        <v>1</v>
      </c>
      <c r="F884" s="29">
        <v>96.51</v>
      </c>
      <c r="G884" s="29">
        <v>96.51</v>
      </c>
    </row>
    <row r="885" spans="1:7" ht="45" x14ac:dyDescent="0.25">
      <c r="A885" s="27" t="s">
        <v>2578</v>
      </c>
      <c r="B885" s="27" t="s">
        <v>2579</v>
      </c>
      <c r="C885" s="27" t="s">
        <v>2580</v>
      </c>
      <c r="D885" s="28" t="s">
        <v>96</v>
      </c>
      <c r="E885" s="28">
        <v>1</v>
      </c>
      <c r="F885" s="29">
        <v>65.02</v>
      </c>
      <c r="G885" s="29">
        <v>65.02</v>
      </c>
    </row>
    <row r="886" spans="1:7" ht="45" x14ac:dyDescent="0.25">
      <c r="A886" s="27" t="s">
        <v>2581</v>
      </c>
      <c r="B886" s="27" t="s">
        <v>2582</v>
      </c>
      <c r="C886" s="27" t="s">
        <v>2583</v>
      </c>
      <c r="D886" s="28" t="s">
        <v>96</v>
      </c>
      <c r="E886" s="28">
        <v>1</v>
      </c>
      <c r="F886" s="29">
        <v>53.35</v>
      </c>
      <c r="G886" s="29">
        <v>53.35</v>
      </c>
    </row>
    <row r="887" spans="1:7" ht="75" x14ac:dyDescent="0.25">
      <c r="A887" s="27" t="s">
        <v>2584</v>
      </c>
      <c r="B887" s="27" t="s">
        <v>2585</v>
      </c>
      <c r="C887" s="27" t="s">
        <v>2586</v>
      </c>
      <c r="D887" s="28" t="s">
        <v>109</v>
      </c>
      <c r="E887" s="28">
        <v>1</v>
      </c>
      <c r="F887" s="29">
        <v>11.99</v>
      </c>
      <c r="G887" s="29">
        <v>11.99</v>
      </c>
    </row>
    <row r="888" spans="1:7" ht="60" x14ac:dyDescent="0.25">
      <c r="A888" s="27" t="s">
        <v>2587</v>
      </c>
      <c r="B888" s="27" t="s">
        <v>2588</v>
      </c>
      <c r="C888" s="27" t="s">
        <v>2589</v>
      </c>
      <c r="D888" s="28" t="s">
        <v>109</v>
      </c>
      <c r="E888" s="28">
        <v>1</v>
      </c>
      <c r="F888" s="29">
        <v>163.83000000000001</v>
      </c>
      <c r="G888" s="29">
        <v>163.83000000000001</v>
      </c>
    </row>
    <row r="889" spans="1:7" ht="60" x14ac:dyDescent="0.25">
      <c r="A889" s="27" t="s">
        <v>2590</v>
      </c>
      <c r="B889" s="27" t="s">
        <v>2591</v>
      </c>
      <c r="C889" s="27" t="s">
        <v>2592</v>
      </c>
      <c r="D889" s="28" t="s">
        <v>109</v>
      </c>
      <c r="E889" s="28">
        <v>1</v>
      </c>
      <c r="F889" s="29">
        <v>7.01</v>
      </c>
      <c r="G889" s="29">
        <v>7.01</v>
      </c>
    </row>
    <row r="890" spans="1:7" ht="45" x14ac:dyDescent="0.25">
      <c r="A890" s="27" t="s">
        <v>2593</v>
      </c>
      <c r="B890" s="27" t="s">
        <v>2594</v>
      </c>
      <c r="C890" s="27" t="s">
        <v>2595</v>
      </c>
      <c r="D890" s="28" t="s">
        <v>109</v>
      </c>
      <c r="E890" s="28">
        <v>1</v>
      </c>
      <c r="F890" s="29">
        <v>12.54</v>
      </c>
      <c r="G890" s="29">
        <v>12.54</v>
      </c>
    </row>
    <row r="891" spans="1:7" ht="90" x14ac:dyDescent="0.25">
      <c r="A891" s="27" t="s">
        <v>2596</v>
      </c>
      <c r="B891" s="27" t="s">
        <v>2597</v>
      </c>
      <c r="C891" s="27" t="s">
        <v>2598</v>
      </c>
      <c r="D891" s="28" t="s">
        <v>109</v>
      </c>
      <c r="E891" s="28">
        <v>1</v>
      </c>
      <c r="F891" s="29">
        <v>235.05</v>
      </c>
      <c r="G891" s="29">
        <v>235.05</v>
      </c>
    </row>
    <row r="892" spans="1:7" ht="105" x14ac:dyDescent="0.25">
      <c r="A892" s="27" t="s">
        <v>2599</v>
      </c>
      <c r="B892" s="27" t="s">
        <v>2600</v>
      </c>
      <c r="C892" s="27" t="s">
        <v>2601</v>
      </c>
      <c r="D892" s="28" t="s">
        <v>109</v>
      </c>
      <c r="E892" s="28">
        <v>1</v>
      </c>
      <c r="F892" s="29">
        <v>629.74</v>
      </c>
      <c r="G892" s="29">
        <v>629.74</v>
      </c>
    </row>
    <row r="893" spans="1:7" ht="60" x14ac:dyDescent="0.25">
      <c r="A893" s="27" t="s">
        <v>2602</v>
      </c>
      <c r="B893" s="27" t="s">
        <v>2603</v>
      </c>
      <c r="C893" s="27" t="s">
        <v>2604</v>
      </c>
      <c r="D893" s="28" t="s">
        <v>96</v>
      </c>
      <c r="E893" s="28">
        <v>1</v>
      </c>
      <c r="F893" s="29">
        <v>38.4</v>
      </c>
      <c r="G893" s="29">
        <v>38.4</v>
      </c>
    </row>
    <row r="894" spans="1:7" ht="60" x14ac:dyDescent="0.25">
      <c r="A894" s="27" t="s">
        <v>2605</v>
      </c>
      <c r="B894" s="27" t="s">
        <v>2606</v>
      </c>
      <c r="C894" s="27" t="s">
        <v>2607</v>
      </c>
      <c r="D894" s="28" t="s">
        <v>96</v>
      </c>
      <c r="E894" s="28">
        <v>1</v>
      </c>
      <c r="F894" s="29">
        <v>45.1</v>
      </c>
      <c r="G894" s="29">
        <v>45.1</v>
      </c>
    </row>
    <row r="895" spans="1:7" ht="60" x14ac:dyDescent="0.25">
      <c r="A895" s="27" t="s">
        <v>2608</v>
      </c>
      <c r="B895" s="27" t="s">
        <v>2609</v>
      </c>
      <c r="C895" s="27" t="s">
        <v>2610</v>
      </c>
      <c r="D895" s="28" t="s">
        <v>109</v>
      </c>
      <c r="E895" s="28">
        <v>1</v>
      </c>
      <c r="F895" s="29">
        <v>25.94</v>
      </c>
      <c r="G895" s="29">
        <v>25.94</v>
      </c>
    </row>
    <row r="896" spans="1:7" ht="60" x14ac:dyDescent="0.25">
      <c r="A896" s="27" t="s">
        <v>2611</v>
      </c>
      <c r="B896" s="27" t="s">
        <v>2612</v>
      </c>
      <c r="C896" s="27" t="s">
        <v>2613</v>
      </c>
      <c r="D896" s="28" t="s">
        <v>109</v>
      </c>
      <c r="E896" s="28">
        <v>1</v>
      </c>
      <c r="F896" s="29">
        <v>18.649999999999999</v>
      </c>
      <c r="G896" s="29">
        <v>18.649999999999999</v>
      </c>
    </row>
    <row r="897" spans="1:7" ht="75" x14ac:dyDescent="0.25">
      <c r="A897" s="27" t="s">
        <v>2614</v>
      </c>
      <c r="B897" s="27" t="s">
        <v>2615</v>
      </c>
      <c r="C897" s="27" t="s">
        <v>2616</v>
      </c>
      <c r="D897" s="28" t="s">
        <v>109</v>
      </c>
      <c r="E897" s="28">
        <v>1</v>
      </c>
      <c r="F897" s="29">
        <v>14.67</v>
      </c>
      <c r="G897" s="29">
        <v>14.67</v>
      </c>
    </row>
    <row r="898" spans="1:7" ht="60" x14ac:dyDescent="0.25">
      <c r="A898" s="27" t="s">
        <v>2617</v>
      </c>
      <c r="B898" s="27" t="s">
        <v>2618</v>
      </c>
      <c r="C898" s="27" t="s">
        <v>2619</v>
      </c>
      <c r="D898" s="28" t="s">
        <v>109</v>
      </c>
      <c r="E898" s="28">
        <v>1</v>
      </c>
      <c r="F898" s="29">
        <v>38.1</v>
      </c>
      <c r="G898" s="29">
        <v>38.1</v>
      </c>
    </row>
    <row r="899" spans="1:7" ht="75" x14ac:dyDescent="0.25">
      <c r="A899" s="27" t="s">
        <v>2620</v>
      </c>
      <c r="B899" s="27" t="s">
        <v>2621</v>
      </c>
      <c r="C899" s="27" t="s">
        <v>2622</v>
      </c>
      <c r="D899" s="28" t="s">
        <v>96</v>
      </c>
      <c r="E899" s="28">
        <v>1</v>
      </c>
      <c r="F899" s="29">
        <v>35.96</v>
      </c>
      <c r="G899" s="29">
        <v>35.96</v>
      </c>
    </row>
    <row r="900" spans="1:7" ht="75" x14ac:dyDescent="0.25">
      <c r="A900" s="27" t="s">
        <v>2623</v>
      </c>
      <c r="B900" s="27" t="s">
        <v>2624</v>
      </c>
      <c r="C900" s="27" t="s">
        <v>2625</v>
      </c>
      <c r="D900" s="28" t="s">
        <v>96</v>
      </c>
      <c r="E900" s="28">
        <v>1</v>
      </c>
      <c r="F900" s="29">
        <v>80.09</v>
      </c>
      <c r="G900" s="29">
        <v>80.09</v>
      </c>
    </row>
    <row r="901" spans="1:7" ht="60" x14ac:dyDescent="0.25">
      <c r="A901" s="27" t="s">
        <v>2626</v>
      </c>
      <c r="B901" s="27" t="s">
        <v>2627</v>
      </c>
      <c r="C901" s="27" t="s">
        <v>2628</v>
      </c>
      <c r="D901" s="28" t="s">
        <v>109</v>
      </c>
      <c r="E901" s="28">
        <v>1</v>
      </c>
      <c r="F901" s="29">
        <v>36.86</v>
      </c>
      <c r="G901" s="29">
        <v>36.86</v>
      </c>
    </row>
    <row r="902" spans="1:7" ht="75" x14ac:dyDescent="0.25">
      <c r="A902" s="27" t="s">
        <v>2629</v>
      </c>
      <c r="B902" s="27" t="s">
        <v>2630</v>
      </c>
      <c r="C902" s="27" t="s">
        <v>2631</v>
      </c>
      <c r="D902" s="28" t="s">
        <v>96</v>
      </c>
      <c r="E902" s="28">
        <v>1</v>
      </c>
      <c r="F902" s="29">
        <v>49.56</v>
      </c>
      <c r="G902" s="29">
        <v>49.56</v>
      </c>
    </row>
    <row r="903" spans="1:7" x14ac:dyDescent="0.25">
      <c r="A903" s="26" t="s">
        <v>2632</v>
      </c>
      <c r="B903" s="27"/>
      <c r="C903" s="26" t="s">
        <v>2633</v>
      </c>
      <c r="D903" s="28"/>
      <c r="E903" s="28"/>
      <c r="F903" s="29"/>
      <c r="G903" s="29"/>
    </row>
    <row r="904" spans="1:7" ht="165" x14ac:dyDescent="0.25">
      <c r="A904" s="27" t="s">
        <v>2634</v>
      </c>
      <c r="B904" s="27" t="s">
        <v>2635</v>
      </c>
      <c r="C904" s="27" t="s">
        <v>2636</v>
      </c>
      <c r="D904" s="28" t="s">
        <v>109</v>
      </c>
      <c r="E904" s="28">
        <v>1</v>
      </c>
      <c r="F904" s="30">
        <v>1786.68</v>
      </c>
      <c r="G904" s="30">
        <v>1786.68</v>
      </c>
    </row>
    <row r="905" spans="1:7" ht="120" x14ac:dyDescent="0.25">
      <c r="A905" s="27" t="s">
        <v>2637</v>
      </c>
      <c r="B905" s="27" t="s">
        <v>2638</v>
      </c>
      <c r="C905" s="27" t="s">
        <v>2639</v>
      </c>
      <c r="D905" s="28" t="s">
        <v>109</v>
      </c>
      <c r="E905" s="28">
        <v>1</v>
      </c>
      <c r="F905" s="29">
        <v>921.23</v>
      </c>
      <c r="G905" s="29">
        <v>921.23</v>
      </c>
    </row>
    <row r="906" spans="1:7" ht="90" x14ac:dyDescent="0.25">
      <c r="A906" s="27" t="s">
        <v>2640</v>
      </c>
      <c r="B906" s="27" t="s">
        <v>2641</v>
      </c>
      <c r="C906" s="27" t="s">
        <v>2642</v>
      </c>
      <c r="D906" s="28" t="s">
        <v>109</v>
      </c>
      <c r="E906" s="28">
        <v>1</v>
      </c>
      <c r="F906" s="29">
        <v>257.60000000000002</v>
      </c>
      <c r="G906" s="29">
        <v>257.60000000000002</v>
      </c>
    </row>
    <row r="907" spans="1:7" ht="105" x14ac:dyDescent="0.25">
      <c r="A907" s="27" t="s">
        <v>2643</v>
      </c>
      <c r="B907" s="27" t="s">
        <v>2644</v>
      </c>
      <c r="C907" s="27" t="s">
        <v>2645</v>
      </c>
      <c r="D907" s="28" t="s">
        <v>109</v>
      </c>
      <c r="E907" s="28">
        <v>1</v>
      </c>
      <c r="F907" s="29">
        <v>286.24</v>
      </c>
      <c r="G907" s="29">
        <v>286.24</v>
      </c>
    </row>
    <row r="908" spans="1:7" ht="90" x14ac:dyDescent="0.25">
      <c r="A908" s="27" t="s">
        <v>2646</v>
      </c>
      <c r="B908" s="27" t="s">
        <v>2647</v>
      </c>
      <c r="C908" s="27" t="s">
        <v>2648</v>
      </c>
      <c r="D908" s="28" t="s">
        <v>109</v>
      </c>
      <c r="E908" s="28">
        <v>1</v>
      </c>
      <c r="F908" s="29">
        <v>748.98</v>
      </c>
      <c r="G908" s="29">
        <v>748.98</v>
      </c>
    </row>
    <row r="909" spans="1:7" ht="105" x14ac:dyDescent="0.25">
      <c r="A909" s="27" t="s">
        <v>2649</v>
      </c>
      <c r="B909" s="27" t="s">
        <v>2650</v>
      </c>
      <c r="C909" s="27" t="s">
        <v>2651</v>
      </c>
      <c r="D909" s="28" t="s">
        <v>109</v>
      </c>
      <c r="E909" s="28">
        <v>1</v>
      </c>
      <c r="F909" s="29">
        <v>255</v>
      </c>
      <c r="G909" s="29">
        <v>255</v>
      </c>
    </row>
    <row r="910" spans="1:7" ht="105" x14ac:dyDescent="0.25">
      <c r="A910" s="27" t="s">
        <v>2652</v>
      </c>
      <c r="B910" s="27" t="s">
        <v>2653</v>
      </c>
      <c r="C910" s="27" t="s">
        <v>2654</v>
      </c>
      <c r="D910" s="28" t="s">
        <v>109</v>
      </c>
      <c r="E910" s="28">
        <v>1</v>
      </c>
      <c r="F910" s="29">
        <v>340.76</v>
      </c>
      <c r="G910" s="29">
        <v>340.76</v>
      </c>
    </row>
    <row r="911" spans="1:7" ht="90" x14ac:dyDescent="0.25">
      <c r="A911" s="27" t="s">
        <v>2655</v>
      </c>
      <c r="B911" s="27" t="s">
        <v>2656</v>
      </c>
      <c r="C911" s="27" t="s">
        <v>2657</v>
      </c>
      <c r="D911" s="28" t="s">
        <v>109</v>
      </c>
      <c r="E911" s="28">
        <v>1</v>
      </c>
      <c r="F911" s="29">
        <v>29.12</v>
      </c>
      <c r="G911" s="29">
        <v>29.12</v>
      </c>
    </row>
    <row r="912" spans="1:7" ht="60" x14ac:dyDescent="0.25">
      <c r="A912" s="27" t="s">
        <v>2658</v>
      </c>
      <c r="B912" s="27" t="s">
        <v>2659</v>
      </c>
      <c r="C912" s="27" t="s">
        <v>2660</v>
      </c>
      <c r="D912" s="28" t="s">
        <v>109</v>
      </c>
      <c r="E912" s="28">
        <v>1</v>
      </c>
      <c r="F912" s="29">
        <v>263.07</v>
      </c>
      <c r="G912" s="29">
        <v>263.07</v>
      </c>
    </row>
    <row r="913" spans="1:7" ht="165" x14ac:dyDescent="0.25">
      <c r="A913" s="27" t="s">
        <v>2661</v>
      </c>
      <c r="B913" s="27" t="s">
        <v>2662</v>
      </c>
      <c r="C913" s="27" t="s">
        <v>2663</v>
      </c>
      <c r="D913" s="28" t="s">
        <v>109</v>
      </c>
      <c r="E913" s="28">
        <v>1</v>
      </c>
      <c r="F913" s="29">
        <v>939.04</v>
      </c>
      <c r="G913" s="29">
        <v>939.04</v>
      </c>
    </row>
    <row r="914" spans="1:7" ht="180" x14ac:dyDescent="0.25">
      <c r="A914" s="27" t="s">
        <v>2664</v>
      </c>
      <c r="B914" s="27" t="s">
        <v>2665</v>
      </c>
      <c r="C914" s="27" t="s">
        <v>2666</v>
      </c>
      <c r="D914" s="28" t="s">
        <v>109</v>
      </c>
      <c r="E914" s="28">
        <v>1</v>
      </c>
      <c r="F914" s="30">
        <v>1625.03</v>
      </c>
      <c r="G914" s="30">
        <v>1625.03</v>
      </c>
    </row>
    <row r="915" spans="1:7" ht="180" x14ac:dyDescent="0.25">
      <c r="A915" s="27" t="s">
        <v>2667</v>
      </c>
      <c r="B915" s="27" t="s">
        <v>2668</v>
      </c>
      <c r="C915" s="27" t="s">
        <v>2669</v>
      </c>
      <c r="D915" s="28" t="s">
        <v>109</v>
      </c>
      <c r="E915" s="28">
        <v>1</v>
      </c>
      <c r="F915" s="30">
        <v>1593.72</v>
      </c>
      <c r="G915" s="30">
        <v>1593.72</v>
      </c>
    </row>
    <row r="916" spans="1:7" ht="180" x14ac:dyDescent="0.25">
      <c r="A916" s="27" t="s">
        <v>2670</v>
      </c>
      <c r="B916" s="27" t="s">
        <v>2671</v>
      </c>
      <c r="C916" s="27" t="s">
        <v>2672</v>
      </c>
      <c r="D916" s="28" t="s">
        <v>109</v>
      </c>
      <c r="E916" s="28">
        <v>1</v>
      </c>
      <c r="F916" s="30">
        <v>2568.7800000000002</v>
      </c>
      <c r="G916" s="30">
        <v>2568.7800000000002</v>
      </c>
    </row>
    <row r="917" spans="1:7" ht="75" x14ac:dyDescent="0.25">
      <c r="A917" s="27" t="s">
        <v>2673</v>
      </c>
      <c r="B917" s="27" t="s">
        <v>2674</v>
      </c>
      <c r="C917" s="27" t="s">
        <v>2675</v>
      </c>
      <c r="D917" s="28" t="s">
        <v>96</v>
      </c>
      <c r="E917" s="28">
        <v>1</v>
      </c>
      <c r="F917" s="29">
        <v>120.41</v>
      </c>
      <c r="G917" s="29">
        <v>120.41</v>
      </c>
    </row>
    <row r="918" spans="1:7" ht="90" x14ac:dyDescent="0.25">
      <c r="A918" s="27" t="s">
        <v>2676</v>
      </c>
      <c r="B918" s="27" t="s">
        <v>2677</v>
      </c>
      <c r="C918" s="27" t="s">
        <v>2678</v>
      </c>
      <c r="D918" s="28" t="s">
        <v>96</v>
      </c>
      <c r="E918" s="28">
        <v>1</v>
      </c>
      <c r="F918" s="29">
        <v>149.97999999999999</v>
      </c>
      <c r="G918" s="29">
        <v>149.97999999999999</v>
      </c>
    </row>
    <row r="919" spans="1:7" ht="75" x14ac:dyDescent="0.25">
      <c r="A919" s="27" t="s">
        <v>2679</v>
      </c>
      <c r="B919" s="27" t="s">
        <v>2680</v>
      </c>
      <c r="C919" s="27" t="s">
        <v>2681</v>
      </c>
      <c r="D919" s="28" t="s">
        <v>96</v>
      </c>
      <c r="E919" s="28">
        <v>1</v>
      </c>
      <c r="F919" s="29">
        <v>169.13</v>
      </c>
      <c r="G919" s="29">
        <v>169.13</v>
      </c>
    </row>
    <row r="920" spans="1:7" ht="75" x14ac:dyDescent="0.25">
      <c r="A920" s="27" t="s">
        <v>2682</v>
      </c>
      <c r="B920" s="27" t="s">
        <v>2683</v>
      </c>
      <c r="C920" s="27" t="s">
        <v>2684</v>
      </c>
      <c r="D920" s="28" t="s">
        <v>96</v>
      </c>
      <c r="E920" s="28">
        <v>1</v>
      </c>
      <c r="F920" s="29">
        <v>251.14</v>
      </c>
      <c r="G920" s="29">
        <v>251.14</v>
      </c>
    </row>
    <row r="921" spans="1:7" ht="60" x14ac:dyDescent="0.25">
      <c r="A921" s="27" t="s">
        <v>2685</v>
      </c>
      <c r="B921" s="27" t="s">
        <v>2686</v>
      </c>
      <c r="C921" s="27" t="s">
        <v>2687</v>
      </c>
      <c r="D921" s="28" t="s">
        <v>109</v>
      </c>
      <c r="E921" s="28">
        <v>1</v>
      </c>
      <c r="F921" s="29">
        <v>226.53</v>
      </c>
      <c r="G921" s="29">
        <v>226.53</v>
      </c>
    </row>
    <row r="922" spans="1:7" ht="60" x14ac:dyDescent="0.25">
      <c r="A922" s="27" t="s">
        <v>2688</v>
      </c>
      <c r="B922" s="27" t="s">
        <v>2689</v>
      </c>
      <c r="C922" s="27" t="s">
        <v>2690</v>
      </c>
      <c r="D922" s="28" t="s">
        <v>109</v>
      </c>
      <c r="E922" s="28">
        <v>1</v>
      </c>
      <c r="F922" s="29">
        <v>405.06</v>
      </c>
      <c r="G922" s="29">
        <v>405.06</v>
      </c>
    </row>
    <row r="923" spans="1:7" ht="60" x14ac:dyDescent="0.25">
      <c r="A923" s="27" t="s">
        <v>2691</v>
      </c>
      <c r="B923" s="27" t="s">
        <v>2692</v>
      </c>
      <c r="C923" s="27" t="s">
        <v>2693</v>
      </c>
      <c r="D923" s="28" t="s">
        <v>109</v>
      </c>
      <c r="E923" s="28">
        <v>1</v>
      </c>
      <c r="F923" s="29">
        <v>593.78</v>
      </c>
      <c r="G923" s="29">
        <v>593.78</v>
      </c>
    </row>
    <row r="924" spans="1:7" ht="60" x14ac:dyDescent="0.25">
      <c r="A924" s="27" t="s">
        <v>2694</v>
      </c>
      <c r="B924" s="27" t="s">
        <v>2695</v>
      </c>
      <c r="C924" s="27" t="s">
        <v>2696</v>
      </c>
      <c r="D924" s="28" t="s">
        <v>109</v>
      </c>
      <c r="E924" s="28">
        <v>1</v>
      </c>
      <c r="F924" s="29">
        <v>846.56</v>
      </c>
      <c r="G924" s="29">
        <v>846.56</v>
      </c>
    </row>
    <row r="925" spans="1:7" ht="75" x14ac:dyDescent="0.25">
      <c r="A925" s="27" t="s">
        <v>2697</v>
      </c>
      <c r="B925" s="27" t="s">
        <v>2698</v>
      </c>
      <c r="C925" s="27" t="s">
        <v>2699</v>
      </c>
      <c r="D925" s="28" t="s">
        <v>109</v>
      </c>
      <c r="E925" s="28">
        <v>1</v>
      </c>
      <c r="F925" s="29">
        <v>93.1</v>
      </c>
      <c r="G925" s="29">
        <v>93.1</v>
      </c>
    </row>
    <row r="926" spans="1:7" ht="75" x14ac:dyDescent="0.25">
      <c r="A926" s="27" t="s">
        <v>2700</v>
      </c>
      <c r="B926" s="27" t="s">
        <v>2701</v>
      </c>
      <c r="C926" s="27" t="s">
        <v>2702</v>
      </c>
      <c r="D926" s="28" t="s">
        <v>109</v>
      </c>
      <c r="E926" s="28">
        <v>1</v>
      </c>
      <c r="F926" s="29">
        <v>141.88999999999999</v>
      </c>
      <c r="G926" s="29">
        <v>141.88999999999999</v>
      </c>
    </row>
    <row r="927" spans="1:7" ht="75" x14ac:dyDescent="0.25">
      <c r="A927" s="27" t="s">
        <v>2703</v>
      </c>
      <c r="B927" s="27" t="s">
        <v>2704</v>
      </c>
      <c r="C927" s="27" t="s">
        <v>2705</v>
      </c>
      <c r="D927" s="28" t="s">
        <v>109</v>
      </c>
      <c r="E927" s="28">
        <v>1</v>
      </c>
      <c r="F927" s="29">
        <v>198.17</v>
      </c>
      <c r="G927" s="29">
        <v>198.17</v>
      </c>
    </row>
    <row r="928" spans="1:7" ht="75" x14ac:dyDescent="0.25">
      <c r="A928" s="27" t="s">
        <v>2706</v>
      </c>
      <c r="B928" s="27" t="s">
        <v>2707</v>
      </c>
      <c r="C928" s="27" t="s">
        <v>2708</v>
      </c>
      <c r="D928" s="28" t="s">
        <v>109</v>
      </c>
      <c r="E928" s="28">
        <v>1</v>
      </c>
      <c r="F928" s="29">
        <v>377.77</v>
      </c>
      <c r="G928" s="29">
        <v>377.77</v>
      </c>
    </row>
    <row r="929" spans="1:7" ht="75" x14ac:dyDescent="0.25">
      <c r="A929" s="27" t="s">
        <v>2709</v>
      </c>
      <c r="B929" s="27" t="s">
        <v>2710</v>
      </c>
      <c r="C929" s="27" t="s">
        <v>2711</v>
      </c>
      <c r="D929" s="28" t="s">
        <v>109</v>
      </c>
      <c r="E929" s="28">
        <v>1</v>
      </c>
      <c r="F929" s="29">
        <v>85.2</v>
      </c>
      <c r="G929" s="29">
        <v>85.2</v>
      </c>
    </row>
    <row r="930" spans="1:7" ht="90" x14ac:dyDescent="0.25">
      <c r="A930" s="27" t="s">
        <v>2712</v>
      </c>
      <c r="B930" s="27" t="s">
        <v>2713</v>
      </c>
      <c r="C930" s="27" t="s">
        <v>2714</v>
      </c>
      <c r="D930" s="28" t="s">
        <v>109</v>
      </c>
      <c r="E930" s="28">
        <v>1</v>
      </c>
      <c r="F930" s="29">
        <v>113.16</v>
      </c>
      <c r="G930" s="29">
        <v>113.16</v>
      </c>
    </row>
    <row r="931" spans="1:7" ht="75" x14ac:dyDescent="0.25">
      <c r="A931" s="27" t="s">
        <v>2715</v>
      </c>
      <c r="B931" s="27" t="s">
        <v>2716</v>
      </c>
      <c r="C931" s="27" t="s">
        <v>2717</v>
      </c>
      <c r="D931" s="28" t="s">
        <v>109</v>
      </c>
      <c r="E931" s="28">
        <v>1</v>
      </c>
      <c r="F931" s="29">
        <v>181.85</v>
      </c>
      <c r="G931" s="29">
        <v>181.85</v>
      </c>
    </row>
    <row r="932" spans="1:7" ht="75" x14ac:dyDescent="0.25">
      <c r="A932" s="27" t="s">
        <v>2718</v>
      </c>
      <c r="B932" s="27" t="s">
        <v>2719</v>
      </c>
      <c r="C932" s="27" t="s">
        <v>2720</v>
      </c>
      <c r="D932" s="28" t="s">
        <v>109</v>
      </c>
      <c r="E932" s="28">
        <v>1</v>
      </c>
      <c r="F932" s="29">
        <v>307.77</v>
      </c>
      <c r="G932" s="29">
        <v>307.77</v>
      </c>
    </row>
    <row r="933" spans="1:7" ht="75" x14ac:dyDescent="0.25">
      <c r="A933" s="27" t="s">
        <v>2721</v>
      </c>
      <c r="B933" s="27" t="s">
        <v>2722</v>
      </c>
      <c r="C933" s="27" t="s">
        <v>2723</v>
      </c>
      <c r="D933" s="28" t="s">
        <v>109</v>
      </c>
      <c r="E933" s="28">
        <v>1</v>
      </c>
      <c r="F933" s="29">
        <v>75.5</v>
      </c>
      <c r="G933" s="29">
        <v>75.5</v>
      </c>
    </row>
    <row r="934" spans="1:7" ht="90" x14ac:dyDescent="0.25">
      <c r="A934" s="27" t="s">
        <v>2724</v>
      </c>
      <c r="B934" s="27" t="s">
        <v>2725</v>
      </c>
      <c r="C934" s="27" t="s">
        <v>2726</v>
      </c>
      <c r="D934" s="28" t="s">
        <v>109</v>
      </c>
      <c r="E934" s="28">
        <v>1</v>
      </c>
      <c r="F934" s="29">
        <v>114.47</v>
      </c>
      <c r="G934" s="29">
        <v>114.47</v>
      </c>
    </row>
    <row r="935" spans="1:7" ht="75" x14ac:dyDescent="0.25">
      <c r="A935" s="27" t="s">
        <v>2727</v>
      </c>
      <c r="B935" s="27" t="s">
        <v>2728</v>
      </c>
      <c r="C935" s="27" t="s">
        <v>2729</v>
      </c>
      <c r="D935" s="28" t="s">
        <v>109</v>
      </c>
      <c r="E935" s="28">
        <v>1</v>
      </c>
      <c r="F935" s="29">
        <v>174.18</v>
      </c>
      <c r="G935" s="29">
        <v>174.18</v>
      </c>
    </row>
    <row r="936" spans="1:7" ht="75" x14ac:dyDescent="0.25">
      <c r="A936" s="27" t="s">
        <v>2730</v>
      </c>
      <c r="B936" s="27" t="s">
        <v>2731</v>
      </c>
      <c r="C936" s="27" t="s">
        <v>2732</v>
      </c>
      <c r="D936" s="28" t="s">
        <v>109</v>
      </c>
      <c r="E936" s="28">
        <v>1</v>
      </c>
      <c r="F936" s="29">
        <v>275.25</v>
      </c>
      <c r="G936" s="29">
        <v>275.25</v>
      </c>
    </row>
    <row r="937" spans="1:7" ht="90" x14ac:dyDescent="0.25">
      <c r="A937" s="27" t="s">
        <v>2733</v>
      </c>
      <c r="B937" s="27" t="s">
        <v>2734</v>
      </c>
      <c r="C937" s="27" t="s">
        <v>2735</v>
      </c>
      <c r="D937" s="28" t="s">
        <v>109</v>
      </c>
      <c r="E937" s="28">
        <v>1</v>
      </c>
      <c r="F937" s="29">
        <v>468.14</v>
      </c>
      <c r="G937" s="29">
        <v>468.14</v>
      </c>
    </row>
    <row r="938" spans="1:7" ht="90" x14ac:dyDescent="0.25">
      <c r="A938" s="27" t="s">
        <v>2736</v>
      </c>
      <c r="B938" s="27" t="s">
        <v>2737</v>
      </c>
      <c r="C938" s="27" t="s">
        <v>2738</v>
      </c>
      <c r="D938" s="28" t="s">
        <v>109</v>
      </c>
      <c r="E938" s="28">
        <v>1</v>
      </c>
      <c r="F938" s="29">
        <v>682.51</v>
      </c>
      <c r="G938" s="29">
        <v>682.51</v>
      </c>
    </row>
    <row r="939" spans="1:7" ht="90" x14ac:dyDescent="0.25">
      <c r="A939" s="27" t="s">
        <v>2739</v>
      </c>
      <c r="B939" s="27" t="s">
        <v>2740</v>
      </c>
      <c r="C939" s="27" t="s">
        <v>2741</v>
      </c>
      <c r="D939" s="28" t="s">
        <v>109</v>
      </c>
      <c r="E939" s="28">
        <v>1</v>
      </c>
      <c r="F939" s="29">
        <v>988.78</v>
      </c>
      <c r="G939" s="29">
        <v>988.78</v>
      </c>
    </row>
    <row r="940" spans="1:7" ht="90" x14ac:dyDescent="0.25">
      <c r="A940" s="27" t="s">
        <v>2742</v>
      </c>
      <c r="B940" s="27" t="s">
        <v>2743</v>
      </c>
      <c r="C940" s="27" t="s">
        <v>2744</v>
      </c>
      <c r="D940" s="28" t="s">
        <v>109</v>
      </c>
      <c r="E940" s="28">
        <v>1</v>
      </c>
      <c r="F940" s="30">
        <v>1439.19</v>
      </c>
      <c r="G940" s="30">
        <v>1439.19</v>
      </c>
    </row>
    <row r="941" spans="1:7" ht="75" x14ac:dyDescent="0.25">
      <c r="A941" s="27" t="s">
        <v>2745</v>
      </c>
      <c r="B941" s="27" t="s">
        <v>2746</v>
      </c>
      <c r="C941" s="27" t="s">
        <v>2747</v>
      </c>
      <c r="D941" s="28" t="s">
        <v>109</v>
      </c>
      <c r="E941" s="28">
        <v>1</v>
      </c>
      <c r="F941" s="29">
        <v>323.33999999999997</v>
      </c>
      <c r="G941" s="29">
        <v>323.33999999999997</v>
      </c>
    </row>
    <row r="942" spans="1:7" ht="90" x14ac:dyDescent="0.25">
      <c r="A942" s="27" t="s">
        <v>2748</v>
      </c>
      <c r="B942" s="27" t="s">
        <v>2749</v>
      </c>
      <c r="C942" s="27" t="s">
        <v>2750</v>
      </c>
      <c r="D942" s="28" t="s">
        <v>109</v>
      </c>
      <c r="E942" s="28">
        <v>1</v>
      </c>
      <c r="F942" s="29">
        <v>494.86</v>
      </c>
      <c r="G942" s="29">
        <v>494.86</v>
      </c>
    </row>
    <row r="943" spans="1:7" ht="75" x14ac:dyDescent="0.25">
      <c r="A943" s="27" t="s">
        <v>2751</v>
      </c>
      <c r="B943" s="27" t="s">
        <v>2752</v>
      </c>
      <c r="C943" s="27" t="s">
        <v>2753</v>
      </c>
      <c r="D943" s="28" t="s">
        <v>109</v>
      </c>
      <c r="E943" s="28">
        <v>1</v>
      </c>
      <c r="F943" s="29">
        <v>676.48</v>
      </c>
      <c r="G943" s="29">
        <v>676.48</v>
      </c>
    </row>
    <row r="944" spans="1:7" ht="90" x14ac:dyDescent="0.25">
      <c r="A944" s="27" t="s">
        <v>2754</v>
      </c>
      <c r="B944" s="27" t="s">
        <v>2755</v>
      </c>
      <c r="C944" s="27" t="s">
        <v>2756</v>
      </c>
      <c r="D944" s="28" t="s">
        <v>109</v>
      </c>
      <c r="E944" s="28">
        <v>1</v>
      </c>
      <c r="F944" s="30">
        <v>1158.17</v>
      </c>
      <c r="G944" s="30">
        <v>1158.17</v>
      </c>
    </row>
    <row r="945" spans="1:7" ht="60" x14ac:dyDescent="0.25">
      <c r="A945" s="27" t="s">
        <v>2757</v>
      </c>
      <c r="B945" s="27" t="s">
        <v>2758</v>
      </c>
      <c r="C945" s="27" t="s">
        <v>2759</v>
      </c>
      <c r="D945" s="28" t="s">
        <v>109</v>
      </c>
      <c r="E945" s="28">
        <v>1</v>
      </c>
      <c r="F945" s="29">
        <v>191.27</v>
      </c>
      <c r="G945" s="29">
        <v>191.27</v>
      </c>
    </row>
    <row r="946" spans="1:7" ht="60" x14ac:dyDescent="0.25">
      <c r="A946" s="27" t="s">
        <v>2760</v>
      </c>
      <c r="B946" s="27" t="s">
        <v>2761</v>
      </c>
      <c r="C946" s="27" t="s">
        <v>2762</v>
      </c>
      <c r="D946" s="28" t="s">
        <v>109</v>
      </c>
      <c r="E946" s="28">
        <v>1</v>
      </c>
      <c r="F946" s="29">
        <v>309.07</v>
      </c>
      <c r="G946" s="29">
        <v>309.07</v>
      </c>
    </row>
    <row r="947" spans="1:7" ht="60" x14ac:dyDescent="0.25">
      <c r="A947" s="27" t="s">
        <v>2763</v>
      </c>
      <c r="B947" s="27" t="s">
        <v>2764</v>
      </c>
      <c r="C947" s="27" t="s">
        <v>2765</v>
      </c>
      <c r="D947" s="28" t="s">
        <v>109</v>
      </c>
      <c r="E947" s="28">
        <v>1</v>
      </c>
      <c r="F947" s="29">
        <v>363.85</v>
      </c>
      <c r="G947" s="29">
        <v>363.85</v>
      </c>
    </row>
    <row r="948" spans="1:7" ht="45" x14ac:dyDescent="0.25">
      <c r="A948" s="27" t="s">
        <v>2766</v>
      </c>
      <c r="B948" s="27" t="s">
        <v>2767</v>
      </c>
      <c r="C948" s="27" t="s">
        <v>2768</v>
      </c>
      <c r="D948" s="28" t="s">
        <v>109</v>
      </c>
      <c r="E948" s="28">
        <v>1</v>
      </c>
      <c r="F948" s="29">
        <v>136.19</v>
      </c>
      <c r="G948" s="29">
        <v>136.19</v>
      </c>
    </row>
    <row r="949" spans="1:7" ht="45" x14ac:dyDescent="0.25">
      <c r="A949" s="27" t="s">
        <v>2769</v>
      </c>
      <c r="B949" s="27" t="s">
        <v>2770</v>
      </c>
      <c r="C949" s="27" t="s">
        <v>2771</v>
      </c>
      <c r="D949" s="28" t="s">
        <v>109</v>
      </c>
      <c r="E949" s="28">
        <v>1</v>
      </c>
      <c r="F949" s="29">
        <v>136.19</v>
      </c>
      <c r="G949" s="29">
        <v>136.19</v>
      </c>
    </row>
    <row r="950" spans="1:7" ht="60" x14ac:dyDescent="0.25">
      <c r="A950" s="27" t="s">
        <v>2772</v>
      </c>
      <c r="B950" s="27" t="s">
        <v>2773</v>
      </c>
      <c r="C950" s="27" t="s">
        <v>2774</v>
      </c>
      <c r="D950" s="28" t="s">
        <v>109</v>
      </c>
      <c r="E950" s="28">
        <v>1</v>
      </c>
      <c r="F950" s="29">
        <v>488.86</v>
      </c>
      <c r="G950" s="29">
        <v>488.86</v>
      </c>
    </row>
    <row r="951" spans="1:7" ht="60" x14ac:dyDescent="0.25">
      <c r="A951" s="27" t="s">
        <v>2775</v>
      </c>
      <c r="B951" s="27" t="s">
        <v>2776</v>
      </c>
      <c r="C951" s="27" t="s">
        <v>2777</v>
      </c>
      <c r="D951" s="28" t="s">
        <v>109</v>
      </c>
      <c r="E951" s="28">
        <v>1</v>
      </c>
      <c r="F951" s="29">
        <v>597.15</v>
      </c>
      <c r="G951" s="29">
        <v>597.15</v>
      </c>
    </row>
    <row r="952" spans="1:7" ht="195" x14ac:dyDescent="0.25">
      <c r="A952" s="27" t="s">
        <v>2778</v>
      </c>
      <c r="B952" s="27" t="s">
        <v>2779</v>
      </c>
      <c r="C952" s="27" t="s">
        <v>2780</v>
      </c>
      <c r="D952" s="28" t="s">
        <v>109</v>
      </c>
      <c r="E952" s="28">
        <v>1</v>
      </c>
      <c r="F952" s="30">
        <v>2643.07</v>
      </c>
      <c r="G952" s="30">
        <v>2643.07</v>
      </c>
    </row>
    <row r="953" spans="1:7" ht="150" x14ac:dyDescent="0.25">
      <c r="A953" s="27" t="s">
        <v>2781</v>
      </c>
      <c r="B953" s="27" t="s">
        <v>2782</v>
      </c>
      <c r="C953" s="27" t="s">
        <v>2783</v>
      </c>
      <c r="D953" s="28" t="s">
        <v>109</v>
      </c>
      <c r="E953" s="28">
        <v>1</v>
      </c>
      <c r="F953" s="30">
        <v>2319.8200000000002</v>
      </c>
      <c r="G953" s="30">
        <v>2319.8200000000002</v>
      </c>
    </row>
    <row r="954" spans="1:7" ht="75" x14ac:dyDescent="0.25">
      <c r="A954" s="27" t="s">
        <v>2784</v>
      </c>
      <c r="B954" s="27" t="s">
        <v>2785</v>
      </c>
      <c r="C954" s="27" t="s">
        <v>2786</v>
      </c>
      <c r="D954" s="28" t="s">
        <v>109</v>
      </c>
      <c r="E954" s="28">
        <v>1</v>
      </c>
      <c r="F954" s="30">
        <v>2730.15</v>
      </c>
      <c r="G954" s="30">
        <v>2730.15</v>
      </c>
    </row>
    <row r="955" spans="1:7" ht="75" x14ac:dyDescent="0.25">
      <c r="A955" s="27" t="s">
        <v>2787</v>
      </c>
      <c r="B955" s="27" t="s">
        <v>2788</v>
      </c>
      <c r="C955" s="27" t="s">
        <v>2789</v>
      </c>
      <c r="D955" s="28" t="s">
        <v>109</v>
      </c>
      <c r="E955" s="28">
        <v>1</v>
      </c>
      <c r="F955" s="29">
        <v>144.56</v>
      </c>
      <c r="G955" s="29">
        <v>144.56</v>
      </c>
    </row>
    <row r="956" spans="1:7" ht="75" x14ac:dyDescent="0.25">
      <c r="A956" s="27" t="s">
        <v>2790</v>
      </c>
      <c r="B956" s="27" t="s">
        <v>2791</v>
      </c>
      <c r="C956" s="27" t="s">
        <v>2792</v>
      </c>
      <c r="D956" s="28" t="s">
        <v>109</v>
      </c>
      <c r="E956" s="28">
        <v>1</v>
      </c>
      <c r="F956" s="29">
        <v>196.56</v>
      </c>
      <c r="G956" s="29">
        <v>196.56</v>
      </c>
    </row>
    <row r="957" spans="1:7" ht="45" x14ac:dyDescent="0.25">
      <c r="A957" s="27" t="s">
        <v>2793</v>
      </c>
      <c r="B957" s="27" t="s">
        <v>2794</v>
      </c>
      <c r="C957" s="27" t="s">
        <v>2795</v>
      </c>
      <c r="D957" s="28" t="s">
        <v>109</v>
      </c>
      <c r="E957" s="28">
        <v>1</v>
      </c>
      <c r="F957" s="29">
        <v>85.19</v>
      </c>
      <c r="G957" s="29">
        <v>85.19</v>
      </c>
    </row>
    <row r="958" spans="1:7" x14ac:dyDescent="0.25">
      <c r="A958" s="26" t="s">
        <v>2796</v>
      </c>
      <c r="B958" s="27"/>
      <c r="C958" s="26" t="s">
        <v>2797</v>
      </c>
      <c r="D958" s="28"/>
      <c r="E958" s="28"/>
      <c r="F958" s="29"/>
      <c r="G958" s="29"/>
    </row>
    <row r="959" spans="1:7" ht="45" x14ac:dyDescent="0.25">
      <c r="A959" s="27" t="s">
        <v>2798</v>
      </c>
      <c r="B959" s="27" t="s">
        <v>2799</v>
      </c>
      <c r="C959" s="27" t="s">
        <v>2800</v>
      </c>
      <c r="D959" s="28" t="s">
        <v>58</v>
      </c>
      <c r="E959" s="28">
        <v>1</v>
      </c>
      <c r="F959" s="29">
        <v>7.9</v>
      </c>
      <c r="G959" s="29">
        <v>7.9</v>
      </c>
    </row>
    <row r="960" spans="1:7" ht="60" x14ac:dyDescent="0.25">
      <c r="A960" s="27" t="s">
        <v>2801</v>
      </c>
      <c r="B960" s="27" t="s">
        <v>2802</v>
      </c>
      <c r="C960" s="27" t="s">
        <v>2803</v>
      </c>
      <c r="D960" s="28" t="s">
        <v>77</v>
      </c>
      <c r="E960" s="28">
        <v>1</v>
      </c>
      <c r="F960" s="30">
        <v>2668.23</v>
      </c>
      <c r="G960" s="30">
        <v>2668.23</v>
      </c>
    </row>
    <row r="961" spans="1:7" ht="60" x14ac:dyDescent="0.25">
      <c r="A961" s="27" t="s">
        <v>2804</v>
      </c>
      <c r="B961" s="27" t="s">
        <v>2805</v>
      </c>
      <c r="C961" s="27" t="s">
        <v>2806</v>
      </c>
      <c r="D961" s="28" t="s">
        <v>58</v>
      </c>
      <c r="E961" s="28">
        <v>1</v>
      </c>
      <c r="F961" s="29">
        <v>28.79</v>
      </c>
      <c r="G961" s="29">
        <v>28.79</v>
      </c>
    </row>
    <row r="962" spans="1:7" ht="45" x14ac:dyDescent="0.25">
      <c r="A962" s="27" t="s">
        <v>2807</v>
      </c>
      <c r="B962" s="27" t="s">
        <v>2808</v>
      </c>
      <c r="C962" s="27" t="s">
        <v>2809</v>
      </c>
      <c r="D962" s="28" t="s">
        <v>58</v>
      </c>
      <c r="E962" s="28">
        <v>1</v>
      </c>
      <c r="F962" s="29">
        <v>29.46</v>
      </c>
      <c r="G962" s="29">
        <v>29.46</v>
      </c>
    </row>
    <row r="963" spans="1:7" ht="45" x14ac:dyDescent="0.25">
      <c r="A963" s="27" t="s">
        <v>2810</v>
      </c>
      <c r="B963" s="27" t="s">
        <v>2811</v>
      </c>
      <c r="C963" s="27" t="s">
        <v>2812</v>
      </c>
      <c r="D963" s="28" t="s">
        <v>58</v>
      </c>
      <c r="E963" s="28">
        <v>1</v>
      </c>
      <c r="F963" s="30">
        <v>1517.54</v>
      </c>
      <c r="G963" s="30">
        <v>1517.54</v>
      </c>
    </row>
    <row r="964" spans="1:7" ht="90" x14ac:dyDescent="0.25">
      <c r="A964" s="27" t="s">
        <v>2813</v>
      </c>
      <c r="B964" s="27" t="s">
        <v>2814</v>
      </c>
      <c r="C964" s="27" t="s">
        <v>2815</v>
      </c>
      <c r="D964" s="28" t="s">
        <v>58</v>
      </c>
      <c r="E964" s="28">
        <v>1</v>
      </c>
      <c r="F964" s="29">
        <v>77.78</v>
      </c>
      <c r="G964" s="29">
        <v>77.78</v>
      </c>
    </row>
    <row r="965" spans="1:7" ht="45" x14ac:dyDescent="0.25">
      <c r="A965" s="27" t="s">
        <v>2816</v>
      </c>
      <c r="B965" s="27" t="s">
        <v>2817</v>
      </c>
      <c r="C965" s="27" t="s">
        <v>2818</v>
      </c>
      <c r="D965" s="28" t="s">
        <v>58</v>
      </c>
      <c r="E965" s="28">
        <v>1</v>
      </c>
      <c r="F965" s="29">
        <v>66.06</v>
      </c>
      <c r="G965" s="29">
        <v>66.06</v>
      </c>
    </row>
    <row r="966" spans="1:7" ht="60" x14ac:dyDescent="0.25">
      <c r="A966" s="27" t="s">
        <v>2819</v>
      </c>
      <c r="B966" s="27" t="s">
        <v>2820</v>
      </c>
      <c r="C966" s="27" t="s">
        <v>2821</v>
      </c>
      <c r="D966" s="28" t="s">
        <v>58</v>
      </c>
      <c r="E966" s="28">
        <v>1</v>
      </c>
      <c r="F966" s="29">
        <v>231.91</v>
      </c>
      <c r="G966" s="29">
        <v>231.91</v>
      </c>
    </row>
    <row r="967" spans="1:7" ht="60" x14ac:dyDescent="0.25">
      <c r="A967" s="27" t="s">
        <v>2822</v>
      </c>
      <c r="B967" s="27" t="s">
        <v>2823</v>
      </c>
      <c r="C967" s="27" t="s">
        <v>2824</v>
      </c>
      <c r="D967" s="28" t="s">
        <v>58</v>
      </c>
      <c r="E967" s="28">
        <v>1</v>
      </c>
      <c r="F967" s="29">
        <v>543.08000000000004</v>
      </c>
      <c r="G967" s="29">
        <v>543.08000000000004</v>
      </c>
    </row>
    <row r="968" spans="1:7" ht="45" x14ac:dyDescent="0.25">
      <c r="A968" s="27" t="s">
        <v>2825</v>
      </c>
      <c r="B968" s="27" t="s">
        <v>2826</v>
      </c>
      <c r="C968" s="27" t="s">
        <v>2827</v>
      </c>
      <c r="D968" s="28" t="s">
        <v>58</v>
      </c>
      <c r="E968" s="28">
        <v>1</v>
      </c>
      <c r="F968" s="29">
        <v>88.42</v>
      </c>
      <c r="G968" s="29">
        <v>88.42</v>
      </c>
    </row>
    <row r="969" spans="1:7" ht="105" x14ac:dyDescent="0.25">
      <c r="A969" s="27" t="s">
        <v>2828</v>
      </c>
      <c r="B969" s="27" t="s">
        <v>2829</v>
      </c>
      <c r="C969" s="27" t="s">
        <v>2830</v>
      </c>
      <c r="D969" s="28" t="s">
        <v>58</v>
      </c>
      <c r="E969" s="28">
        <v>1</v>
      </c>
      <c r="F969" s="29">
        <v>329.77</v>
      </c>
      <c r="G969" s="29">
        <v>329.77</v>
      </c>
    </row>
    <row r="970" spans="1:7" ht="45" x14ac:dyDescent="0.25">
      <c r="A970" s="27" t="s">
        <v>2831</v>
      </c>
      <c r="B970" s="27" t="s">
        <v>2832</v>
      </c>
      <c r="C970" s="27" t="s">
        <v>2833</v>
      </c>
      <c r="D970" s="28" t="s">
        <v>77</v>
      </c>
      <c r="E970" s="28">
        <v>1</v>
      </c>
      <c r="F970" s="29">
        <v>744.13</v>
      </c>
      <c r="G970" s="29">
        <v>744.13</v>
      </c>
    </row>
    <row r="971" spans="1:7" ht="60" x14ac:dyDescent="0.25">
      <c r="A971" s="27" t="s">
        <v>2834</v>
      </c>
      <c r="B971" s="27" t="s">
        <v>2835</v>
      </c>
      <c r="C971" s="27" t="s">
        <v>2836</v>
      </c>
      <c r="D971" s="28" t="s">
        <v>58</v>
      </c>
      <c r="E971" s="28">
        <v>1</v>
      </c>
      <c r="F971" s="29">
        <v>26.6</v>
      </c>
      <c r="G971" s="29">
        <v>26.6</v>
      </c>
    </row>
    <row r="972" spans="1:7" x14ac:dyDescent="0.25">
      <c r="A972" s="26" t="s">
        <v>2837</v>
      </c>
      <c r="B972" s="27"/>
      <c r="C972" s="26" t="s">
        <v>2838</v>
      </c>
      <c r="D972" s="28"/>
      <c r="E972" s="28"/>
      <c r="F972" s="29"/>
      <c r="G972" s="29"/>
    </row>
    <row r="973" spans="1:7" ht="30" x14ac:dyDescent="0.25">
      <c r="A973" s="27" t="s">
        <v>2839</v>
      </c>
      <c r="B973" s="27" t="s">
        <v>2840</v>
      </c>
      <c r="C973" s="27" t="s">
        <v>2841</v>
      </c>
      <c r="D973" s="28" t="s">
        <v>109</v>
      </c>
      <c r="E973" s="28">
        <v>1</v>
      </c>
      <c r="F973" s="29">
        <v>23.99</v>
      </c>
      <c r="G973" s="29">
        <v>23.99</v>
      </c>
    </row>
    <row r="974" spans="1:7" x14ac:dyDescent="0.25">
      <c r="A974" s="27" t="s">
        <v>2842</v>
      </c>
      <c r="B974" s="27" t="s">
        <v>2843</v>
      </c>
      <c r="C974" s="27" t="s">
        <v>2844</v>
      </c>
      <c r="D974" s="28" t="s">
        <v>109</v>
      </c>
      <c r="E974" s="28">
        <v>1</v>
      </c>
      <c r="F974" s="29">
        <v>12.61</v>
      </c>
      <c r="G974" s="29">
        <v>12.61</v>
      </c>
    </row>
    <row r="975" spans="1:7" ht="30" x14ac:dyDescent="0.25">
      <c r="A975" s="27" t="s">
        <v>2845</v>
      </c>
      <c r="B975" s="27" t="s">
        <v>2846</v>
      </c>
      <c r="C975" s="27" t="s">
        <v>2847</v>
      </c>
      <c r="D975" s="28" t="s">
        <v>96</v>
      </c>
      <c r="E975" s="28">
        <v>1</v>
      </c>
      <c r="F975" s="29">
        <v>4.45</v>
      </c>
      <c r="G975" s="29">
        <v>4.45</v>
      </c>
    </row>
    <row r="976" spans="1:7" ht="45" x14ac:dyDescent="0.25">
      <c r="A976" s="27" t="s">
        <v>2848</v>
      </c>
      <c r="B976" s="27" t="s">
        <v>2849</v>
      </c>
      <c r="C976" s="27" t="s">
        <v>2850</v>
      </c>
      <c r="D976" s="28" t="s">
        <v>109</v>
      </c>
      <c r="E976" s="28">
        <v>1</v>
      </c>
      <c r="F976" s="29">
        <v>460.75</v>
      </c>
      <c r="G976" s="29">
        <v>460.75</v>
      </c>
    </row>
    <row r="977" spans="1:7" ht="45" x14ac:dyDescent="0.25">
      <c r="A977" s="27" t="s">
        <v>2851</v>
      </c>
      <c r="B977" s="27" t="s">
        <v>2852</v>
      </c>
      <c r="C977" s="27" t="s">
        <v>2853</v>
      </c>
      <c r="D977" s="28" t="s">
        <v>109</v>
      </c>
      <c r="E977" s="28">
        <v>1</v>
      </c>
      <c r="F977" s="29">
        <v>504.03</v>
      </c>
      <c r="G977" s="29">
        <v>504.03</v>
      </c>
    </row>
    <row r="978" spans="1:7" ht="45" x14ac:dyDescent="0.25">
      <c r="A978" s="27" t="s">
        <v>2854</v>
      </c>
      <c r="B978" s="27" t="s">
        <v>2855</v>
      </c>
      <c r="C978" s="27" t="s">
        <v>2856</v>
      </c>
      <c r="D978" s="28" t="s">
        <v>109</v>
      </c>
      <c r="E978" s="28">
        <v>1</v>
      </c>
      <c r="F978" s="29">
        <v>600.91</v>
      </c>
      <c r="G978" s="29">
        <v>600.91</v>
      </c>
    </row>
    <row r="979" spans="1:7" ht="45" x14ac:dyDescent="0.25">
      <c r="A979" s="27" t="s">
        <v>2857</v>
      </c>
      <c r="B979" s="27" t="s">
        <v>2858</v>
      </c>
      <c r="C979" s="27" t="s">
        <v>2859</v>
      </c>
      <c r="D979" s="28" t="s">
        <v>109</v>
      </c>
      <c r="E979" s="28">
        <v>1</v>
      </c>
      <c r="F979" s="29">
        <v>689.02</v>
      </c>
      <c r="G979" s="29">
        <v>689.02</v>
      </c>
    </row>
    <row r="980" spans="1:7" ht="45" x14ac:dyDescent="0.25">
      <c r="A980" s="27" t="s">
        <v>2860</v>
      </c>
      <c r="B980" s="27" t="s">
        <v>2861</v>
      </c>
      <c r="C980" s="27" t="s">
        <v>2862</v>
      </c>
      <c r="D980" s="28" t="s">
        <v>109</v>
      </c>
      <c r="E980" s="28">
        <v>1</v>
      </c>
      <c r="F980" s="30">
        <v>1788.46</v>
      </c>
      <c r="G980" s="30">
        <v>1788.46</v>
      </c>
    </row>
    <row r="981" spans="1:7" ht="45" x14ac:dyDescent="0.25">
      <c r="A981" s="27" t="s">
        <v>2863</v>
      </c>
      <c r="B981" s="27" t="s">
        <v>2864</v>
      </c>
      <c r="C981" s="27" t="s">
        <v>2865</v>
      </c>
      <c r="D981" s="28" t="s">
        <v>109</v>
      </c>
      <c r="E981" s="28">
        <v>1</v>
      </c>
      <c r="F981" s="30">
        <v>1845</v>
      </c>
      <c r="G981" s="30">
        <v>1845</v>
      </c>
    </row>
    <row r="982" spans="1:7" ht="45" x14ac:dyDescent="0.25">
      <c r="A982" s="27" t="s">
        <v>2866</v>
      </c>
      <c r="B982" s="27" t="s">
        <v>2867</v>
      </c>
      <c r="C982" s="27" t="s">
        <v>2868</v>
      </c>
      <c r="D982" s="28" t="s">
        <v>109</v>
      </c>
      <c r="E982" s="28">
        <v>1</v>
      </c>
      <c r="F982" s="30">
        <v>2002.47</v>
      </c>
      <c r="G982" s="30">
        <v>2002.47</v>
      </c>
    </row>
    <row r="983" spans="1:7" ht="45" x14ac:dyDescent="0.25">
      <c r="A983" s="27" t="s">
        <v>2869</v>
      </c>
      <c r="B983" s="27" t="s">
        <v>2870</v>
      </c>
      <c r="C983" s="27" t="s">
        <v>2871</v>
      </c>
      <c r="D983" s="28" t="s">
        <v>109</v>
      </c>
      <c r="E983" s="28">
        <v>1</v>
      </c>
      <c r="F983" s="30">
        <v>2104.65</v>
      </c>
      <c r="G983" s="30">
        <v>2104.65</v>
      </c>
    </row>
    <row r="984" spans="1:7" ht="45" x14ac:dyDescent="0.25">
      <c r="A984" s="27" t="s">
        <v>2872</v>
      </c>
      <c r="B984" s="27" t="s">
        <v>2873</v>
      </c>
      <c r="C984" s="27" t="s">
        <v>2874</v>
      </c>
      <c r="D984" s="28" t="s">
        <v>109</v>
      </c>
      <c r="E984" s="28">
        <v>1</v>
      </c>
      <c r="F984" s="29">
        <v>114.57</v>
      </c>
      <c r="G984" s="29">
        <v>114.57</v>
      </c>
    </row>
    <row r="985" spans="1:7" ht="45" x14ac:dyDescent="0.25">
      <c r="A985" s="27" t="s">
        <v>2875</v>
      </c>
      <c r="B985" s="27" t="s">
        <v>2876</v>
      </c>
      <c r="C985" s="27" t="s">
        <v>2877</v>
      </c>
      <c r="D985" s="28" t="s">
        <v>109</v>
      </c>
      <c r="E985" s="28">
        <v>1</v>
      </c>
      <c r="F985" s="29">
        <v>118.45</v>
      </c>
      <c r="G985" s="29">
        <v>118.45</v>
      </c>
    </row>
    <row r="986" spans="1:7" ht="45" x14ac:dyDescent="0.25">
      <c r="A986" s="27" t="s">
        <v>2878</v>
      </c>
      <c r="B986" s="27" t="s">
        <v>2879</v>
      </c>
      <c r="C986" s="27" t="s">
        <v>2880</v>
      </c>
      <c r="D986" s="28" t="s">
        <v>109</v>
      </c>
      <c r="E986" s="28">
        <v>1</v>
      </c>
      <c r="F986" s="29">
        <v>37.229999999999997</v>
      </c>
      <c r="G986" s="29">
        <v>37.229999999999997</v>
      </c>
    </row>
    <row r="987" spans="1:7" ht="45" x14ac:dyDescent="0.25">
      <c r="A987" s="27" t="s">
        <v>2881</v>
      </c>
      <c r="B987" s="27" t="s">
        <v>2882</v>
      </c>
      <c r="C987" s="27" t="s">
        <v>2883</v>
      </c>
      <c r="D987" s="28" t="s">
        <v>109</v>
      </c>
      <c r="E987" s="28">
        <v>1</v>
      </c>
      <c r="F987" s="29">
        <v>47.6</v>
      </c>
      <c r="G987" s="29">
        <v>47.6</v>
      </c>
    </row>
    <row r="988" spans="1:7" ht="45" x14ac:dyDescent="0.25">
      <c r="A988" s="27" t="s">
        <v>2884</v>
      </c>
      <c r="B988" s="27" t="s">
        <v>2885</v>
      </c>
      <c r="C988" s="27" t="s">
        <v>2886</v>
      </c>
      <c r="D988" s="28" t="s">
        <v>109</v>
      </c>
      <c r="E988" s="28">
        <v>1</v>
      </c>
      <c r="F988" s="29">
        <v>291.16000000000003</v>
      </c>
      <c r="G988" s="29">
        <v>291.16000000000003</v>
      </c>
    </row>
    <row r="989" spans="1:7" ht="45" x14ac:dyDescent="0.25">
      <c r="A989" s="27" t="s">
        <v>2887</v>
      </c>
      <c r="B989" s="27" t="s">
        <v>2888</v>
      </c>
      <c r="C989" s="27" t="s">
        <v>2889</v>
      </c>
      <c r="D989" s="28" t="s">
        <v>109</v>
      </c>
      <c r="E989" s="28">
        <v>1</v>
      </c>
      <c r="F989" s="29">
        <v>419.49</v>
      </c>
      <c r="G989" s="29">
        <v>419.49</v>
      </c>
    </row>
    <row r="990" spans="1:7" ht="30" x14ac:dyDescent="0.25">
      <c r="A990" s="27" t="s">
        <v>2890</v>
      </c>
      <c r="B990" s="27" t="s">
        <v>2891</v>
      </c>
      <c r="C990" s="27" t="s">
        <v>2892</v>
      </c>
      <c r="D990" s="28" t="s">
        <v>109</v>
      </c>
      <c r="E990" s="28">
        <v>1</v>
      </c>
      <c r="F990" s="29">
        <v>18.55</v>
      </c>
      <c r="G990" s="29">
        <v>18.55</v>
      </c>
    </row>
    <row r="991" spans="1:7" ht="30" x14ac:dyDescent="0.25">
      <c r="A991" s="27" t="s">
        <v>2893</v>
      </c>
      <c r="B991" s="27" t="s">
        <v>2894</v>
      </c>
      <c r="C991" s="27" t="s">
        <v>2895</v>
      </c>
      <c r="D991" s="28" t="s">
        <v>109</v>
      </c>
      <c r="E991" s="28">
        <v>1</v>
      </c>
      <c r="F991" s="29">
        <v>22.06</v>
      </c>
      <c r="G991" s="29">
        <v>22.06</v>
      </c>
    </row>
    <row r="992" spans="1:7" ht="45" x14ac:dyDescent="0.25">
      <c r="A992" s="27" t="s">
        <v>2896</v>
      </c>
      <c r="B992" s="27" t="s">
        <v>2897</v>
      </c>
      <c r="C992" s="27" t="s">
        <v>2898</v>
      </c>
      <c r="D992" s="28" t="s">
        <v>109</v>
      </c>
      <c r="E992" s="28">
        <v>1</v>
      </c>
      <c r="F992" s="29">
        <v>75.97</v>
      </c>
      <c r="G992" s="29">
        <v>75.97</v>
      </c>
    </row>
    <row r="993" spans="1:7" ht="45" x14ac:dyDescent="0.25">
      <c r="A993" s="27" t="s">
        <v>2899</v>
      </c>
      <c r="B993" s="27" t="s">
        <v>2900</v>
      </c>
      <c r="C993" s="27" t="s">
        <v>2901</v>
      </c>
      <c r="D993" s="28" t="s">
        <v>109</v>
      </c>
      <c r="E993" s="28">
        <v>1</v>
      </c>
      <c r="F993" s="29">
        <v>94.94</v>
      </c>
      <c r="G993" s="29">
        <v>94.94</v>
      </c>
    </row>
    <row r="994" spans="1:7" ht="45" x14ac:dyDescent="0.25">
      <c r="A994" s="27" t="s">
        <v>2902</v>
      </c>
      <c r="B994" s="27" t="s">
        <v>2903</v>
      </c>
      <c r="C994" s="27" t="s">
        <v>2904</v>
      </c>
      <c r="D994" s="28" t="s">
        <v>109</v>
      </c>
      <c r="E994" s="28">
        <v>1</v>
      </c>
      <c r="F994" s="29">
        <v>101.86</v>
      </c>
      <c r="G994" s="29">
        <v>101.86</v>
      </c>
    </row>
    <row r="995" spans="1:7" ht="45" x14ac:dyDescent="0.25">
      <c r="A995" s="27" t="s">
        <v>2905</v>
      </c>
      <c r="B995" s="27" t="s">
        <v>2906</v>
      </c>
      <c r="C995" s="27" t="s">
        <v>2907</v>
      </c>
      <c r="D995" s="28" t="s">
        <v>109</v>
      </c>
      <c r="E995" s="28">
        <v>1</v>
      </c>
      <c r="F995" s="29">
        <v>190.79</v>
      </c>
      <c r="G995" s="29">
        <v>190.79</v>
      </c>
    </row>
    <row r="996" spans="1:7" ht="45" x14ac:dyDescent="0.25">
      <c r="A996" s="27" t="s">
        <v>2908</v>
      </c>
      <c r="B996" s="27" t="s">
        <v>2909</v>
      </c>
      <c r="C996" s="27" t="s">
        <v>2910</v>
      </c>
      <c r="D996" s="28" t="s">
        <v>109</v>
      </c>
      <c r="E996" s="28">
        <v>1</v>
      </c>
      <c r="F996" s="29">
        <v>288.61</v>
      </c>
      <c r="G996" s="29">
        <v>288.61</v>
      </c>
    </row>
    <row r="997" spans="1:7" ht="45" x14ac:dyDescent="0.25">
      <c r="A997" s="27" t="s">
        <v>2911</v>
      </c>
      <c r="B997" s="27" t="s">
        <v>2912</v>
      </c>
      <c r="C997" s="27" t="s">
        <v>2913</v>
      </c>
      <c r="D997" s="28" t="s">
        <v>109</v>
      </c>
      <c r="E997" s="28">
        <v>1</v>
      </c>
      <c r="F997" s="29">
        <v>500.45</v>
      </c>
      <c r="G997" s="29">
        <v>500.45</v>
      </c>
    </row>
    <row r="998" spans="1:7" ht="30" x14ac:dyDescent="0.25">
      <c r="A998" s="27" t="s">
        <v>2914</v>
      </c>
      <c r="B998" s="27" t="s">
        <v>2915</v>
      </c>
      <c r="C998" s="27" t="s">
        <v>2916</v>
      </c>
      <c r="D998" s="28" t="s">
        <v>109</v>
      </c>
      <c r="E998" s="28">
        <v>1</v>
      </c>
      <c r="F998" s="29">
        <v>295.63</v>
      </c>
      <c r="G998" s="29">
        <v>295.63</v>
      </c>
    </row>
    <row r="999" spans="1:7" ht="30" x14ac:dyDescent="0.25">
      <c r="A999" s="27" t="s">
        <v>2917</v>
      </c>
      <c r="B999" s="27" t="s">
        <v>2918</v>
      </c>
      <c r="C999" s="27" t="s">
        <v>2919</v>
      </c>
      <c r="D999" s="28" t="s">
        <v>109</v>
      </c>
      <c r="E999" s="28">
        <v>1</v>
      </c>
      <c r="F999" s="29">
        <v>98.65</v>
      </c>
      <c r="G999" s="29">
        <v>98.65</v>
      </c>
    </row>
    <row r="1000" spans="1:7" x14ac:dyDescent="0.25">
      <c r="A1000" s="27" t="s">
        <v>2920</v>
      </c>
      <c r="B1000" s="27" t="s">
        <v>2921</v>
      </c>
      <c r="C1000" s="27" t="s">
        <v>2922</v>
      </c>
      <c r="D1000" s="28" t="s">
        <v>96</v>
      </c>
      <c r="E1000" s="28">
        <v>1</v>
      </c>
      <c r="F1000" s="29">
        <v>4.71</v>
      </c>
      <c r="G1000" s="29">
        <v>4.71</v>
      </c>
    </row>
    <row r="1001" spans="1:7" ht="30" x14ac:dyDescent="0.25">
      <c r="A1001" s="27" t="s">
        <v>2923</v>
      </c>
      <c r="B1001" s="27" t="s">
        <v>2924</v>
      </c>
      <c r="C1001" s="27" t="s">
        <v>2925</v>
      </c>
      <c r="D1001" s="28" t="s">
        <v>109</v>
      </c>
      <c r="E1001" s="28">
        <v>1</v>
      </c>
      <c r="F1001" s="29">
        <v>256.20999999999998</v>
      </c>
      <c r="G1001" s="29">
        <v>256.20999999999998</v>
      </c>
    </row>
    <row r="1002" spans="1:7" ht="45" x14ac:dyDescent="0.25">
      <c r="A1002" s="27" t="s">
        <v>2926</v>
      </c>
      <c r="B1002" s="27" t="s">
        <v>2927</v>
      </c>
      <c r="C1002" s="27" t="s">
        <v>2928</v>
      </c>
      <c r="D1002" s="28" t="s">
        <v>109</v>
      </c>
      <c r="E1002" s="28">
        <v>1</v>
      </c>
      <c r="F1002" s="29">
        <v>256.20999999999998</v>
      </c>
      <c r="G1002" s="29">
        <v>256.20999999999998</v>
      </c>
    </row>
    <row r="1003" spans="1:7" ht="30" x14ac:dyDescent="0.25">
      <c r="A1003" s="27" t="s">
        <v>2929</v>
      </c>
      <c r="B1003" s="27" t="s">
        <v>2930</v>
      </c>
      <c r="C1003" s="27" t="s">
        <v>2931</v>
      </c>
      <c r="D1003" s="28" t="s">
        <v>109</v>
      </c>
      <c r="E1003" s="28">
        <v>1</v>
      </c>
      <c r="F1003" s="29">
        <v>511.84</v>
      </c>
      <c r="G1003" s="29">
        <v>511.84</v>
      </c>
    </row>
    <row r="1004" spans="1:7" ht="30" x14ac:dyDescent="0.25">
      <c r="A1004" s="27" t="s">
        <v>2932</v>
      </c>
      <c r="B1004" s="27" t="s">
        <v>2933</v>
      </c>
      <c r="C1004" s="27" t="s">
        <v>2934</v>
      </c>
      <c r="D1004" s="28" t="s">
        <v>109</v>
      </c>
      <c r="E1004" s="28">
        <v>1</v>
      </c>
      <c r="F1004" s="29">
        <v>588.23</v>
      </c>
      <c r="G1004" s="29">
        <v>588.23</v>
      </c>
    </row>
    <row r="1005" spans="1:7" ht="30" x14ac:dyDescent="0.25">
      <c r="A1005" s="27" t="s">
        <v>2935</v>
      </c>
      <c r="B1005" s="27" t="s">
        <v>2936</v>
      </c>
      <c r="C1005" s="27" t="s">
        <v>2937</v>
      </c>
      <c r="D1005" s="28" t="s">
        <v>109</v>
      </c>
      <c r="E1005" s="28">
        <v>1</v>
      </c>
      <c r="F1005" s="29">
        <v>21.93</v>
      </c>
      <c r="G1005" s="29">
        <v>21.93</v>
      </c>
    </row>
    <row r="1006" spans="1:7" ht="30" x14ac:dyDescent="0.25">
      <c r="A1006" s="27" t="s">
        <v>2938</v>
      </c>
      <c r="B1006" s="27" t="s">
        <v>2939</v>
      </c>
      <c r="C1006" s="27" t="s">
        <v>2940</v>
      </c>
      <c r="D1006" s="28" t="s">
        <v>109</v>
      </c>
      <c r="E1006" s="28">
        <v>1</v>
      </c>
      <c r="F1006" s="29">
        <v>44.11</v>
      </c>
      <c r="G1006" s="29">
        <v>44.11</v>
      </c>
    </row>
    <row r="1007" spans="1:7" ht="30" x14ac:dyDescent="0.25">
      <c r="A1007" s="27" t="s">
        <v>2941</v>
      </c>
      <c r="B1007" s="27" t="s">
        <v>2942</v>
      </c>
      <c r="C1007" s="27" t="s">
        <v>2943</v>
      </c>
      <c r="D1007" s="28" t="s">
        <v>109</v>
      </c>
      <c r="E1007" s="28">
        <v>1</v>
      </c>
      <c r="F1007" s="29">
        <v>31.36</v>
      </c>
      <c r="G1007" s="29">
        <v>31.36</v>
      </c>
    </row>
    <row r="1008" spans="1:7" ht="30" x14ac:dyDescent="0.25">
      <c r="A1008" s="27" t="s">
        <v>2944</v>
      </c>
      <c r="B1008" s="27" t="s">
        <v>2945</v>
      </c>
      <c r="C1008" s="27" t="s">
        <v>2946</v>
      </c>
      <c r="D1008" s="28" t="s">
        <v>109</v>
      </c>
      <c r="E1008" s="28">
        <v>1</v>
      </c>
      <c r="F1008" s="29">
        <v>54.18</v>
      </c>
      <c r="G1008" s="29">
        <v>54.18</v>
      </c>
    </row>
    <row r="1009" spans="1:7" ht="30" x14ac:dyDescent="0.25">
      <c r="A1009" s="27" t="s">
        <v>2947</v>
      </c>
      <c r="B1009" s="27" t="s">
        <v>2948</v>
      </c>
      <c r="C1009" s="27" t="s">
        <v>2949</v>
      </c>
      <c r="D1009" s="28" t="s">
        <v>96</v>
      </c>
      <c r="E1009" s="28">
        <v>1</v>
      </c>
      <c r="F1009" s="29">
        <v>5.63</v>
      </c>
      <c r="G1009" s="29">
        <v>5.63</v>
      </c>
    </row>
    <row r="1010" spans="1:7" ht="45" x14ac:dyDescent="0.25">
      <c r="A1010" s="27" t="s">
        <v>2950</v>
      </c>
      <c r="B1010" s="27" t="s">
        <v>2951</v>
      </c>
      <c r="C1010" s="27" t="s">
        <v>2952</v>
      </c>
      <c r="D1010" s="28" t="s">
        <v>109</v>
      </c>
      <c r="E1010" s="28">
        <v>1</v>
      </c>
      <c r="F1010" s="30">
        <v>1078.22</v>
      </c>
      <c r="G1010" s="30">
        <v>1078.22</v>
      </c>
    </row>
    <row r="1011" spans="1:7" ht="45" x14ac:dyDescent="0.25">
      <c r="A1011" s="27" t="s">
        <v>2953</v>
      </c>
      <c r="B1011" s="27" t="s">
        <v>2954</v>
      </c>
      <c r="C1011" s="27" t="s">
        <v>2955</v>
      </c>
      <c r="D1011" s="28" t="s">
        <v>109</v>
      </c>
      <c r="E1011" s="28">
        <v>1</v>
      </c>
      <c r="F1011" s="30">
        <v>2413.5500000000002</v>
      </c>
      <c r="G1011" s="30">
        <v>2413.5500000000002</v>
      </c>
    </row>
    <row r="1012" spans="1:7" ht="75" x14ac:dyDescent="0.25">
      <c r="A1012" s="27" t="s">
        <v>2956</v>
      </c>
      <c r="B1012" s="27" t="s">
        <v>2957</v>
      </c>
      <c r="C1012" s="27" t="s">
        <v>2958</v>
      </c>
      <c r="D1012" s="28" t="s">
        <v>109</v>
      </c>
      <c r="E1012" s="28">
        <v>1</v>
      </c>
      <c r="F1012" s="30">
        <v>2612.73</v>
      </c>
      <c r="G1012" s="30">
        <v>2612.73</v>
      </c>
    </row>
    <row r="1013" spans="1:7" ht="75" x14ac:dyDescent="0.25">
      <c r="A1013" s="27" t="s">
        <v>2959</v>
      </c>
      <c r="B1013" s="27" t="s">
        <v>2960</v>
      </c>
      <c r="C1013" s="27" t="s">
        <v>2961</v>
      </c>
      <c r="D1013" s="28" t="s">
        <v>109</v>
      </c>
      <c r="E1013" s="28">
        <v>1</v>
      </c>
      <c r="F1013" s="30">
        <v>5550.64</v>
      </c>
      <c r="G1013" s="30">
        <v>5550.64</v>
      </c>
    </row>
    <row r="1014" spans="1:7" ht="45" x14ac:dyDescent="0.25">
      <c r="A1014" s="27" t="s">
        <v>2962</v>
      </c>
      <c r="B1014" s="27" t="s">
        <v>2963</v>
      </c>
      <c r="C1014" s="27" t="s">
        <v>2964</v>
      </c>
      <c r="D1014" s="28" t="s">
        <v>109</v>
      </c>
      <c r="E1014" s="28">
        <v>1</v>
      </c>
      <c r="F1014" s="29">
        <v>46.85</v>
      </c>
      <c r="G1014" s="29">
        <v>46.85</v>
      </c>
    </row>
    <row r="1015" spans="1:7" ht="45" x14ac:dyDescent="0.25">
      <c r="A1015" s="27" t="s">
        <v>2965</v>
      </c>
      <c r="B1015" s="27" t="s">
        <v>2966</v>
      </c>
      <c r="C1015" s="27" t="s">
        <v>2967</v>
      </c>
      <c r="D1015" s="28" t="s">
        <v>109</v>
      </c>
      <c r="E1015" s="28">
        <v>1</v>
      </c>
      <c r="F1015" s="29">
        <v>31.23</v>
      </c>
      <c r="G1015" s="29">
        <v>31.23</v>
      </c>
    </row>
    <row r="1016" spans="1:7" ht="30" x14ac:dyDescent="0.25">
      <c r="A1016" s="27" t="s">
        <v>2968</v>
      </c>
      <c r="B1016" s="27" t="s">
        <v>2969</v>
      </c>
      <c r="C1016" s="27" t="s">
        <v>2970</v>
      </c>
      <c r="D1016" s="28" t="s">
        <v>109</v>
      </c>
      <c r="E1016" s="28">
        <v>1</v>
      </c>
      <c r="F1016" s="29">
        <v>34.83</v>
      </c>
      <c r="G1016" s="29">
        <v>34.83</v>
      </c>
    </row>
    <row r="1017" spans="1:7" ht="30" x14ac:dyDescent="0.25">
      <c r="A1017" s="27" t="s">
        <v>2971</v>
      </c>
      <c r="B1017" s="27" t="s">
        <v>2972</v>
      </c>
      <c r="C1017" s="27" t="s">
        <v>2973</v>
      </c>
      <c r="D1017" s="28" t="s">
        <v>109</v>
      </c>
      <c r="E1017" s="28">
        <v>1</v>
      </c>
      <c r="F1017" s="29">
        <v>31.29</v>
      </c>
      <c r="G1017" s="29">
        <v>31.29</v>
      </c>
    </row>
    <row r="1018" spans="1:7" ht="30" x14ac:dyDescent="0.25">
      <c r="A1018" s="27" t="s">
        <v>2974</v>
      </c>
      <c r="B1018" s="27" t="s">
        <v>2975</v>
      </c>
      <c r="C1018" s="27" t="s">
        <v>2976</v>
      </c>
      <c r="D1018" s="28" t="s">
        <v>109</v>
      </c>
      <c r="E1018" s="28">
        <v>1</v>
      </c>
      <c r="F1018" s="29">
        <v>41.73</v>
      </c>
      <c r="G1018" s="29">
        <v>41.73</v>
      </c>
    </row>
    <row r="1019" spans="1:7" ht="30" x14ac:dyDescent="0.25">
      <c r="A1019" s="27" t="s">
        <v>2977</v>
      </c>
      <c r="B1019" s="27" t="s">
        <v>2978</v>
      </c>
      <c r="C1019" s="27" t="s">
        <v>2979</v>
      </c>
      <c r="D1019" s="28" t="s">
        <v>109</v>
      </c>
      <c r="E1019" s="28">
        <v>1</v>
      </c>
      <c r="F1019" s="29">
        <v>418.69</v>
      </c>
      <c r="G1019" s="29">
        <v>418.69</v>
      </c>
    </row>
    <row r="1020" spans="1:7" ht="30" x14ac:dyDescent="0.25">
      <c r="A1020" s="26" t="s">
        <v>2980</v>
      </c>
      <c r="B1020" s="27"/>
      <c r="C1020" s="26" t="s">
        <v>2981</v>
      </c>
      <c r="D1020" s="28"/>
      <c r="E1020" s="28"/>
      <c r="F1020" s="29"/>
      <c r="G1020" s="29"/>
    </row>
    <row r="1021" spans="1:7" ht="30" x14ac:dyDescent="0.25">
      <c r="A1021" s="27" t="s">
        <v>2982</v>
      </c>
      <c r="B1021" s="27" t="s">
        <v>2983</v>
      </c>
      <c r="C1021" s="27" t="s">
        <v>2984</v>
      </c>
      <c r="D1021" s="28" t="s">
        <v>96</v>
      </c>
      <c r="E1021" s="28">
        <v>1</v>
      </c>
      <c r="F1021" s="29">
        <v>25.75</v>
      </c>
      <c r="G1021" s="29">
        <v>25.75</v>
      </c>
    </row>
    <row r="1022" spans="1:7" ht="30" x14ac:dyDescent="0.25">
      <c r="A1022" s="27" t="s">
        <v>2985</v>
      </c>
      <c r="B1022" s="27" t="s">
        <v>2986</v>
      </c>
      <c r="C1022" s="27" t="s">
        <v>2987</v>
      </c>
      <c r="D1022" s="28" t="s">
        <v>96</v>
      </c>
      <c r="E1022" s="28">
        <v>1</v>
      </c>
      <c r="F1022" s="29">
        <v>35.89</v>
      </c>
      <c r="G1022" s="29">
        <v>35.89</v>
      </c>
    </row>
    <row r="1023" spans="1:7" ht="30" x14ac:dyDescent="0.25">
      <c r="A1023" s="27" t="s">
        <v>2988</v>
      </c>
      <c r="B1023" s="27" t="s">
        <v>2989</v>
      </c>
      <c r="C1023" s="27" t="s">
        <v>2990</v>
      </c>
      <c r="D1023" s="28" t="s">
        <v>96</v>
      </c>
      <c r="E1023" s="28">
        <v>1</v>
      </c>
      <c r="F1023" s="29">
        <v>46.03</v>
      </c>
      <c r="G1023" s="29">
        <v>46.03</v>
      </c>
    </row>
    <row r="1024" spans="1:7" ht="30" x14ac:dyDescent="0.25">
      <c r="A1024" s="27" t="s">
        <v>2991</v>
      </c>
      <c r="B1024" s="27" t="s">
        <v>2992</v>
      </c>
      <c r="C1024" s="27" t="s">
        <v>2993</v>
      </c>
      <c r="D1024" s="28" t="s">
        <v>96</v>
      </c>
      <c r="E1024" s="28">
        <v>1</v>
      </c>
      <c r="F1024" s="29">
        <v>55.96</v>
      </c>
      <c r="G1024" s="29">
        <v>55.96</v>
      </c>
    </row>
    <row r="1025" spans="1:7" ht="30" x14ac:dyDescent="0.25">
      <c r="A1025" s="27" t="s">
        <v>2994</v>
      </c>
      <c r="B1025" s="27" t="s">
        <v>2995</v>
      </c>
      <c r="C1025" s="27" t="s">
        <v>2996</v>
      </c>
      <c r="D1025" s="28" t="s">
        <v>96</v>
      </c>
      <c r="E1025" s="28">
        <v>1</v>
      </c>
      <c r="F1025" s="29">
        <v>65.599999999999994</v>
      </c>
      <c r="G1025" s="29">
        <v>65.599999999999994</v>
      </c>
    </row>
    <row r="1026" spans="1:7" ht="30" x14ac:dyDescent="0.25">
      <c r="A1026" s="27" t="s">
        <v>2997</v>
      </c>
      <c r="B1026" s="27" t="s">
        <v>2998</v>
      </c>
      <c r="C1026" s="27" t="s">
        <v>2999</v>
      </c>
      <c r="D1026" s="28" t="s">
        <v>96</v>
      </c>
      <c r="E1026" s="28">
        <v>1</v>
      </c>
      <c r="F1026" s="29">
        <v>73.17</v>
      </c>
      <c r="G1026" s="29">
        <v>73.17</v>
      </c>
    </row>
    <row r="1027" spans="1:7" ht="30" x14ac:dyDescent="0.25">
      <c r="A1027" s="27" t="s">
        <v>3000</v>
      </c>
      <c r="B1027" s="27" t="s">
        <v>3001</v>
      </c>
      <c r="C1027" s="27" t="s">
        <v>3002</v>
      </c>
      <c r="D1027" s="28" t="s">
        <v>96</v>
      </c>
      <c r="E1027" s="28">
        <v>1</v>
      </c>
      <c r="F1027" s="29">
        <v>91.03</v>
      </c>
      <c r="G1027" s="29">
        <v>91.03</v>
      </c>
    </row>
    <row r="1028" spans="1:7" ht="30" x14ac:dyDescent="0.25">
      <c r="A1028" s="27" t="s">
        <v>3003</v>
      </c>
      <c r="B1028" s="27" t="s">
        <v>3004</v>
      </c>
      <c r="C1028" s="27" t="s">
        <v>3005</v>
      </c>
      <c r="D1028" s="28" t="s">
        <v>96</v>
      </c>
      <c r="E1028" s="28">
        <v>1</v>
      </c>
      <c r="F1028" s="29">
        <v>117.07</v>
      </c>
      <c r="G1028" s="29">
        <v>117.07</v>
      </c>
    </row>
    <row r="1029" spans="1:7" ht="30" x14ac:dyDescent="0.25">
      <c r="A1029" s="27" t="s">
        <v>3006</v>
      </c>
      <c r="B1029" s="27" t="s">
        <v>3007</v>
      </c>
      <c r="C1029" s="27" t="s">
        <v>3008</v>
      </c>
      <c r="D1029" s="28" t="s">
        <v>96</v>
      </c>
      <c r="E1029" s="28">
        <v>1</v>
      </c>
      <c r="F1029" s="29">
        <v>146.61000000000001</v>
      </c>
      <c r="G1029" s="29">
        <v>146.61000000000001</v>
      </c>
    </row>
    <row r="1030" spans="1:7" ht="30" x14ac:dyDescent="0.25">
      <c r="A1030" s="27" t="s">
        <v>3009</v>
      </c>
      <c r="B1030" s="27" t="s">
        <v>3010</v>
      </c>
      <c r="C1030" s="27" t="s">
        <v>3011</v>
      </c>
      <c r="D1030" s="28" t="s">
        <v>109</v>
      </c>
      <c r="E1030" s="28">
        <v>1</v>
      </c>
      <c r="F1030" s="29">
        <v>17.5</v>
      </c>
      <c r="G1030" s="29">
        <v>17.5</v>
      </c>
    </row>
    <row r="1031" spans="1:7" ht="30" x14ac:dyDescent="0.25">
      <c r="A1031" s="27" t="s">
        <v>3012</v>
      </c>
      <c r="B1031" s="27" t="s">
        <v>3013</v>
      </c>
      <c r="C1031" s="27" t="s">
        <v>3014</v>
      </c>
      <c r="D1031" s="28" t="s">
        <v>109</v>
      </c>
      <c r="E1031" s="28">
        <v>1</v>
      </c>
      <c r="F1031" s="29">
        <v>28.84</v>
      </c>
      <c r="G1031" s="29">
        <v>28.84</v>
      </c>
    </row>
    <row r="1032" spans="1:7" ht="45" x14ac:dyDescent="0.25">
      <c r="A1032" s="27" t="s">
        <v>3015</v>
      </c>
      <c r="B1032" s="27" t="s">
        <v>3016</v>
      </c>
      <c r="C1032" s="27" t="s">
        <v>3017</v>
      </c>
      <c r="D1032" s="28" t="s">
        <v>109</v>
      </c>
      <c r="E1032" s="28">
        <v>1</v>
      </c>
      <c r="F1032" s="29">
        <v>48.64</v>
      </c>
      <c r="G1032" s="29">
        <v>48.64</v>
      </c>
    </row>
    <row r="1033" spans="1:7" x14ac:dyDescent="0.25">
      <c r="A1033" s="27" t="s">
        <v>3018</v>
      </c>
      <c r="B1033" s="27" t="s">
        <v>3019</v>
      </c>
      <c r="C1033" s="27" t="s">
        <v>3020</v>
      </c>
      <c r="D1033" s="28" t="s">
        <v>523</v>
      </c>
      <c r="E1033" s="28">
        <v>1</v>
      </c>
      <c r="F1033" s="29">
        <v>86.81</v>
      </c>
      <c r="G1033" s="29">
        <v>86.81</v>
      </c>
    </row>
    <row r="1034" spans="1:7" x14ac:dyDescent="0.25">
      <c r="A1034" s="27" t="s">
        <v>3021</v>
      </c>
      <c r="B1034" s="27" t="s">
        <v>3022</v>
      </c>
      <c r="C1034" s="27" t="s">
        <v>3023</v>
      </c>
      <c r="D1034" s="28" t="s">
        <v>523</v>
      </c>
      <c r="E1034" s="28">
        <v>1</v>
      </c>
      <c r="F1034" s="29">
        <v>94.96</v>
      </c>
      <c r="G1034" s="29">
        <v>94.96</v>
      </c>
    </row>
    <row r="1035" spans="1:7" x14ac:dyDescent="0.25">
      <c r="A1035" s="27" t="s">
        <v>3024</v>
      </c>
      <c r="B1035" s="27" t="s">
        <v>3025</v>
      </c>
      <c r="C1035" s="27" t="s">
        <v>3026</v>
      </c>
      <c r="D1035" s="28" t="s">
        <v>523</v>
      </c>
      <c r="E1035" s="28">
        <v>1</v>
      </c>
      <c r="F1035" s="29">
        <v>88.53</v>
      </c>
      <c r="G1035" s="29">
        <v>88.53</v>
      </c>
    </row>
    <row r="1036" spans="1:7" ht="105" x14ac:dyDescent="0.25">
      <c r="A1036" s="27" t="s">
        <v>3027</v>
      </c>
      <c r="B1036" s="27" t="s">
        <v>3028</v>
      </c>
      <c r="C1036" s="27" t="s">
        <v>3029</v>
      </c>
      <c r="D1036" s="28" t="s">
        <v>96</v>
      </c>
      <c r="E1036" s="28">
        <v>1</v>
      </c>
      <c r="F1036" s="29">
        <v>73.180000000000007</v>
      </c>
      <c r="G1036" s="29">
        <v>73.180000000000007</v>
      </c>
    </row>
    <row r="1037" spans="1:7" ht="30" x14ac:dyDescent="0.25">
      <c r="A1037" s="27" t="s">
        <v>3030</v>
      </c>
      <c r="B1037" s="27" t="s">
        <v>3031</v>
      </c>
      <c r="C1037" s="27" t="s">
        <v>3032</v>
      </c>
      <c r="D1037" s="28" t="s">
        <v>58</v>
      </c>
      <c r="E1037" s="28">
        <v>1</v>
      </c>
      <c r="F1037" s="29">
        <v>282.39999999999998</v>
      </c>
      <c r="G1037" s="29">
        <v>282.39999999999998</v>
      </c>
    </row>
    <row r="1038" spans="1:7" ht="30" x14ac:dyDescent="0.25">
      <c r="A1038" s="27" t="s">
        <v>3033</v>
      </c>
      <c r="B1038" s="27" t="s">
        <v>3034</v>
      </c>
      <c r="C1038" s="27" t="s">
        <v>3035</v>
      </c>
      <c r="D1038" s="28" t="s">
        <v>58</v>
      </c>
      <c r="E1038" s="28">
        <v>1</v>
      </c>
      <c r="F1038" s="29">
        <v>234.4</v>
      </c>
      <c r="G1038" s="29">
        <v>234.4</v>
      </c>
    </row>
    <row r="1039" spans="1:7" ht="30" x14ac:dyDescent="0.25">
      <c r="A1039" s="27" t="s">
        <v>3036</v>
      </c>
      <c r="B1039" s="27" t="s">
        <v>3037</v>
      </c>
      <c r="C1039" s="27" t="s">
        <v>3038</v>
      </c>
      <c r="D1039" s="28" t="s">
        <v>58</v>
      </c>
      <c r="E1039" s="28">
        <v>1</v>
      </c>
      <c r="F1039" s="29">
        <v>191.19</v>
      </c>
      <c r="G1039" s="29">
        <v>191.19</v>
      </c>
    </row>
    <row r="1040" spans="1:7" x14ac:dyDescent="0.25">
      <c r="A1040" s="26" t="s">
        <v>3039</v>
      </c>
      <c r="B1040" s="27"/>
      <c r="C1040" s="26" t="s">
        <v>3040</v>
      </c>
      <c r="D1040" s="28"/>
      <c r="E1040" s="28"/>
      <c r="F1040" s="29"/>
      <c r="G1040" s="29"/>
    </row>
    <row r="1041" spans="1:7" x14ac:dyDescent="0.25">
      <c r="A1041" s="26" t="s">
        <v>3041</v>
      </c>
      <c r="B1041" s="27"/>
      <c r="C1041" s="26" t="s">
        <v>3042</v>
      </c>
      <c r="D1041" s="28"/>
      <c r="E1041" s="28"/>
      <c r="F1041" s="29"/>
      <c r="G1041" s="29"/>
    </row>
    <row r="1042" spans="1:7" ht="105" x14ac:dyDescent="0.25">
      <c r="A1042" s="27" t="s">
        <v>3043</v>
      </c>
      <c r="B1042" s="27" t="s">
        <v>3044</v>
      </c>
      <c r="C1042" s="27" t="s">
        <v>3045</v>
      </c>
      <c r="D1042" s="28" t="s">
        <v>109</v>
      </c>
      <c r="E1042" s="28">
        <v>1</v>
      </c>
      <c r="F1042" s="29">
        <v>624.41999999999996</v>
      </c>
      <c r="G1042" s="29">
        <v>624.41999999999996</v>
      </c>
    </row>
    <row r="1043" spans="1:7" ht="60" x14ac:dyDescent="0.25">
      <c r="A1043" s="27" t="s">
        <v>3046</v>
      </c>
      <c r="B1043" s="27" t="s">
        <v>3047</v>
      </c>
      <c r="C1043" s="27" t="s">
        <v>3048</v>
      </c>
      <c r="D1043" s="28" t="s">
        <v>109</v>
      </c>
      <c r="E1043" s="28">
        <v>1</v>
      </c>
      <c r="F1043" s="29">
        <v>813.64</v>
      </c>
      <c r="G1043" s="29">
        <v>813.64</v>
      </c>
    </row>
    <row r="1044" spans="1:7" ht="30" x14ac:dyDescent="0.25">
      <c r="A1044" s="27" t="s">
        <v>3049</v>
      </c>
      <c r="B1044" s="27" t="s">
        <v>3050</v>
      </c>
      <c r="C1044" s="27" t="s">
        <v>3051</v>
      </c>
      <c r="D1044" s="28" t="s">
        <v>109</v>
      </c>
      <c r="E1044" s="28">
        <v>1</v>
      </c>
      <c r="F1044" s="29">
        <v>84.78</v>
      </c>
      <c r="G1044" s="29">
        <v>84.78</v>
      </c>
    </row>
    <row r="1045" spans="1:7" ht="90" x14ac:dyDescent="0.25">
      <c r="A1045" s="27" t="s">
        <v>3052</v>
      </c>
      <c r="B1045" s="27" t="s">
        <v>3053</v>
      </c>
      <c r="C1045" s="27" t="s">
        <v>3054</v>
      </c>
      <c r="D1045" s="28" t="s">
        <v>109</v>
      </c>
      <c r="E1045" s="28">
        <v>1</v>
      </c>
      <c r="F1045" s="30">
        <v>1047.8</v>
      </c>
      <c r="G1045" s="30">
        <v>1047.8</v>
      </c>
    </row>
    <row r="1046" spans="1:7" ht="105" x14ac:dyDescent="0.25">
      <c r="A1046" s="27" t="s">
        <v>3055</v>
      </c>
      <c r="B1046" s="27" t="s">
        <v>3056</v>
      </c>
      <c r="C1046" s="27" t="s">
        <v>3057</v>
      </c>
      <c r="D1046" s="28" t="s">
        <v>109</v>
      </c>
      <c r="E1046" s="28">
        <v>1</v>
      </c>
      <c r="F1046" s="29">
        <v>361.23</v>
      </c>
      <c r="G1046" s="29">
        <v>361.23</v>
      </c>
    </row>
    <row r="1047" spans="1:7" ht="90" x14ac:dyDescent="0.25">
      <c r="A1047" s="27" t="s">
        <v>3058</v>
      </c>
      <c r="B1047" s="27" t="s">
        <v>3059</v>
      </c>
      <c r="C1047" s="27" t="s">
        <v>3060</v>
      </c>
      <c r="D1047" s="28" t="s">
        <v>109</v>
      </c>
      <c r="E1047" s="28">
        <v>1</v>
      </c>
      <c r="F1047" s="29">
        <v>606.84</v>
      </c>
      <c r="G1047" s="29">
        <v>606.84</v>
      </c>
    </row>
    <row r="1048" spans="1:7" ht="105" x14ac:dyDescent="0.25">
      <c r="A1048" s="27" t="s">
        <v>3061</v>
      </c>
      <c r="B1048" s="27" t="s">
        <v>3062</v>
      </c>
      <c r="C1048" s="27" t="s">
        <v>3063</v>
      </c>
      <c r="D1048" s="28" t="s">
        <v>109</v>
      </c>
      <c r="E1048" s="28">
        <v>1</v>
      </c>
      <c r="F1048" s="29">
        <v>251.71</v>
      </c>
      <c r="G1048" s="29">
        <v>251.71</v>
      </c>
    </row>
    <row r="1049" spans="1:7" ht="30" x14ac:dyDescent="0.25">
      <c r="A1049" s="27" t="s">
        <v>3064</v>
      </c>
      <c r="B1049" s="27" t="s">
        <v>3065</v>
      </c>
      <c r="C1049" s="27" t="s">
        <v>3066</v>
      </c>
      <c r="D1049" s="28" t="s">
        <v>109</v>
      </c>
      <c r="E1049" s="28">
        <v>1</v>
      </c>
      <c r="F1049" s="29">
        <v>76.459999999999994</v>
      </c>
      <c r="G1049" s="29">
        <v>76.459999999999994</v>
      </c>
    </row>
    <row r="1050" spans="1:7" ht="105" x14ac:dyDescent="0.25">
      <c r="A1050" s="27" t="s">
        <v>3067</v>
      </c>
      <c r="B1050" s="27" t="s">
        <v>3068</v>
      </c>
      <c r="C1050" s="27" t="s">
        <v>3069</v>
      </c>
      <c r="D1050" s="28" t="s">
        <v>109</v>
      </c>
      <c r="E1050" s="28">
        <v>1</v>
      </c>
      <c r="F1050" s="29">
        <v>354.15</v>
      </c>
      <c r="G1050" s="29">
        <v>354.15</v>
      </c>
    </row>
    <row r="1051" spans="1:7" ht="90" x14ac:dyDescent="0.25">
      <c r="A1051" s="27" t="s">
        <v>3070</v>
      </c>
      <c r="B1051" s="27" t="s">
        <v>3071</v>
      </c>
      <c r="C1051" s="27" t="s">
        <v>3072</v>
      </c>
      <c r="D1051" s="28" t="s">
        <v>109</v>
      </c>
      <c r="E1051" s="28">
        <v>1</v>
      </c>
      <c r="F1051" s="29">
        <v>350.16</v>
      </c>
      <c r="G1051" s="29">
        <v>350.16</v>
      </c>
    </row>
    <row r="1052" spans="1:7" ht="90" x14ac:dyDescent="0.25">
      <c r="A1052" s="27" t="s">
        <v>3073</v>
      </c>
      <c r="B1052" s="27" t="s">
        <v>3074</v>
      </c>
      <c r="C1052" s="27" t="s">
        <v>3075</v>
      </c>
      <c r="D1052" s="28" t="s">
        <v>109</v>
      </c>
      <c r="E1052" s="28">
        <v>1</v>
      </c>
      <c r="F1052" s="29">
        <v>341.36</v>
      </c>
      <c r="G1052" s="29">
        <v>341.36</v>
      </c>
    </row>
    <row r="1053" spans="1:7" ht="60" x14ac:dyDescent="0.25">
      <c r="A1053" s="27" t="s">
        <v>3076</v>
      </c>
      <c r="B1053" s="27" t="s">
        <v>3077</v>
      </c>
      <c r="C1053" s="27" t="s">
        <v>3078</v>
      </c>
      <c r="D1053" s="28" t="s">
        <v>109</v>
      </c>
      <c r="E1053" s="28">
        <v>1</v>
      </c>
      <c r="F1053" s="29">
        <v>149</v>
      </c>
      <c r="G1053" s="29">
        <v>149</v>
      </c>
    </row>
    <row r="1054" spans="1:7" ht="105" x14ac:dyDescent="0.25">
      <c r="A1054" s="27" t="s">
        <v>3079</v>
      </c>
      <c r="B1054" s="27" t="s">
        <v>3080</v>
      </c>
      <c r="C1054" s="27" t="s">
        <v>3081</v>
      </c>
      <c r="D1054" s="28" t="s">
        <v>109</v>
      </c>
      <c r="E1054" s="28">
        <v>1</v>
      </c>
      <c r="F1054" s="29">
        <v>576.16999999999996</v>
      </c>
      <c r="G1054" s="29">
        <v>576.16999999999996</v>
      </c>
    </row>
    <row r="1055" spans="1:7" ht="120" x14ac:dyDescent="0.25">
      <c r="A1055" s="27" t="s">
        <v>3082</v>
      </c>
      <c r="B1055" s="27" t="s">
        <v>3083</v>
      </c>
      <c r="C1055" s="27" t="s">
        <v>3084</v>
      </c>
      <c r="D1055" s="28" t="s">
        <v>109</v>
      </c>
      <c r="E1055" s="28">
        <v>1</v>
      </c>
      <c r="F1055" s="30">
        <v>3660.87</v>
      </c>
      <c r="G1055" s="30">
        <v>3660.87</v>
      </c>
    </row>
    <row r="1056" spans="1:7" ht="135" x14ac:dyDescent="0.25">
      <c r="A1056" s="27" t="s">
        <v>3085</v>
      </c>
      <c r="B1056" s="27" t="s">
        <v>3086</v>
      </c>
      <c r="C1056" s="27" t="s">
        <v>3087</v>
      </c>
      <c r="D1056" s="28" t="s">
        <v>109</v>
      </c>
      <c r="E1056" s="28">
        <v>1</v>
      </c>
      <c r="F1056" s="30">
        <v>1389.09</v>
      </c>
      <c r="G1056" s="30">
        <v>1389.09</v>
      </c>
    </row>
    <row r="1057" spans="1:7" ht="120" x14ac:dyDescent="0.25">
      <c r="A1057" s="27" t="s">
        <v>3088</v>
      </c>
      <c r="B1057" s="27" t="s">
        <v>3089</v>
      </c>
      <c r="C1057" s="27" t="s">
        <v>3090</v>
      </c>
      <c r="D1057" s="28" t="s">
        <v>109</v>
      </c>
      <c r="E1057" s="28">
        <v>1</v>
      </c>
      <c r="F1057" s="29">
        <v>648.16</v>
      </c>
      <c r="G1057" s="29">
        <v>648.16</v>
      </c>
    </row>
    <row r="1058" spans="1:7" ht="105" x14ac:dyDescent="0.25">
      <c r="A1058" s="27" t="s">
        <v>3091</v>
      </c>
      <c r="B1058" s="27" t="s">
        <v>3092</v>
      </c>
      <c r="C1058" s="27" t="s">
        <v>3093</v>
      </c>
      <c r="D1058" s="28" t="s">
        <v>109</v>
      </c>
      <c r="E1058" s="28">
        <v>1</v>
      </c>
      <c r="F1058" s="29">
        <v>937.71</v>
      </c>
      <c r="G1058" s="29">
        <v>937.71</v>
      </c>
    </row>
    <row r="1059" spans="1:7" ht="120" x14ac:dyDescent="0.25">
      <c r="A1059" s="27" t="s">
        <v>3094</v>
      </c>
      <c r="B1059" s="27" t="s">
        <v>3095</v>
      </c>
      <c r="C1059" s="27" t="s">
        <v>3096</v>
      </c>
      <c r="D1059" s="28" t="s">
        <v>109</v>
      </c>
      <c r="E1059" s="28">
        <v>1</v>
      </c>
      <c r="F1059" s="30">
        <v>2133.5</v>
      </c>
      <c r="G1059" s="30">
        <v>2133.5</v>
      </c>
    </row>
    <row r="1060" spans="1:7" ht="90" x14ac:dyDescent="0.25">
      <c r="A1060" s="27" t="s">
        <v>3097</v>
      </c>
      <c r="B1060" s="27" t="s">
        <v>3098</v>
      </c>
      <c r="C1060" s="27" t="s">
        <v>3099</v>
      </c>
      <c r="D1060" s="28" t="s">
        <v>109</v>
      </c>
      <c r="E1060" s="28">
        <v>1</v>
      </c>
      <c r="F1060" s="29">
        <v>387.03</v>
      </c>
      <c r="G1060" s="29">
        <v>387.03</v>
      </c>
    </row>
    <row r="1061" spans="1:7" ht="90" x14ac:dyDescent="0.25">
      <c r="A1061" s="27" t="s">
        <v>3100</v>
      </c>
      <c r="B1061" s="27" t="s">
        <v>3101</v>
      </c>
      <c r="C1061" s="27" t="s">
        <v>3102</v>
      </c>
      <c r="D1061" s="28" t="s">
        <v>109</v>
      </c>
      <c r="E1061" s="28">
        <v>1</v>
      </c>
      <c r="F1061" s="29">
        <v>789.14</v>
      </c>
      <c r="G1061" s="29">
        <v>789.14</v>
      </c>
    </row>
    <row r="1062" spans="1:7" ht="120" x14ac:dyDescent="0.25">
      <c r="A1062" s="27" t="s">
        <v>3103</v>
      </c>
      <c r="B1062" s="27" t="s">
        <v>3104</v>
      </c>
      <c r="C1062" s="27" t="s">
        <v>3105</v>
      </c>
      <c r="D1062" s="28" t="s">
        <v>109</v>
      </c>
      <c r="E1062" s="28">
        <v>1</v>
      </c>
      <c r="F1062" s="30">
        <v>3842.48</v>
      </c>
      <c r="G1062" s="30">
        <v>3842.48</v>
      </c>
    </row>
    <row r="1063" spans="1:7" ht="120" x14ac:dyDescent="0.25">
      <c r="A1063" s="27" t="s">
        <v>3106</v>
      </c>
      <c r="B1063" s="27" t="s">
        <v>3107</v>
      </c>
      <c r="C1063" s="27" t="s">
        <v>3108</v>
      </c>
      <c r="D1063" s="28" t="s">
        <v>109</v>
      </c>
      <c r="E1063" s="28">
        <v>1</v>
      </c>
      <c r="F1063" s="30">
        <v>1191.43</v>
      </c>
      <c r="G1063" s="30">
        <v>1191.43</v>
      </c>
    </row>
    <row r="1064" spans="1:7" x14ac:dyDescent="0.25">
      <c r="A1064" s="26" t="s">
        <v>3109</v>
      </c>
      <c r="B1064" s="27"/>
      <c r="C1064" s="26" t="s">
        <v>3110</v>
      </c>
      <c r="D1064" s="28"/>
      <c r="E1064" s="28"/>
      <c r="F1064" s="29"/>
      <c r="G1064" s="29"/>
    </row>
    <row r="1065" spans="1:7" x14ac:dyDescent="0.25">
      <c r="A1065" s="27" t="s">
        <v>3111</v>
      </c>
      <c r="B1065" s="27" t="s">
        <v>3112</v>
      </c>
      <c r="C1065" s="27" t="s">
        <v>3113</v>
      </c>
      <c r="D1065" s="28" t="s">
        <v>58</v>
      </c>
      <c r="E1065" s="28">
        <v>1</v>
      </c>
      <c r="F1065" s="29">
        <v>636.32000000000005</v>
      </c>
      <c r="G1065" s="29">
        <v>636.32000000000005</v>
      </c>
    </row>
    <row r="1066" spans="1:7" ht="30" x14ac:dyDescent="0.25">
      <c r="A1066" s="27" t="s">
        <v>3114</v>
      </c>
      <c r="B1066" s="27" t="s">
        <v>3115</v>
      </c>
      <c r="C1066" s="27" t="s">
        <v>3116</v>
      </c>
      <c r="D1066" s="28" t="s">
        <v>58</v>
      </c>
      <c r="E1066" s="28">
        <v>1</v>
      </c>
      <c r="F1066" s="29">
        <v>482.12</v>
      </c>
      <c r="G1066" s="29">
        <v>482.12</v>
      </c>
    </row>
    <row r="1067" spans="1:7" ht="30" x14ac:dyDescent="0.25">
      <c r="A1067" s="27" t="s">
        <v>3117</v>
      </c>
      <c r="B1067" s="27" t="s">
        <v>3118</v>
      </c>
      <c r="C1067" s="27" t="s">
        <v>3119</v>
      </c>
      <c r="D1067" s="28" t="s">
        <v>58</v>
      </c>
      <c r="E1067" s="28">
        <v>1</v>
      </c>
      <c r="F1067" s="29">
        <v>23.67</v>
      </c>
      <c r="G1067" s="29">
        <v>23.67</v>
      </c>
    </row>
    <row r="1068" spans="1:7" ht="90" x14ac:dyDescent="0.25">
      <c r="A1068" s="27" t="s">
        <v>3120</v>
      </c>
      <c r="B1068" s="27" t="s">
        <v>3121</v>
      </c>
      <c r="C1068" s="27" t="s">
        <v>3122</v>
      </c>
      <c r="D1068" s="28" t="s">
        <v>109</v>
      </c>
      <c r="E1068" s="28">
        <v>1</v>
      </c>
      <c r="F1068" s="30">
        <v>2190.81</v>
      </c>
      <c r="G1068" s="30">
        <v>2190.81</v>
      </c>
    </row>
    <row r="1069" spans="1:7" ht="30" x14ac:dyDescent="0.25">
      <c r="A1069" s="26" t="s">
        <v>3123</v>
      </c>
      <c r="B1069" s="27"/>
      <c r="C1069" s="26" t="s">
        <v>3124</v>
      </c>
      <c r="D1069" s="28"/>
      <c r="E1069" s="28"/>
      <c r="F1069" s="29"/>
      <c r="G1069" s="29"/>
    </row>
    <row r="1070" spans="1:7" ht="45" x14ac:dyDescent="0.25">
      <c r="A1070" s="27" t="s">
        <v>3125</v>
      </c>
      <c r="B1070" s="27" t="s">
        <v>3126</v>
      </c>
      <c r="C1070" s="27" t="s">
        <v>3127</v>
      </c>
      <c r="D1070" s="28" t="s">
        <v>109</v>
      </c>
      <c r="E1070" s="28">
        <v>1</v>
      </c>
      <c r="F1070" s="29">
        <v>243.88</v>
      </c>
      <c r="G1070" s="29">
        <v>243.88</v>
      </c>
    </row>
    <row r="1071" spans="1:7" ht="45" x14ac:dyDescent="0.25">
      <c r="A1071" s="27" t="s">
        <v>3128</v>
      </c>
      <c r="B1071" s="27" t="s">
        <v>3129</v>
      </c>
      <c r="C1071" s="27" t="s">
        <v>3130</v>
      </c>
      <c r="D1071" s="28" t="s">
        <v>109</v>
      </c>
      <c r="E1071" s="28">
        <v>1</v>
      </c>
      <c r="F1071" s="29">
        <v>200</v>
      </c>
      <c r="G1071" s="29">
        <v>200</v>
      </c>
    </row>
    <row r="1072" spans="1:7" ht="45" x14ac:dyDescent="0.25">
      <c r="A1072" s="27" t="s">
        <v>3131</v>
      </c>
      <c r="B1072" s="27" t="s">
        <v>3132</v>
      </c>
      <c r="C1072" s="27" t="s">
        <v>3133</v>
      </c>
      <c r="D1072" s="28" t="s">
        <v>109</v>
      </c>
      <c r="E1072" s="28">
        <v>1</v>
      </c>
      <c r="F1072" s="29">
        <v>117.01</v>
      </c>
      <c r="G1072" s="29">
        <v>117.01</v>
      </c>
    </row>
    <row r="1073" spans="1:7" ht="30" x14ac:dyDescent="0.25">
      <c r="A1073" s="27" t="s">
        <v>3134</v>
      </c>
      <c r="B1073" s="27" t="s">
        <v>3135</v>
      </c>
      <c r="C1073" s="27" t="s">
        <v>3136</v>
      </c>
      <c r="D1073" s="28" t="s">
        <v>109</v>
      </c>
      <c r="E1073" s="28">
        <v>1</v>
      </c>
      <c r="F1073" s="29">
        <v>234.71</v>
      </c>
      <c r="G1073" s="29">
        <v>234.71</v>
      </c>
    </row>
    <row r="1074" spans="1:7" ht="30" x14ac:dyDescent="0.25">
      <c r="A1074" s="27" t="s">
        <v>3137</v>
      </c>
      <c r="B1074" s="27" t="s">
        <v>3138</v>
      </c>
      <c r="C1074" s="27" t="s">
        <v>3139</v>
      </c>
      <c r="D1074" s="28" t="s">
        <v>109</v>
      </c>
      <c r="E1074" s="28">
        <v>1</v>
      </c>
      <c r="F1074" s="29">
        <v>64.150000000000006</v>
      </c>
      <c r="G1074" s="29">
        <v>64.150000000000006</v>
      </c>
    </row>
    <row r="1075" spans="1:7" ht="45" x14ac:dyDescent="0.25">
      <c r="A1075" s="27" t="s">
        <v>3140</v>
      </c>
      <c r="B1075" s="27" t="s">
        <v>3141</v>
      </c>
      <c r="C1075" s="27" t="s">
        <v>3142</v>
      </c>
      <c r="D1075" s="28" t="s">
        <v>109</v>
      </c>
      <c r="E1075" s="28">
        <v>1</v>
      </c>
      <c r="F1075" s="29">
        <v>200</v>
      </c>
      <c r="G1075" s="29">
        <v>200</v>
      </c>
    </row>
    <row r="1076" spans="1:7" ht="30" x14ac:dyDescent="0.25">
      <c r="A1076" s="27" t="s">
        <v>3143</v>
      </c>
      <c r="B1076" s="27" t="s">
        <v>3144</v>
      </c>
      <c r="C1076" s="27" t="s">
        <v>3145</v>
      </c>
      <c r="D1076" s="28" t="s">
        <v>109</v>
      </c>
      <c r="E1076" s="28">
        <v>1</v>
      </c>
      <c r="F1076" s="29">
        <v>301.32</v>
      </c>
      <c r="G1076" s="29">
        <v>301.32</v>
      </c>
    </row>
    <row r="1077" spans="1:7" ht="45" x14ac:dyDescent="0.25">
      <c r="A1077" s="27" t="s">
        <v>3146</v>
      </c>
      <c r="B1077" s="27" t="s">
        <v>3147</v>
      </c>
      <c r="C1077" s="27" t="s">
        <v>3148</v>
      </c>
      <c r="D1077" s="28" t="s">
        <v>109</v>
      </c>
      <c r="E1077" s="28">
        <v>1</v>
      </c>
      <c r="F1077" s="29">
        <v>140.59</v>
      </c>
      <c r="G1077" s="29">
        <v>140.59</v>
      </c>
    </row>
    <row r="1078" spans="1:7" ht="45" x14ac:dyDescent="0.25">
      <c r="A1078" s="27" t="s">
        <v>3149</v>
      </c>
      <c r="B1078" s="27" t="s">
        <v>3150</v>
      </c>
      <c r="C1078" s="27" t="s">
        <v>3151</v>
      </c>
      <c r="D1078" s="28" t="s">
        <v>109</v>
      </c>
      <c r="E1078" s="28">
        <v>1</v>
      </c>
      <c r="F1078" s="29">
        <v>148.13999999999999</v>
      </c>
      <c r="G1078" s="29">
        <v>148.13999999999999</v>
      </c>
    </row>
    <row r="1079" spans="1:7" ht="45" x14ac:dyDescent="0.25">
      <c r="A1079" s="27" t="s">
        <v>3152</v>
      </c>
      <c r="B1079" s="27" t="s">
        <v>3153</v>
      </c>
      <c r="C1079" s="27" t="s">
        <v>3154</v>
      </c>
      <c r="D1079" s="28" t="s">
        <v>109</v>
      </c>
      <c r="E1079" s="28">
        <v>1</v>
      </c>
      <c r="F1079" s="29">
        <v>63.8</v>
      </c>
      <c r="G1079" s="29">
        <v>63.8</v>
      </c>
    </row>
    <row r="1080" spans="1:7" ht="45" x14ac:dyDescent="0.25">
      <c r="A1080" s="27" t="s">
        <v>3155</v>
      </c>
      <c r="B1080" s="27" t="s">
        <v>3156</v>
      </c>
      <c r="C1080" s="27" t="s">
        <v>3157</v>
      </c>
      <c r="D1080" s="28" t="s">
        <v>109</v>
      </c>
      <c r="E1080" s="28">
        <v>1</v>
      </c>
      <c r="F1080" s="29">
        <v>62.27</v>
      </c>
      <c r="G1080" s="29">
        <v>62.27</v>
      </c>
    </row>
    <row r="1081" spans="1:7" ht="45" x14ac:dyDescent="0.25">
      <c r="A1081" s="27" t="s">
        <v>3158</v>
      </c>
      <c r="B1081" s="27" t="s">
        <v>3159</v>
      </c>
      <c r="C1081" s="27" t="s">
        <v>3160</v>
      </c>
      <c r="D1081" s="28" t="s">
        <v>109</v>
      </c>
      <c r="E1081" s="28">
        <v>1</v>
      </c>
      <c r="F1081" s="29">
        <v>64.86</v>
      </c>
      <c r="G1081" s="29">
        <v>64.86</v>
      </c>
    </row>
    <row r="1082" spans="1:7" ht="45" x14ac:dyDescent="0.25">
      <c r="A1082" s="27" t="s">
        <v>3161</v>
      </c>
      <c r="B1082" s="27" t="s">
        <v>3162</v>
      </c>
      <c r="C1082" s="27" t="s">
        <v>3163</v>
      </c>
      <c r="D1082" s="28" t="s">
        <v>109</v>
      </c>
      <c r="E1082" s="28">
        <v>1</v>
      </c>
      <c r="F1082" s="29">
        <v>89.08</v>
      </c>
      <c r="G1082" s="29">
        <v>89.08</v>
      </c>
    </row>
    <row r="1083" spans="1:7" ht="45" x14ac:dyDescent="0.25">
      <c r="A1083" s="27" t="s">
        <v>3164</v>
      </c>
      <c r="B1083" s="27" t="s">
        <v>3165</v>
      </c>
      <c r="C1083" s="27" t="s">
        <v>3166</v>
      </c>
      <c r="D1083" s="28" t="s">
        <v>109</v>
      </c>
      <c r="E1083" s="28">
        <v>1</v>
      </c>
      <c r="F1083" s="29">
        <v>130.63</v>
      </c>
      <c r="G1083" s="29">
        <v>130.63</v>
      </c>
    </row>
    <row r="1084" spans="1:7" ht="45" x14ac:dyDescent="0.25">
      <c r="A1084" s="27" t="s">
        <v>3167</v>
      </c>
      <c r="B1084" s="27" t="s">
        <v>3168</v>
      </c>
      <c r="C1084" s="27" t="s">
        <v>3169</v>
      </c>
      <c r="D1084" s="28" t="s">
        <v>109</v>
      </c>
      <c r="E1084" s="28">
        <v>1</v>
      </c>
      <c r="F1084" s="29">
        <v>182.15</v>
      </c>
      <c r="G1084" s="29">
        <v>182.15</v>
      </c>
    </row>
    <row r="1085" spans="1:7" ht="45" x14ac:dyDescent="0.25">
      <c r="A1085" s="27" t="s">
        <v>3170</v>
      </c>
      <c r="B1085" s="27" t="s">
        <v>3171</v>
      </c>
      <c r="C1085" s="27" t="s">
        <v>3172</v>
      </c>
      <c r="D1085" s="28" t="s">
        <v>109</v>
      </c>
      <c r="E1085" s="28">
        <v>1</v>
      </c>
      <c r="F1085" s="29">
        <v>250.57</v>
      </c>
      <c r="G1085" s="29">
        <v>250.57</v>
      </c>
    </row>
    <row r="1086" spans="1:7" ht="45" x14ac:dyDescent="0.25">
      <c r="A1086" s="27" t="s">
        <v>3173</v>
      </c>
      <c r="B1086" s="27" t="s">
        <v>3174</v>
      </c>
      <c r="C1086" s="27" t="s">
        <v>3175</v>
      </c>
      <c r="D1086" s="28" t="s">
        <v>109</v>
      </c>
      <c r="E1086" s="28">
        <v>1</v>
      </c>
      <c r="F1086" s="29">
        <v>437.87</v>
      </c>
      <c r="G1086" s="29">
        <v>437.87</v>
      </c>
    </row>
    <row r="1087" spans="1:7" ht="45" x14ac:dyDescent="0.25">
      <c r="A1087" s="27" t="s">
        <v>3176</v>
      </c>
      <c r="B1087" s="27" t="s">
        <v>3177</v>
      </c>
      <c r="C1087" s="27" t="s">
        <v>3178</v>
      </c>
      <c r="D1087" s="28" t="s">
        <v>109</v>
      </c>
      <c r="E1087" s="28">
        <v>1</v>
      </c>
      <c r="F1087" s="29">
        <v>620.92999999999995</v>
      </c>
      <c r="G1087" s="29">
        <v>620.92999999999995</v>
      </c>
    </row>
    <row r="1088" spans="1:7" ht="45" x14ac:dyDescent="0.25">
      <c r="A1088" s="27" t="s">
        <v>3179</v>
      </c>
      <c r="B1088" s="27" t="s">
        <v>3180</v>
      </c>
      <c r="C1088" s="27" t="s">
        <v>3181</v>
      </c>
      <c r="D1088" s="28" t="s">
        <v>109</v>
      </c>
      <c r="E1088" s="28">
        <v>1</v>
      </c>
      <c r="F1088" s="29">
        <v>131.62</v>
      </c>
      <c r="G1088" s="29">
        <v>131.62</v>
      </c>
    </row>
    <row r="1089" spans="1:7" ht="45" x14ac:dyDescent="0.25">
      <c r="A1089" s="27" t="s">
        <v>3182</v>
      </c>
      <c r="B1089" s="27" t="s">
        <v>3183</v>
      </c>
      <c r="C1089" s="27" t="s">
        <v>3184</v>
      </c>
      <c r="D1089" s="28" t="s">
        <v>109</v>
      </c>
      <c r="E1089" s="28">
        <v>1</v>
      </c>
      <c r="F1089" s="29">
        <v>137.38999999999999</v>
      </c>
      <c r="G1089" s="29">
        <v>137.38999999999999</v>
      </c>
    </row>
    <row r="1090" spans="1:7" ht="45" x14ac:dyDescent="0.25">
      <c r="A1090" s="27" t="s">
        <v>3185</v>
      </c>
      <c r="B1090" s="27" t="s">
        <v>3186</v>
      </c>
      <c r="C1090" s="27" t="s">
        <v>3187</v>
      </c>
      <c r="D1090" s="28" t="s">
        <v>109</v>
      </c>
      <c r="E1090" s="28">
        <v>1</v>
      </c>
      <c r="F1090" s="29">
        <v>175.01</v>
      </c>
      <c r="G1090" s="29">
        <v>175.01</v>
      </c>
    </row>
    <row r="1091" spans="1:7" ht="45" x14ac:dyDescent="0.25">
      <c r="A1091" s="27" t="s">
        <v>3188</v>
      </c>
      <c r="B1091" s="27" t="s">
        <v>3189</v>
      </c>
      <c r="C1091" s="27" t="s">
        <v>3190</v>
      </c>
      <c r="D1091" s="28" t="s">
        <v>109</v>
      </c>
      <c r="E1091" s="28">
        <v>1</v>
      </c>
      <c r="F1091" s="29">
        <v>222.1</v>
      </c>
      <c r="G1091" s="29">
        <v>222.1</v>
      </c>
    </row>
    <row r="1092" spans="1:7" ht="60" x14ac:dyDescent="0.25">
      <c r="A1092" s="27" t="s">
        <v>3191</v>
      </c>
      <c r="B1092" s="27" t="s">
        <v>3192</v>
      </c>
      <c r="C1092" s="27" t="s">
        <v>3193</v>
      </c>
      <c r="D1092" s="28" t="s">
        <v>109</v>
      </c>
      <c r="E1092" s="28">
        <v>1</v>
      </c>
      <c r="F1092" s="29">
        <v>240.59</v>
      </c>
      <c r="G1092" s="29">
        <v>240.59</v>
      </c>
    </row>
    <row r="1093" spans="1:7" ht="60" x14ac:dyDescent="0.25">
      <c r="A1093" s="27" t="s">
        <v>3194</v>
      </c>
      <c r="B1093" s="27" t="s">
        <v>3195</v>
      </c>
      <c r="C1093" s="27" t="s">
        <v>3196</v>
      </c>
      <c r="D1093" s="28" t="s">
        <v>109</v>
      </c>
      <c r="E1093" s="28">
        <v>1</v>
      </c>
      <c r="F1093" s="29">
        <v>352.16</v>
      </c>
      <c r="G1093" s="29">
        <v>352.16</v>
      </c>
    </row>
    <row r="1094" spans="1:7" ht="60" x14ac:dyDescent="0.25">
      <c r="A1094" s="27" t="s">
        <v>3197</v>
      </c>
      <c r="B1094" s="27" t="s">
        <v>3198</v>
      </c>
      <c r="C1094" s="27" t="s">
        <v>3199</v>
      </c>
      <c r="D1094" s="28" t="s">
        <v>109</v>
      </c>
      <c r="E1094" s="28">
        <v>1</v>
      </c>
      <c r="F1094" s="29">
        <v>348.2</v>
      </c>
      <c r="G1094" s="29">
        <v>348.2</v>
      </c>
    </row>
    <row r="1095" spans="1:7" ht="45" x14ac:dyDescent="0.25">
      <c r="A1095" s="27" t="s">
        <v>3200</v>
      </c>
      <c r="B1095" s="27" t="s">
        <v>3201</v>
      </c>
      <c r="C1095" s="27" t="s">
        <v>3202</v>
      </c>
      <c r="D1095" s="28" t="s">
        <v>109</v>
      </c>
      <c r="E1095" s="28">
        <v>1</v>
      </c>
      <c r="F1095" s="29">
        <v>13.77</v>
      </c>
      <c r="G1095" s="29">
        <v>13.77</v>
      </c>
    </row>
    <row r="1096" spans="1:7" ht="45" x14ac:dyDescent="0.25">
      <c r="A1096" s="27" t="s">
        <v>3203</v>
      </c>
      <c r="B1096" s="27" t="s">
        <v>3204</v>
      </c>
      <c r="C1096" s="27" t="s">
        <v>3205</v>
      </c>
      <c r="D1096" s="28" t="s">
        <v>109</v>
      </c>
      <c r="E1096" s="28">
        <v>1</v>
      </c>
      <c r="F1096" s="29">
        <v>18.41</v>
      </c>
      <c r="G1096" s="29">
        <v>18.41</v>
      </c>
    </row>
    <row r="1097" spans="1:7" ht="30" x14ac:dyDescent="0.25">
      <c r="A1097" s="27" t="s">
        <v>3206</v>
      </c>
      <c r="B1097" s="27" t="s">
        <v>3207</v>
      </c>
      <c r="C1097" s="27" t="s">
        <v>3208</v>
      </c>
      <c r="D1097" s="28" t="s">
        <v>109</v>
      </c>
      <c r="E1097" s="28">
        <v>1</v>
      </c>
      <c r="F1097" s="29">
        <v>73.38</v>
      </c>
      <c r="G1097" s="29">
        <v>73.38</v>
      </c>
    </row>
    <row r="1098" spans="1:7" ht="45" x14ac:dyDescent="0.25">
      <c r="A1098" s="27" t="s">
        <v>3209</v>
      </c>
      <c r="B1098" s="27" t="s">
        <v>3210</v>
      </c>
      <c r="C1098" s="27" t="s">
        <v>3211</v>
      </c>
      <c r="D1098" s="28" t="s">
        <v>109</v>
      </c>
      <c r="E1098" s="28">
        <v>1</v>
      </c>
      <c r="F1098" s="29">
        <v>22.64</v>
      </c>
      <c r="G1098" s="29">
        <v>22.64</v>
      </c>
    </row>
    <row r="1099" spans="1:7" ht="45" x14ac:dyDescent="0.25">
      <c r="A1099" s="27" t="s">
        <v>3212</v>
      </c>
      <c r="B1099" s="27" t="s">
        <v>3213</v>
      </c>
      <c r="C1099" s="27" t="s">
        <v>3214</v>
      </c>
      <c r="D1099" s="28" t="s">
        <v>109</v>
      </c>
      <c r="E1099" s="28">
        <v>1</v>
      </c>
      <c r="F1099" s="29">
        <v>445.39</v>
      </c>
      <c r="G1099" s="29">
        <v>445.39</v>
      </c>
    </row>
    <row r="1100" spans="1:7" ht="75" x14ac:dyDescent="0.25">
      <c r="A1100" s="27" t="s">
        <v>3215</v>
      </c>
      <c r="B1100" s="27" t="s">
        <v>3216</v>
      </c>
      <c r="C1100" s="27" t="s">
        <v>3217</v>
      </c>
      <c r="D1100" s="28" t="s">
        <v>109</v>
      </c>
      <c r="E1100" s="28">
        <v>1</v>
      </c>
      <c r="F1100" s="29">
        <v>577.86</v>
      </c>
      <c r="G1100" s="29">
        <v>577.86</v>
      </c>
    </row>
    <row r="1101" spans="1:7" ht="45" x14ac:dyDescent="0.25">
      <c r="A1101" s="27" t="s">
        <v>3218</v>
      </c>
      <c r="B1101" s="27" t="s">
        <v>3219</v>
      </c>
      <c r="C1101" s="27" t="s">
        <v>3220</v>
      </c>
      <c r="D1101" s="28" t="s">
        <v>109</v>
      </c>
      <c r="E1101" s="28">
        <v>1</v>
      </c>
      <c r="F1101" s="29">
        <v>514.29999999999995</v>
      </c>
      <c r="G1101" s="29">
        <v>514.29999999999995</v>
      </c>
    </row>
    <row r="1102" spans="1:7" ht="45" x14ac:dyDescent="0.25">
      <c r="A1102" s="27" t="s">
        <v>3221</v>
      </c>
      <c r="B1102" s="27" t="s">
        <v>3222</v>
      </c>
      <c r="C1102" s="27" t="s">
        <v>3223</v>
      </c>
      <c r="D1102" s="28" t="s">
        <v>109</v>
      </c>
      <c r="E1102" s="28">
        <v>1</v>
      </c>
      <c r="F1102" s="30">
        <v>1392.07</v>
      </c>
      <c r="G1102" s="30">
        <v>1392.07</v>
      </c>
    </row>
    <row r="1103" spans="1:7" ht="45" x14ac:dyDescent="0.25">
      <c r="A1103" s="27" t="s">
        <v>3224</v>
      </c>
      <c r="B1103" s="27" t="s">
        <v>3225</v>
      </c>
      <c r="C1103" s="27" t="s">
        <v>3226</v>
      </c>
      <c r="D1103" s="28" t="s">
        <v>109</v>
      </c>
      <c r="E1103" s="28">
        <v>1</v>
      </c>
      <c r="F1103" s="29">
        <v>971.46</v>
      </c>
      <c r="G1103" s="29">
        <v>971.46</v>
      </c>
    </row>
    <row r="1104" spans="1:7" ht="45" x14ac:dyDescent="0.25">
      <c r="A1104" s="27" t="s">
        <v>3227</v>
      </c>
      <c r="B1104" s="27" t="s">
        <v>3228</v>
      </c>
      <c r="C1104" s="27" t="s">
        <v>3229</v>
      </c>
      <c r="D1104" s="28" t="s">
        <v>109</v>
      </c>
      <c r="E1104" s="28">
        <v>1</v>
      </c>
      <c r="F1104" s="29">
        <v>126.54</v>
      </c>
      <c r="G1104" s="29">
        <v>126.54</v>
      </c>
    </row>
    <row r="1105" spans="1:7" ht="45" x14ac:dyDescent="0.25">
      <c r="A1105" s="27" t="s">
        <v>3230</v>
      </c>
      <c r="B1105" s="27" t="s">
        <v>3231</v>
      </c>
      <c r="C1105" s="27" t="s">
        <v>3232</v>
      </c>
      <c r="D1105" s="28" t="s">
        <v>109</v>
      </c>
      <c r="E1105" s="28">
        <v>1</v>
      </c>
      <c r="F1105" s="29">
        <v>146.55000000000001</v>
      </c>
      <c r="G1105" s="29">
        <v>146.55000000000001</v>
      </c>
    </row>
    <row r="1106" spans="1:7" ht="45" x14ac:dyDescent="0.25">
      <c r="A1106" s="27" t="s">
        <v>3233</v>
      </c>
      <c r="B1106" s="27" t="s">
        <v>3234</v>
      </c>
      <c r="C1106" s="27" t="s">
        <v>3235</v>
      </c>
      <c r="D1106" s="28" t="s">
        <v>109</v>
      </c>
      <c r="E1106" s="28">
        <v>1</v>
      </c>
      <c r="F1106" s="29">
        <v>162.34</v>
      </c>
      <c r="G1106" s="29">
        <v>162.34</v>
      </c>
    </row>
    <row r="1107" spans="1:7" ht="45" x14ac:dyDescent="0.25">
      <c r="A1107" s="27" t="s">
        <v>3236</v>
      </c>
      <c r="B1107" s="27" t="s">
        <v>3237</v>
      </c>
      <c r="C1107" s="27" t="s">
        <v>3238</v>
      </c>
      <c r="D1107" s="28" t="s">
        <v>109</v>
      </c>
      <c r="E1107" s="28">
        <v>1</v>
      </c>
      <c r="F1107" s="29">
        <v>250.5</v>
      </c>
      <c r="G1107" s="29">
        <v>250.5</v>
      </c>
    </row>
    <row r="1108" spans="1:7" ht="45" x14ac:dyDescent="0.25">
      <c r="A1108" s="27" t="s">
        <v>3239</v>
      </c>
      <c r="B1108" s="27" t="s">
        <v>3240</v>
      </c>
      <c r="C1108" s="27" t="s">
        <v>3241</v>
      </c>
      <c r="D1108" s="28" t="s">
        <v>109</v>
      </c>
      <c r="E1108" s="28">
        <v>1</v>
      </c>
      <c r="F1108" s="29">
        <v>318.98</v>
      </c>
      <c r="G1108" s="29">
        <v>318.98</v>
      </c>
    </row>
    <row r="1109" spans="1:7" ht="45" x14ac:dyDescent="0.25">
      <c r="A1109" s="27" t="s">
        <v>3242</v>
      </c>
      <c r="B1109" s="27" t="s">
        <v>3243</v>
      </c>
      <c r="C1109" s="27" t="s">
        <v>3244</v>
      </c>
      <c r="D1109" s="28" t="s">
        <v>109</v>
      </c>
      <c r="E1109" s="28">
        <v>1</v>
      </c>
      <c r="F1109" s="29">
        <v>455.05</v>
      </c>
      <c r="G1109" s="29">
        <v>455.05</v>
      </c>
    </row>
    <row r="1110" spans="1:7" ht="45" x14ac:dyDescent="0.25">
      <c r="A1110" s="27" t="s">
        <v>3245</v>
      </c>
      <c r="B1110" s="27" t="s">
        <v>3246</v>
      </c>
      <c r="C1110" s="27" t="s">
        <v>3247</v>
      </c>
      <c r="D1110" s="28" t="s">
        <v>109</v>
      </c>
      <c r="E1110" s="28">
        <v>1</v>
      </c>
      <c r="F1110" s="29">
        <v>676.63</v>
      </c>
      <c r="G1110" s="29">
        <v>676.63</v>
      </c>
    </row>
    <row r="1111" spans="1:7" ht="45" x14ac:dyDescent="0.25">
      <c r="A1111" s="27" t="s">
        <v>3248</v>
      </c>
      <c r="B1111" s="27" t="s">
        <v>3249</v>
      </c>
      <c r="C1111" s="27" t="s">
        <v>3250</v>
      </c>
      <c r="D1111" s="28" t="s">
        <v>109</v>
      </c>
      <c r="E1111" s="28">
        <v>1</v>
      </c>
      <c r="F1111" s="29">
        <v>982.51</v>
      </c>
      <c r="G1111" s="29">
        <v>982.51</v>
      </c>
    </row>
    <row r="1112" spans="1:7" ht="45" x14ac:dyDescent="0.25">
      <c r="A1112" s="27" t="s">
        <v>3251</v>
      </c>
      <c r="B1112" s="27" t="s">
        <v>3252</v>
      </c>
      <c r="C1112" s="27" t="s">
        <v>3253</v>
      </c>
      <c r="D1112" s="28" t="s">
        <v>109</v>
      </c>
      <c r="E1112" s="28">
        <v>1</v>
      </c>
      <c r="F1112" s="29">
        <v>86.37</v>
      </c>
      <c r="G1112" s="29">
        <v>86.37</v>
      </c>
    </row>
    <row r="1113" spans="1:7" ht="45" x14ac:dyDescent="0.25">
      <c r="A1113" s="27" t="s">
        <v>3254</v>
      </c>
      <c r="B1113" s="27" t="s">
        <v>3255</v>
      </c>
      <c r="C1113" s="27" t="s">
        <v>3256</v>
      </c>
      <c r="D1113" s="28" t="s">
        <v>109</v>
      </c>
      <c r="E1113" s="28">
        <v>1</v>
      </c>
      <c r="F1113" s="29">
        <v>102.41</v>
      </c>
      <c r="G1113" s="29">
        <v>102.41</v>
      </c>
    </row>
    <row r="1114" spans="1:7" ht="30" x14ac:dyDescent="0.25">
      <c r="A1114" s="27" t="s">
        <v>3257</v>
      </c>
      <c r="B1114" s="27" t="s">
        <v>3258</v>
      </c>
      <c r="C1114" s="27" t="s">
        <v>3259</v>
      </c>
      <c r="D1114" s="28" t="s">
        <v>109</v>
      </c>
      <c r="E1114" s="28">
        <v>1</v>
      </c>
      <c r="F1114" s="29">
        <v>126.2</v>
      </c>
      <c r="G1114" s="29">
        <v>126.2</v>
      </c>
    </row>
    <row r="1115" spans="1:7" ht="45" x14ac:dyDescent="0.25">
      <c r="A1115" s="27" t="s">
        <v>3260</v>
      </c>
      <c r="B1115" s="27" t="s">
        <v>3261</v>
      </c>
      <c r="C1115" s="27" t="s">
        <v>3262</v>
      </c>
      <c r="D1115" s="28" t="s">
        <v>109</v>
      </c>
      <c r="E1115" s="28">
        <v>1</v>
      </c>
      <c r="F1115" s="29">
        <v>183.82</v>
      </c>
      <c r="G1115" s="29">
        <v>183.82</v>
      </c>
    </row>
    <row r="1116" spans="1:7" ht="45" x14ac:dyDescent="0.25">
      <c r="A1116" s="27" t="s">
        <v>3263</v>
      </c>
      <c r="B1116" s="27" t="s">
        <v>3264</v>
      </c>
      <c r="C1116" s="27" t="s">
        <v>3265</v>
      </c>
      <c r="D1116" s="28" t="s">
        <v>109</v>
      </c>
      <c r="E1116" s="28">
        <v>1</v>
      </c>
      <c r="F1116" s="29">
        <v>198.23</v>
      </c>
      <c r="G1116" s="29">
        <v>198.23</v>
      </c>
    </row>
    <row r="1117" spans="1:7" ht="30" x14ac:dyDescent="0.25">
      <c r="A1117" s="27" t="s">
        <v>3266</v>
      </c>
      <c r="B1117" s="27" t="s">
        <v>3267</v>
      </c>
      <c r="C1117" s="27" t="s">
        <v>3268</v>
      </c>
      <c r="D1117" s="28" t="s">
        <v>109</v>
      </c>
      <c r="E1117" s="28">
        <v>1</v>
      </c>
      <c r="F1117" s="29">
        <v>310.25</v>
      </c>
      <c r="G1117" s="29">
        <v>310.25</v>
      </c>
    </row>
    <row r="1118" spans="1:7" ht="45" x14ac:dyDescent="0.25">
      <c r="A1118" s="27" t="s">
        <v>3269</v>
      </c>
      <c r="B1118" s="27" t="s">
        <v>3270</v>
      </c>
      <c r="C1118" s="27" t="s">
        <v>3271</v>
      </c>
      <c r="D1118" s="28" t="s">
        <v>109</v>
      </c>
      <c r="E1118" s="28">
        <v>1</v>
      </c>
      <c r="F1118" s="29">
        <v>488.98</v>
      </c>
      <c r="G1118" s="29">
        <v>488.98</v>
      </c>
    </row>
    <row r="1119" spans="1:7" ht="30" x14ac:dyDescent="0.25">
      <c r="A1119" s="27" t="s">
        <v>3272</v>
      </c>
      <c r="B1119" s="27" t="s">
        <v>3273</v>
      </c>
      <c r="C1119" s="27" t="s">
        <v>3274</v>
      </c>
      <c r="D1119" s="28" t="s">
        <v>109</v>
      </c>
      <c r="E1119" s="28">
        <v>1</v>
      </c>
      <c r="F1119" s="29">
        <v>670.21</v>
      </c>
      <c r="G1119" s="29">
        <v>670.21</v>
      </c>
    </row>
    <row r="1120" spans="1:7" x14ac:dyDescent="0.25">
      <c r="A1120" s="26" t="s">
        <v>3275</v>
      </c>
      <c r="B1120" s="27"/>
      <c r="C1120" s="26" t="s">
        <v>3276</v>
      </c>
      <c r="D1120" s="28"/>
      <c r="E1120" s="28"/>
      <c r="F1120" s="29"/>
      <c r="G1120" s="29"/>
    </row>
    <row r="1121" spans="1:7" ht="45" x14ac:dyDescent="0.25">
      <c r="A1121" s="27" t="s">
        <v>3277</v>
      </c>
      <c r="B1121" s="27" t="s">
        <v>3278</v>
      </c>
      <c r="C1121" s="27" t="s">
        <v>3279</v>
      </c>
      <c r="D1121" s="28" t="s">
        <v>109</v>
      </c>
      <c r="E1121" s="28">
        <v>1</v>
      </c>
      <c r="F1121" s="29">
        <v>194.79</v>
      </c>
      <c r="G1121" s="29">
        <v>194.79</v>
      </c>
    </row>
    <row r="1122" spans="1:7" ht="45" x14ac:dyDescent="0.25">
      <c r="A1122" s="27" t="s">
        <v>3280</v>
      </c>
      <c r="B1122" s="27" t="s">
        <v>3281</v>
      </c>
      <c r="C1122" s="27" t="s">
        <v>3282</v>
      </c>
      <c r="D1122" s="28" t="s">
        <v>109</v>
      </c>
      <c r="E1122" s="28">
        <v>1</v>
      </c>
      <c r="F1122" s="29">
        <v>710.67</v>
      </c>
      <c r="G1122" s="29">
        <v>710.67</v>
      </c>
    </row>
    <row r="1123" spans="1:7" ht="105" x14ac:dyDescent="0.25">
      <c r="A1123" s="27" t="s">
        <v>3283</v>
      </c>
      <c r="B1123" s="27" t="s">
        <v>3284</v>
      </c>
      <c r="C1123" s="27" t="s">
        <v>3285</v>
      </c>
      <c r="D1123" s="28" t="s">
        <v>96</v>
      </c>
      <c r="E1123" s="28">
        <v>1</v>
      </c>
      <c r="F1123" s="30">
        <v>1631.89</v>
      </c>
      <c r="G1123" s="30">
        <v>1631.89</v>
      </c>
    </row>
    <row r="1124" spans="1:7" ht="105" x14ac:dyDescent="0.25">
      <c r="A1124" s="27" t="s">
        <v>3286</v>
      </c>
      <c r="B1124" s="27" t="s">
        <v>3287</v>
      </c>
      <c r="C1124" s="27" t="s">
        <v>3288</v>
      </c>
      <c r="D1124" s="28" t="s">
        <v>96</v>
      </c>
      <c r="E1124" s="28">
        <v>1</v>
      </c>
      <c r="F1124" s="30">
        <v>1631.89</v>
      </c>
      <c r="G1124" s="30">
        <v>1631.89</v>
      </c>
    </row>
    <row r="1125" spans="1:7" ht="60" x14ac:dyDescent="0.25">
      <c r="A1125" s="27" t="s">
        <v>3289</v>
      </c>
      <c r="B1125" s="27" t="s">
        <v>3290</v>
      </c>
      <c r="C1125" s="27" t="s">
        <v>3291</v>
      </c>
      <c r="D1125" s="28" t="s">
        <v>109</v>
      </c>
      <c r="E1125" s="28">
        <v>1</v>
      </c>
      <c r="F1125" s="30">
        <v>2700.76</v>
      </c>
      <c r="G1125" s="30">
        <v>2700.76</v>
      </c>
    </row>
    <row r="1126" spans="1:7" ht="90" x14ac:dyDescent="0.25">
      <c r="A1126" s="27" t="s">
        <v>3292</v>
      </c>
      <c r="B1126" s="27" t="s">
        <v>3293</v>
      </c>
      <c r="C1126" s="27" t="s">
        <v>3294</v>
      </c>
      <c r="D1126" s="28" t="s">
        <v>109</v>
      </c>
      <c r="E1126" s="28">
        <v>1</v>
      </c>
      <c r="F1126" s="30">
        <v>5185.63</v>
      </c>
      <c r="G1126" s="30">
        <v>5185.63</v>
      </c>
    </row>
    <row r="1127" spans="1:7" ht="60" x14ac:dyDescent="0.25">
      <c r="A1127" s="27" t="s">
        <v>3295</v>
      </c>
      <c r="B1127" s="27" t="s">
        <v>3296</v>
      </c>
      <c r="C1127" s="27" t="s">
        <v>3297</v>
      </c>
      <c r="D1127" s="28" t="s">
        <v>109</v>
      </c>
      <c r="E1127" s="28">
        <v>1</v>
      </c>
      <c r="F1127" s="30">
        <v>2474.77</v>
      </c>
      <c r="G1127" s="30">
        <v>2474.77</v>
      </c>
    </row>
    <row r="1128" spans="1:7" ht="75" x14ac:dyDescent="0.25">
      <c r="A1128" s="27" t="s">
        <v>3298</v>
      </c>
      <c r="B1128" s="27" t="s">
        <v>3299</v>
      </c>
      <c r="C1128" s="27" t="s">
        <v>3300</v>
      </c>
      <c r="D1128" s="28" t="s">
        <v>109</v>
      </c>
      <c r="E1128" s="28">
        <v>1</v>
      </c>
      <c r="F1128" s="29">
        <v>514.58000000000004</v>
      </c>
      <c r="G1128" s="29">
        <v>514.58000000000004</v>
      </c>
    </row>
    <row r="1129" spans="1:7" ht="75" x14ac:dyDescent="0.25">
      <c r="A1129" s="27" t="s">
        <v>3301</v>
      </c>
      <c r="B1129" s="27" t="s">
        <v>3302</v>
      </c>
      <c r="C1129" s="27" t="s">
        <v>3303</v>
      </c>
      <c r="D1129" s="28" t="s">
        <v>109</v>
      </c>
      <c r="E1129" s="28">
        <v>1</v>
      </c>
      <c r="F1129" s="30">
        <v>1923.07</v>
      </c>
      <c r="G1129" s="30">
        <v>1923.07</v>
      </c>
    </row>
    <row r="1130" spans="1:7" ht="75" x14ac:dyDescent="0.25">
      <c r="A1130" s="27" t="s">
        <v>3304</v>
      </c>
      <c r="B1130" s="27" t="s">
        <v>3305</v>
      </c>
      <c r="C1130" s="27" t="s">
        <v>3306</v>
      </c>
      <c r="D1130" s="28" t="s">
        <v>109</v>
      </c>
      <c r="E1130" s="28">
        <v>1</v>
      </c>
      <c r="F1130" s="30">
        <v>1954.73</v>
      </c>
      <c r="G1130" s="30">
        <v>1954.73</v>
      </c>
    </row>
    <row r="1131" spans="1:7" ht="75" x14ac:dyDescent="0.25">
      <c r="A1131" s="27" t="s">
        <v>3307</v>
      </c>
      <c r="B1131" s="27" t="s">
        <v>3308</v>
      </c>
      <c r="C1131" s="27" t="s">
        <v>3309</v>
      </c>
      <c r="D1131" s="28" t="s">
        <v>109</v>
      </c>
      <c r="E1131" s="28">
        <v>1</v>
      </c>
      <c r="F1131" s="30">
        <v>3174.71</v>
      </c>
      <c r="G1131" s="30">
        <v>3174.71</v>
      </c>
    </row>
    <row r="1132" spans="1:7" ht="60" x14ac:dyDescent="0.25">
      <c r="A1132" s="27" t="s">
        <v>3310</v>
      </c>
      <c r="B1132" s="27" t="s">
        <v>3311</v>
      </c>
      <c r="C1132" s="27" t="s">
        <v>3312</v>
      </c>
      <c r="D1132" s="28" t="s">
        <v>109</v>
      </c>
      <c r="E1132" s="28">
        <v>1</v>
      </c>
      <c r="F1132" s="29">
        <v>336.5</v>
      </c>
      <c r="G1132" s="29">
        <v>336.5</v>
      </c>
    </row>
    <row r="1133" spans="1:7" ht="45" x14ac:dyDescent="0.25">
      <c r="A1133" s="27" t="s">
        <v>3313</v>
      </c>
      <c r="B1133" s="27" t="s">
        <v>3314</v>
      </c>
      <c r="C1133" s="27" t="s">
        <v>3315</v>
      </c>
      <c r="D1133" s="28" t="s">
        <v>109</v>
      </c>
      <c r="E1133" s="28">
        <v>1</v>
      </c>
      <c r="F1133" s="29">
        <v>82.97</v>
      </c>
      <c r="G1133" s="29">
        <v>82.97</v>
      </c>
    </row>
    <row r="1134" spans="1:7" ht="60" x14ac:dyDescent="0.25">
      <c r="A1134" s="27" t="s">
        <v>3316</v>
      </c>
      <c r="B1134" s="27" t="s">
        <v>3317</v>
      </c>
      <c r="C1134" s="27" t="s">
        <v>3318</v>
      </c>
      <c r="D1134" s="28" t="s">
        <v>109</v>
      </c>
      <c r="E1134" s="28">
        <v>1</v>
      </c>
      <c r="F1134" s="30">
        <v>3724.73</v>
      </c>
      <c r="G1134" s="30">
        <v>3724.73</v>
      </c>
    </row>
    <row r="1135" spans="1:7" ht="75" x14ac:dyDescent="0.25">
      <c r="A1135" s="27" t="s">
        <v>3319</v>
      </c>
      <c r="B1135" s="27" t="s">
        <v>3320</v>
      </c>
      <c r="C1135" s="27" t="s">
        <v>3321</v>
      </c>
      <c r="D1135" s="28" t="s">
        <v>109</v>
      </c>
      <c r="E1135" s="28">
        <v>1</v>
      </c>
      <c r="F1135" s="29">
        <v>388.33</v>
      </c>
      <c r="G1135" s="29">
        <v>388.33</v>
      </c>
    </row>
    <row r="1136" spans="1:7" ht="45" x14ac:dyDescent="0.25">
      <c r="A1136" s="27" t="s">
        <v>3322</v>
      </c>
      <c r="B1136" s="27" t="s">
        <v>3323</v>
      </c>
      <c r="C1136" s="27" t="s">
        <v>3324</v>
      </c>
      <c r="D1136" s="28" t="s">
        <v>109</v>
      </c>
      <c r="E1136" s="28">
        <v>1</v>
      </c>
      <c r="F1136" s="30">
        <v>1758.46</v>
      </c>
      <c r="G1136" s="30">
        <v>1758.46</v>
      </c>
    </row>
    <row r="1137" spans="1:7" ht="45" x14ac:dyDescent="0.25">
      <c r="A1137" s="27" t="s">
        <v>3325</v>
      </c>
      <c r="B1137" s="27" t="s">
        <v>3326</v>
      </c>
      <c r="C1137" s="27" t="s">
        <v>3327</v>
      </c>
      <c r="D1137" s="28" t="s">
        <v>109</v>
      </c>
      <c r="E1137" s="28">
        <v>1</v>
      </c>
      <c r="F1137" s="30">
        <v>3188.76</v>
      </c>
      <c r="G1137" s="30">
        <v>3188.76</v>
      </c>
    </row>
    <row r="1138" spans="1:7" ht="45" x14ac:dyDescent="0.25">
      <c r="A1138" s="27" t="s">
        <v>3328</v>
      </c>
      <c r="B1138" s="27" t="s">
        <v>3329</v>
      </c>
      <c r="C1138" s="27" t="s">
        <v>3330</v>
      </c>
      <c r="D1138" s="28" t="s">
        <v>109</v>
      </c>
      <c r="E1138" s="28">
        <v>1</v>
      </c>
      <c r="F1138" s="30">
        <v>2012.27</v>
      </c>
      <c r="G1138" s="30">
        <v>2012.27</v>
      </c>
    </row>
    <row r="1139" spans="1:7" ht="45" x14ac:dyDescent="0.25">
      <c r="A1139" s="27" t="s">
        <v>3331</v>
      </c>
      <c r="B1139" s="27" t="s">
        <v>3332</v>
      </c>
      <c r="C1139" s="27" t="s">
        <v>3333</v>
      </c>
      <c r="D1139" s="28" t="s">
        <v>109</v>
      </c>
      <c r="E1139" s="28">
        <v>1</v>
      </c>
      <c r="F1139" s="30">
        <v>2831.65</v>
      </c>
      <c r="G1139" s="30">
        <v>2831.65</v>
      </c>
    </row>
    <row r="1140" spans="1:7" ht="45" x14ac:dyDescent="0.25">
      <c r="A1140" s="27" t="s">
        <v>3334</v>
      </c>
      <c r="B1140" s="27" t="s">
        <v>3335</v>
      </c>
      <c r="C1140" s="27" t="s">
        <v>3336</v>
      </c>
      <c r="D1140" s="28" t="s">
        <v>109</v>
      </c>
      <c r="E1140" s="28">
        <v>1</v>
      </c>
      <c r="F1140" s="29">
        <v>51.93</v>
      </c>
      <c r="G1140" s="29">
        <v>51.93</v>
      </c>
    </row>
    <row r="1141" spans="1:7" ht="30" x14ac:dyDescent="0.25">
      <c r="A1141" s="27" t="s">
        <v>3337</v>
      </c>
      <c r="B1141" s="27" t="s">
        <v>3338</v>
      </c>
      <c r="C1141" s="27" t="s">
        <v>3339</v>
      </c>
      <c r="D1141" s="28" t="s">
        <v>109</v>
      </c>
      <c r="E1141" s="28">
        <v>1</v>
      </c>
      <c r="F1141" s="29">
        <v>31.86</v>
      </c>
      <c r="G1141" s="29">
        <v>31.86</v>
      </c>
    </row>
    <row r="1142" spans="1:7" ht="45" x14ac:dyDescent="0.25">
      <c r="A1142" s="27" t="s">
        <v>3340</v>
      </c>
      <c r="B1142" s="27" t="s">
        <v>3341</v>
      </c>
      <c r="C1142" s="27" t="s">
        <v>3342</v>
      </c>
      <c r="D1142" s="28" t="s">
        <v>109</v>
      </c>
      <c r="E1142" s="28">
        <v>1</v>
      </c>
      <c r="F1142" s="29">
        <v>282.72000000000003</v>
      </c>
      <c r="G1142" s="29">
        <v>282.72000000000003</v>
      </c>
    </row>
    <row r="1143" spans="1:7" ht="60" x14ac:dyDescent="0.25">
      <c r="A1143" s="27" t="s">
        <v>3343</v>
      </c>
      <c r="B1143" s="27" t="s">
        <v>3344</v>
      </c>
      <c r="C1143" s="27" t="s">
        <v>3345</v>
      </c>
      <c r="D1143" s="28" t="s">
        <v>109</v>
      </c>
      <c r="E1143" s="28">
        <v>1</v>
      </c>
      <c r="F1143" s="29">
        <v>796</v>
      </c>
      <c r="G1143" s="29">
        <v>796</v>
      </c>
    </row>
    <row r="1144" spans="1:7" ht="30" x14ac:dyDescent="0.25">
      <c r="A1144" s="27" t="s">
        <v>3346</v>
      </c>
      <c r="B1144" s="27" t="s">
        <v>3347</v>
      </c>
      <c r="C1144" s="27" t="s">
        <v>3348</v>
      </c>
      <c r="D1144" s="28" t="s">
        <v>109</v>
      </c>
      <c r="E1144" s="28">
        <v>1</v>
      </c>
      <c r="F1144" s="29">
        <v>148.51</v>
      </c>
      <c r="G1144" s="29">
        <v>148.51</v>
      </c>
    </row>
    <row r="1145" spans="1:7" ht="105" x14ac:dyDescent="0.25">
      <c r="A1145" s="27" t="s">
        <v>3349</v>
      </c>
      <c r="B1145" s="27" t="s">
        <v>3350</v>
      </c>
      <c r="C1145" s="27" t="s">
        <v>3351</v>
      </c>
      <c r="D1145" s="28" t="s">
        <v>96</v>
      </c>
      <c r="E1145" s="28">
        <v>1</v>
      </c>
      <c r="F1145" s="30">
        <v>1593.55</v>
      </c>
      <c r="G1145" s="30">
        <v>1593.55</v>
      </c>
    </row>
    <row r="1146" spans="1:7" ht="105" x14ac:dyDescent="0.25">
      <c r="A1146" s="27" t="s">
        <v>3352</v>
      </c>
      <c r="B1146" s="27" t="s">
        <v>3353</v>
      </c>
      <c r="C1146" s="27" t="s">
        <v>3354</v>
      </c>
      <c r="D1146" s="28" t="s">
        <v>109</v>
      </c>
      <c r="E1146" s="28">
        <v>1</v>
      </c>
      <c r="F1146" s="29">
        <v>484.19</v>
      </c>
      <c r="G1146" s="29">
        <v>484.19</v>
      </c>
    </row>
    <row r="1147" spans="1:7" ht="45" x14ac:dyDescent="0.25">
      <c r="A1147" s="27" t="s">
        <v>3355</v>
      </c>
      <c r="B1147" s="27" t="s">
        <v>3356</v>
      </c>
      <c r="C1147" s="27" t="s">
        <v>3357</v>
      </c>
      <c r="D1147" s="28" t="s">
        <v>109</v>
      </c>
      <c r="E1147" s="28">
        <v>1</v>
      </c>
      <c r="F1147" s="29">
        <v>266.24</v>
      </c>
      <c r="G1147" s="29">
        <v>266.24</v>
      </c>
    </row>
    <row r="1148" spans="1:7" ht="45" x14ac:dyDescent="0.25">
      <c r="A1148" s="27" t="s">
        <v>3358</v>
      </c>
      <c r="B1148" s="27" t="s">
        <v>3359</v>
      </c>
      <c r="C1148" s="27" t="s">
        <v>3360</v>
      </c>
      <c r="D1148" s="28" t="s">
        <v>109</v>
      </c>
      <c r="E1148" s="28">
        <v>1</v>
      </c>
      <c r="F1148" s="30">
        <v>1122.9100000000001</v>
      </c>
      <c r="G1148" s="30">
        <v>1122.9100000000001</v>
      </c>
    </row>
    <row r="1149" spans="1:7" ht="45" x14ac:dyDescent="0.25">
      <c r="A1149" s="27" t="s">
        <v>3361</v>
      </c>
      <c r="B1149" s="27" t="s">
        <v>3362</v>
      </c>
      <c r="C1149" s="27" t="s">
        <v>3363</v>
      </c>
      <c r="D1149" s="28" t="s">
        <v>109</v>
      </c>
      <c r="E1149" s="28">
        <v>1</v>
      </c>
      <c r="F1149" s="30">
        <v>2078.8200000000002</v>
      </c>
      <c r="G1149" s="30">
        <v>2078.8200000000002</v>
      </c>
    </row>
    <row r="1150" spans="1:7" ht="45" x14ac:dyDescent="0.25">
      <c r="A1150" s="27" t="s">
        <v>3364</v>
      </c>
      <c r="B1150" s="27" t="s">
        <v>3365</v>
      </c>
      <c r="C1150" s="27" t="s">
        <v>3366</v>
      </c>
      <c r="D1150" s="28" t="s">
        <v>109</v>
      </c>
      <c r="E1150" s="28">
        <v>1</v>
      </c>
      <c r="F1150" s="30">
        <v>1217.96</v>
      </c>
      <c r="G1150" s="30">
        <v>1217.96</v>
      </c>
    </row>
    <row r="1151" spans="1:7" ht="90" x14ac:dyDescent="0.25">
      <c r="A1151" s="27" t="s">
        <v>3367</v>
      </c>
      <c r="B1151" s="27" t="s">
        <v>3368</v>
      </c>
      <c r="C1151" s="27" t="s">
        <v>3369</v>
      </c>
      <c r="D1151" s="28" t="s">
        <v>109</v>
      </c>
      <c r="E1151" s="28">
        <v>1</v>
      </c>
      <c r="F1151" s="29">
        <v>343.05</v>
      </c>
      <c r="G1151" s="29">
        <v>343.05</v>
      </c>
    </row>
    <row r="1152" spans="1:7" ht="105" x14ac:dyDescent="0.25">
      <c r="A1152" s="27" t="s">
        <v>3370</v>
      </c>
      <c r="B1152" s="27" t="s">
        <v>3371</v>
      </c>
      <c r="C1152" s="27" t="s">
        <v>3372</v>
      </c>
      <c r="D1152" s="28" t="s">
        <v>96</v>
      </c>
      <c r="E1152" s="28">
        <v>1</v>
      </c>
      <c r="F1152" s="30">
        <v>2043.9</v>
      </c>
      <c r="G1152" s="30">
        <v>2043.9</v>
      </c>
    </row>
    <row r="1153" spans="1:7" ht="60" x14ac:dyDescent="0.25">
      <c r="A1153" s="27" t="s">
        <v>3373</v>
      </c>
      <c r="B1153" s="27" t="s">
        <v>3374</v>
      </c>
      <c r="C1153" s="27" t="s">
        <v>3375</v>
      </c>
      <c r="D1153" s="28" t="s">
        <v>109</v>
      </c>
      <c r="E1153" s="28">
        <v>1</v>
      </c>
      <c r="F1153" s="30">
        <v>12280.13</v>
      </c>
      <c r="G1153" s="30">
        <v>12280.13</v>
      </c>
    </row>
    <row r="1154" spans="1:7" ht="45" x14ac:dyDescent="0.25">
      <c r="A1154" s="27" t="s">
        <v>3376</v>
      </c>
      <c r="B1154" s="27" t="s">
        <v>3377</v>
      </c>
      <c r="C1154" s="27" t="s">
        <v>3378</v>
      </c>
      <c r="D1154" s="28" t="s">
        <v>109</v>
      </c>
      <c r="E1154" s="28">
        <v>1</v>
      </c>
      <c r="F1154" s="30">
        <v>2838.83</v>
      </c>
      <c r="G1154" s="30">
        <v>2838.83</v>
      </c>
    </row>
    <row r="1155" spans="1:7" ht="105" x14ac:dyDescent="0.25">
      <c r="A1155" s="27" t="s">
        <v>3379</v>
      </c>
      <c r="B1155" s="27" t="s">
        <v>3380</v>
      </c>
      <c r="C1155" s="27" t="s">
        <v>3381</v>
      </c>
      <c r="D1155" s="28" t="s">
        <v>109</v>
      </c>
      <c r="E1155" s="28">
        <v>1</v>
      </c>
      <c r="F1155" s="30">
        <v>17457.830000000002</v>
      </c>
      <c r="G1155" s="30">
        <v>17457.830000000002</v>
      </c>
    </row>
    <row r="1156" spans="1:7" x14ac:dyDescent="0.25">
      <c r="A1156" s="26" t="s">
        <v>3382</v>
      </c>
      <c r="B1156" s="27"/>
      <c r="C1156" s="26" t="s">
        <v>3383</v>
      </c>
      <c r="D1156" s="28"/>
      <c r="E1156" s="28"/>
      <c r="F1156" s="29"/>
      <c r="G1156" s="29"/>
    </row>
    <row r="1157" spans="1:7" ht="75" x14ac:dyDescent="0.25">
      <c r="A1157" s="27" t="s">
        <v>3384</v>
      </c>
      <c r="B1157" s="27" t="s">
        <v>3385</v>
      </c>
      <c r="C1157" s="27" t="s">
        <v>3386</v>
      </c>
      <c r="D1157" s="28" t="s">
        <v>109</v>
      </c>
      <c r="E1157" s="28">
        <v>1</v>
      </c>
      <c r="F1157" s="29">
        <v>127.39</v>
      </c>
      <c r="G1157" s="29">
        <v>127.39</v>
      </c>
    </row>
    <row r="1158" spans="1:7" ht="75" x14ac:dyDescent="0.25">
      <c r="A1158" s="27" t="s">
        <v>3387</v>
      </c>
      <c r="B1158" s="27" t="s">
        <v>3388</v>
      </c>
      <c r="C1158" s="27" t="s">
        <v>3389</v>
      </c>
      <c r="D1158" s="28" t="s">
        <v>109</v>
      </c>
      <c r="E1158" s="28">
        <v>1</v>
      </c>
      <c r="F1158" s="29">
        <v>149.16</v>
      </c>
      <c r="G1158" s="29">
        <v>149.16</v>
      </c>
    </row>
    <row r="1159" spans="1:7" ht="75" x14ac:dyDescent="0.25">
      <c r="A1159" s="27" t="s">
        <v>3390</v>
      </c>
      <c r="B1159" s="27" t="s">
        <v>3391</v>
      </c>
      <c r="C1159" s="27" t="s">
        <v>3392</v>
      </c>
      <c r="D1159" s="28" t="s">
        <v>109</v>
      </c>
      <c r="E1159" s="28">
        <v>1</v>
      </c>
      <c r="F1159" s="29">
        <v>161.13</v>
      </c>
      <c r="G1159" s="29">
        <v>161.13</v>
      </c>
    </row>
    <row r="1160" spans="1:7" ht="75" x14ac:dyDescent="0.25">
      <c r="A1160" s="27" t="s">
        <v>3393</v>
      </c>
      <c r="B1160" s="27" t="s">
        <v>3394</v>
      </c>
      <c r="C1160" s="27" t="s">
        <v>3395</v>
      </c>
      <c r="D1160" s="28" t="s">
        <v>109</v>
      </c>
      <c r="E1160" s="28">
        <v>1</v>
      </c>
      <c r="F1160" s="29">
        <v>174.86</v>
      </c>
      <c r="G1160" s="29">
        <v>174.86</v>
      </c>
    </row>
    <row r="1161" spans="1:7" ht="75" x14ac:dyDescent="0.25">
      <c r="A1161" s="27" t="s">
        <v>3396</v>
      </c>
      <c r="B1161" s="27" t="s">
        <v>3397</v>
      </c>
      <c r="C1161" s="27" t="s">
        <v>3398</v>
      </c>
      <c r="D1161" s="28" t="s">
        <v>109</v>
      </c>
      <c r="E1161" s="28">
        <v>1</v>
      </c>
      <c r="F1161" s="29">
        <v>299.16000000000003</v>
      </c>
      <c r="G1161" s="29">
        <v>299.16000000000003</v>
      </c>
    </row>
    <row r="1162" spans="1:7" ht="105" x14ac:dyDescent="0.25">
      <c r="A1162" s="27" t="s">
        <v>3399</v>
      </c>
      <c r="B1162" s="27" t="s">
        <v>3400</v>
      </c>
      <c r="C1162" s="27" t="s">
        <v>3401</v>
      </c>
      <c r="D1162" s="28" t="s">
        <v>109</v>
      </c>
      <c r="E1162" s="28">
        <v>1</v>
      </c>
      <c r="F1162" s="30">
        <v>1819.13</v>
      </c>
      <c r="G1162" s="30">
        <v>1819.13</v>
      </c>
    </row>
    <row r="1163" spans="1:7" ht="60" x14ac:dyDescent="0.25">
      <c r="A1163" s="27" t="s">
        <v>3402</v>
      </c>
      <c r="B1163" s="27" t="s">
        <v>3403</v>
      </c>
      <c r="C1163" s="27" t="s">
        <v>3404</v>
      </c>
      <c r="D1163" s="28" t="s">
        <v>109</v>
      </c>
      <c r="E1163" s="28">
        <v>1</v>
      </c>
      <c r="F1163" s="30">
        <v>1872.42</v>
      </c>
      <c r="G1163" s="30">
        <v>1872.42</v>
      </c>
    </row>
    <row r="1164" spans="1:7" ht="90" x14ac:dyDescent="0.25">
      <c r="A1164" s="27" t="s">
        <v>3405</v>
      </c>
      <c r="B1164" s="27" t="s">
        <v>3406</v>
      </c>
      <c r="C1164" s="27" t="s">
        <v>3407</v>
      </c>
      <c r="D1164" s="28" t="s">
        <v>109</v>
      </c>
      <c r="E1164" s="28">
        <v>1</v>
      </c>
      <c r="F1164" s="30">
        <v>1389.31</v>
      </c>
      <c r="G1164" s="30">
        <v>1389.31</v>
      </c>
    </row>
    <row r="1165" spans="1:7" ht="75" x14ac:dyDescent="0.25">
      <c r="A1165" s="27" t="s">
        <v>3408</v>
      </c>
      <c r="B1165" s="27" t="s">
        <v>3409</v>
      </c>
      <c r="C1165" s="27" t="s">
        <v>3410</v>
      </c>
      <c r="D1165" s="28" t="s">
        <v>109</v>
      </c>
      <c r="E1165" s="28">
        <v>1</v>
      </c>
      <c r="F1165" s="30">
        <v>2145.9499999999998</v>
      </c>
      <c r="G1165" s="30">
        <v>2145.9499999999998</v>
      </c>
    </row>
    <row r="1166" spans="1:7" ht="90" x14ac:dyDescent="0.25">
      <c r="A1166" s="27" t="s">
        <v>3411</v>
      </c>
      <c r="B1166" s="27" t="s">
        <v>3412</v>
      </c>
      <c r="C1166" s="27" t="s">
        <v>3413</v>
      </c>
      <c r="D1166" s="28" t="s">
        <v>109</v>
      </c>
      <c r="E1166" s="28">
        <v>1</v>
      </c>
      <c r="F1166" s="29">
        <v>310.72000000000003</v>
      </c>
      <c r="G1166" s="29">
        <v>310.72000000000003</v>
      </c>
    </row>
    <row r="1167" spans="1:7" ht="75" x14ac:dyDescent="0.25">
      <c r="A1167" s="27" t="s">
        <v>3414</v>
      </c>
      <c r="B1167" s="27" t="s">
        <v>3415</v>
      </c>
      <c r="C1167" s="27" t="s">
        <v>3416</v>
      </c>
      <c r="D1167" s="28" t="s">
        <v>109</v>
      </c>
      <c r="E1167" s="28">
        <v>1</v>
      </c>
      <c r="F1167" s="29">
        <v>151.94999999999999</v>
      </c>
      <c r="G1167" s="29">
        <v>151.94999999999999</v>
      </c>
    </row>
    <row r="1168" spans="1:7" x14ac:dyDescent="0.25">
      <c r="A1168" s="26" t="s">
        <v>3417</v>
      </c>
      <c r="B1168" s="27"/>
      <c r="C1168" s="26" t="s">
        <v>3418</v>
      </c>
      <c r="D1168" s="28"/>
      <c r="E1168" s="28"/>
      <c r="F1168" s="29"/>
      <c r="G1168" s="29"/>
    </row>
    <row r="1169" spans="1:7" x14ac:dyDescent="0.25">
      <c r="A1169" s="26" t="s">
        <v>3419</v>
      </c>
      <c r="B1169" s="27"/>
      <c r="C1169" s="26" t="s">
        <v>3420</v>
      </c>
      <c r="D1169" s="28"/>
      <c r="E1169" s="28"/>
      <c r="F1169" s="29"/>
      <c r="G1169" s="29"/>
    </row>
    <row r="1170" spans="1:7" ht="45" x14ac:dyDescent="0.25">
      <c r="A1170" s="27" t="s">
        <v>3421</v>
      </c>
      <c r="B1170" s="27" t="s">
        <v>3422</v>
      </c>
      <c r="C1170" s="27" t="s">
        <v>3423</v>
      </c>
      <c r="D1170" s="28" t="s">
        <v>109</v>
      </c>
      <c r="E1170" s="28">
        <v>1</v>
      </c>
      <c r="F1170" s="29">
        <v>559.85</v>
      </c>
      <c r="G1170" s="29">
        <v>559.85</v>
      </c>
    </row>
    <row r="1171" spans="1:7" ht="30" x14ac:dyDescent="0.25">
      <c r="A1171" s="27" t="s">
        <v>3424</v>
      </c>
      <c r="B1171" s="27" t="s">
        <v>3425</v>
      </c>
      <c r="C1171" s="27" t="s">
        <v>3426</v>
      </c>
      <c r="D1171" s="28" t="s">
        <v>109</v>
      </c>
      <c r="E1171" s="28">
        <v>1</v>
      </c>
      <c r="F1171" s="29">
        <v>102.63</v>
      </c>
      <c r="G1171" s="29">
        <v>102.63</v>
      </c>
    </row>
    <row r="1172" spans="1:7" ht="45" x14ac:dyDescent="0.25">
      <c r="A1172" s="27" t="s">
        <v>3427</v>
      </c>
      <c r="B1172" s="27" t="s">
        <v>3428</v>
      </c>
      <c r="C1172" s="27" t="s">
        <v>3429</v>
      </c>
      <c r="D1172" s="28" t="s">
        <v>109</v>
      </c>
      <c r="E1172" s="28">
        <v>1</v>
      </c>
      <c r="F1172" s="29">
        <v>72.540000000000006</v>
      </c>
      <c r="G1172" s="29">
        <v>72.540000000000006</v>
      </c>
    </row>
    <row r="1173" spans="1:7" x14ac:dyDescent="0.25">
      <c r="A1173" s="26" t="s">
        <v>3430</v>
      </c>
      <c r="B1173" s="27"/>
      <c r="C1173" s="26" t="s">
        <v>3431</v>
      </c>
      <c r="D1173" s="28"/>
      <c r="E1173" s="28"/>
      <c r="F1173" s="29"/>
      <c r="G1173" s="29"/>
    </row>
    <row r="1174" spans="1:7" ht="60" x14ac:dyDescent="0.25">
      <c r="A1174" s="27" t="s">
        <v>3432</v>
      </c>
      <c r="B1174" s="27" t="s">
        <v>3433</v>
      </c>
      <c r="C1174" s="27" t="s">
        <v>3434</v>
      </c>
      <c r="D1174" s="28" t="s">
        <v>109</v>
      </c>
      <c r="E1174" s="28">
        <v>1</v>
      </c>
      <c r="F1174" s="29">
        <v>38.19</v>
      </c>
      <c r="G1174" s="29">
        <v>38.19</v>
      </c>
    </row>
    <row r="1175" spans="1:7" ht="60" x14ac:dyDescent="0.25">
      <c r="A1175" s="27" t="s">
        <v>3435</v>
      </c>
      <c r="B1175" s="27" t="s">
        <v>3436</v>
      </c>
      <c r="C1175" s="27" t="s">
        <v>3437</v>
      </c>
      <c r="D1175" s="28" t="s">
        <v>109</v>
      </c>
      <c r="E1175" s="28">
        <v>1</v>
      </c>
      <c r="F1175" s="29">
        <v>44.31</v>
      </c>
      <c r="G1175" s="29">
        <v>44.31</v>
      </c>
    </row>
    <row r="1176" spans="1:7" ht="30" x14ac:dyDescent="0.25">
      <c r="A1176" s="27" t="s">
        <v>3438</v>
      </c>
      <c r="B1176" s="27" t="s">
        <v>3439</v>
      </c>
      <c r="C1176" s="27" t="s">
        <v>3440</v>
      </c>
      <c r="D1176" s="28" t="s">
        <v>109</v>
      </c>
      <c r="E1176" s="28">
        <v>1</v>
      </c>
      <c r="F1176" s="29">
        <v>31.31</v>
      </c>
      <c r="G1176" s="29">
        <v>31.31</v>
      </c>
    </row>
    <row r="1177" spans="1:7" ht="30" x14ac:dyDescent="0.25">
      <c r="A1177" s="27" t="s">
        <v>3441</v>
      </c>
      <c r="B1177" s="27" t="s">
        <v>3442</v>
      </c>
      <c r="C1177" s="27" t="s">
        <v>3443</v>
      </c>
      <c r="D1177" s="28" t="s">
        <v>109</v>
      </c>
      <c r="E1177" s="28">
        <v>1</v>
      </c>
      <c r="F1177" s="29">
        <v>53.23</v>
      </c>
      <c r="G1177" s="29">
        <v>53.23</v>
      </c>
    </row>
    <row r="1178" spans="1:7" ht="30" x14ac:dyDescent="0.25">
      <c r="A1178" s="27" t="s">
        <v>3444</v>
      </c>
      <c r="B1178" s="27" t="s">
        <v>3445</v>
      </c>
      <c r="C1178" s="27" t="s">
        <v>3446</v>
      </c>
      <c r="D1178" s="28" t="s">
        <v>109</v>
      </c>
      <c r="E1178" s="28">
        <v>1</v>
      </c>
      <c r="F1178" s="29">
        <v>39.450000000000003</v>
      </c>
      <c r="G1178" s="29">
        <v>39.450000000000003</v>
      </c>
    </row>
    <row r="1179" spans="1:7" ht="60" x14ac:dyDescent="0.25">
      <c r="A1179" s="27" t="s">
        <v>3447</v>
      </c>
      <c r="B1179" s="27" t="s">
        <v>3448</v>
      </c>
      <c r="C1179" s="27" t="s">
        <v>3449</v>
      </c>
      <c r="D1179" s="28" t="s">
        <v>109</v>
      </c>
      <c r="E1179" s="28">
        <v>1</v>
      </c>
      <c r="F1179" s="29">
        <v>60.11</v>
      </c>
      <c r="G1179" s="29">
        <v>60.11</v>
      </c>
    </row>
    <row r="1180" spans="1:7" ht="45" x14ac:dyDescent="0.25">
      <c r="A1180" s="27" t="s">
        <v>3450</v>
      </c>
      <c r="B1180" s="27" t="s">
        <v>3451</v>
      </c>
      <c r="C1180" s="27" t="s">
        <v>3452</v>
      </c>
      <c r="D1180" s="28" t="s">
        <v>109</v>
      </c>
      <c r="E1180" s="28">
        <v>1</v>
      </c>
      <c r="F1180" s="29">
        <v>82.02</v>
      </c>
      <c r="G1180" s="29">
        <v>82.02</v>
      </c>
    </row>
    <row r="1181" spans="1:7" ht="30" x14ac:dyDescent="0.25">
      <c r="A1181" s="27" t="s">
        <v>3453</v>
      </c>
      <c r="B1181" s="27" t="s">
        <v>3454</v>
      </c>
      <c r="C1181" s="27" t="s">
        <v>3455</v>
      </c>
      <c r="D1181" s="28" t="s">
        <v>109</v>
      </c>
      <c r="E1181" s="28">
        <v>1</v>
      </c>
      <c r="F1181" s="29">
        <v>34.08</v>
      </c>
      <c r="G1181" s="29">
        <v>34.08</v>
      </c>
    </row>
    <row r="1182" spans="1:7" ht="30" x14ac:dyDescent="0.25">
      <c r="A1182" s="27" t="s">
        <v>3456</v>
      </c>
      <c r="B1182" s="27" t="s">
        <v>3457</v>
      </c>
      <c r="C1182" s="27" t="s">
        <v>3458</v>
      </c>
      <c r="D1182" s="28" t="s">
        <v>109</v>
      </c>
      <c r="E1182" s="28">
        <v>1</v>
      </c>
      <c r="F1182" s="29">
        <v>51.63</v>
      </c>
      <c r="G1182" s="29">
        <v>51.63</v>
      </c>
    </row>
    <row r="1183" spans="1:7" ht="45" x14ac:dyDescent="0.25">
      <c r="A1183" s="27" t="s">
        <v>3459</v>
      </c>
      <c r="B1183" s="27" t="s">
        <v>3460</v>
      </c>
      <c r="C1183" s="27" t="s">
        <v>3461</v>
      </c>
      <c r="D1183" s="28" t="s">
        <v>109</v>
      </c>
      <c r="E1183" s="28">
        <v>1</v>
      </c>
      <c r="F1183" s="29">
        <v>131.88</v>
      </c>
      <c r="G1183" s="29">
        <v>131.88</v>
      </c>
    </row>
    <row r="1184" spans="1:7" ht="30" x14ac:dyDescent="0.25">
      <c r="A1184" s="27" t="s">
        <v>3462</v>
      </c>
      <c r="B1184" s="27" t="s">
        <v>3463</v>
      </c>
      <c r="C1184" s="27" t="s">
        <v>3464</v>
      </c>
      <c r="D1184" s="28" t="s">
        <v>109</v>
      </c>
      <c r="E1184" s="28">
        <v>1</v>
      </c>
      <c r="F1184" s="29">
        <v>75.14</v>
      </c>
      <c r="G1184" s="29">
        <v>75.14</v>
      </c>
    </row>
    <row r="1185" spans="1:7" x14ac:dyDescent="0.25">
      <c r="A1185" s="27" t="s">
        <v>3465</v>
      </c>
      <c r="B1185" s="27" t="s">
        <v>3466</v>
      </c>
      <c r="C1185" s="27" t="s">
        <v>3467</v>
      </c>
      <c r="D1185" s="28" t="s">
        <v>109</v>
      </c>
      <c r="E1185" s="28">
        <v>1</v>
      </c>
      <c r="F1185" s="29">
        <v>7</v>
      </c>
      <c r="G1185" s="29">
        <v>7</v>
      </c>
    </row>
    <row r="1186" spans="1:7" x14ac:dyDescent="0.25">
      <c r="A1186" s="27" t="s">
        <v>3468</v>
      </c>
      <c r="B1186" s="27" t="s">
        <v>3469</v>
      </c>
      <c r="C1186" s="27" t="s">
        <v>3470</v>
      </c>
      <c r="D1186" s="28" t="s">
        <v>109</v>
      </c>
      <c r="E1186" s="28">
        <v>1</v>
      </c>
      <c r="F1186" s="29">
        <v>17.510000000000002</v>
      </c>
      <c r="G1186" s="29">
        <v>17.510000000000002</v>
      </c>
    </row>
    <row r="1187" spans="1:7" x14ac:dyDescent="0.25">
      <c r="A1187" s="27" t="s">
        <v>3471</v>
      </c>
      <c r="B1187" s="27" t="s">
        <v>3472</v>
      </c>
      <c r="C1187" s="27" t="s">
        <v>3473</v>
      </c>
      <c r="D1187" s="28" t="s">
        <v>109</v>
      </c>
      <c r="E1187" s="28">
        <v>1</v>
      </c>
      <c r="F1187" s="29">
        <v>51.28</v>
      </c>
      <c r="G1187" s="29">
        <v>51.28</v>
      </c>
    </row>
    <row r="1188" spans="1:7" x14ac:dyDescent="0.25">
      <c r="A1188" s="26" t="s">
        <v>3474</v>
      </c>
      <c r="B1188" s="27"/>
      <c r="C1188" s="26" t="s">
        <v>3475</v>
      </c>
      <c r="D1188" s="28"/>
      <c r="E1188" s="28"/>
      <c r="F1188" s="29"/>
      <c r="G1188" s="29"/>
    </row>
    <row r="1189" spans="1:7" ht="30" x14ac:dyDescent="0.25">
      <c r="A1189" s="27" t="s">
        <v>3476</v>
      </c>
      <c r="B1189" s="27" t="s">
        <v>3477</v>
      </c>
      <c r="C1189" s="27" t="s">
        <v>3478</v>
      </c>
      <c r="D1189" s="28" t="s">
        <v>109</v>
      </c>
      <c r="E1189" s="28">
        <v>1</v>
      </c>
      <c r="F1189" s="30">
        <v>4522.62</v>
      </c>
      <c r="G1189" s="30">
        <v>4522.62</v>
      </c>
    </row>
    <row r="1190" spans="1:7" x14ac:dyDescent="0.25">
      <c r="A1190" s="27" t="s">
        <v>3479</v>
      </c>
      <c r="B1190" s="27" t="s">
        <v>3480</v>
      </c>
      <c r="C1190" s="27" t="s">
        <v>3481</v>
      </c>
      <c r="D1190" s="28" t="s">
        <v>109</v>
      </c>
      <c r="E1190" s="28">
        <v>1</v>
      </c>
      <c r="F1190" s="30">
        <v>1090.6300000000001</v>
      </c>
      <c r="G1190" s="30">
        <v>1090.6300000000001</v>
      </c>
    </row>
    <row r="1191" spans="1:7" x14ac:dyDescent="0.25">
      <c r="A1191" s="27" t="s">
        <v>3482</v>
      </c>
      <c r="B1191" s="27" t="s">
        <v>3483</v>
      </c>
      <c r="C1191" s="27" t="s">
        <v>3484</v>
      </c>
      <c r="D1191" s="28" t="s">
        <v>109</v>
      </c>
      <c r="E1191" s="28">
        <v>1</v>
      </c>
      <c r="F1191" s="30">
        <v>1426.07</v>
      </c>
      <c r="G1191" s="30">
        <v>1426.07</v>
      </c>
    </row>
    <row r="1192" spans="1:7" x14ac:dyDescent="0.25">
      <c r="A1192" s="27" t="s">
        <v>3485</v>
      </c>
      <c r="B1192" s="27" t="s">
        <v>3486</v>
      </c>
      <c r="C1192" s="27" t="s">
        <v>3487</v>
      </c>
      <c r="D1192" s="28" t="s">
        <v>109</v>
      </c>
      <c r="E1192" s="28">
        <v>1</v>
      </c>
      <c r="F1192" s="30">
        <v>2061.79</v>
      </c>
      <c r="G1192" s="30">
        <v>2061.79</v>
      </c>
    </row>
    <row r="1193" spans="1:7" ht="30" x14ac:dyDescent="0.25">
      <c r="A1193" s="27" t="s">
        <v>3488</v>
      </c>
      <c r="B1193" s="27" t="s">
        <v>3489</v>
      </c>
      <c r="C1193" s="27" t="s">
        <v>3490</v>
      </c>
      <c r="D1193" s="28" t="s">
        <v>109</v>
      </c>
      <c r="E1193" s="28">
        <v>1</v>
      </c>
      <c r="F1193" s="30">
        <v>1509.51</v>
      </c>
      <c r="G1193" s="30">
        <v>1509.51</v>
      </c>
    </row>
    <row r="1194" spans="1:7" x14ac:dyDescent="0.25">
      <c r="A1194" s="26" t="s">
        <v>3491</v>
      </c>
      <c r="B1194" s="27"/>
      <c r="C1194" s="26" t="s">
        <v>3492</v>
      </c>
      <c r="D1194" s="28"/>
      <c r="E1194" s="28"/>
      <c r="F1194" s="29"/>
      <c r="G1194" s="29"/>
    </row>
    <row r="1195" spans="1:7" ht="105" x14ac:dyDescent="0.25">
      <c r="A1195" s="27" t="s">
        <v>3493</v>
      </c>
      <c r="B1195" s="27" t="s">
        <v>3494</v>
      </c>
      <c r="C1195" s="27" t="s">
        <v>3495</v>
      </c>
      <c r="D1195" s="28" t="s">
        <v>109</v>
      </c>
      <c r="E1195" s="28">
        <v>1</v>
      </c>
      <c r="F1195" s="30">
        <v>4380.63</v>
      </c>
      <c r="G1195" s="30">
        <v>4380.63</v>
      </c>
    </row>
    <row r="1196" spans="1:7" x14ac:dyDescent="0.25">
      <c r="A1196" s="26" t="s">
        <v>3496</v>
      </c>
      <c r="B1196" s="27"/>
      <c r="C1196" s="26" t="s">
        <v>3497</v>
      </c>
      <c r="D1196" s="28"/>
      <c r="E1196" s="28"/>
      <c r="F1196" s="29"/>
      <c r="G1196" s="29"/>
    </row>
    <row r="1197" spans="1:7" ht="105" x14ac:dyDescent="0.25">
      <c r="A1197" s="27" t="s">
        <v>3498</v>
      </c>
      <c r="B1197" s="27" t="s">
        <v>3499</v>
      </c>
      <c r="C1197" s="27" t="s">
        <v>3500</v>
      </c>
      <c r="D1197" s="28" t="s">
        <v>109</v>
      </c>
      <c r="E1197" s="28">
        <v>1</v>
      </c>
      <c r="F1197" s="30">
        <v>2618.13</v>
      </c>
      <c r="G1197" s="30">
        <v>2618.13</v>
      </c>
    </row>
    <row r="1198" spans="1:7" ht="105" x14ac:dyDescent="0.25">
      <c r="A1198" s="27" t="s">
        <v>3501</v>
      </c>
      <c r="B1198" s="27" t="s">
        <v>3502</v>
      </c>
      <c r="C1198" s="27" t="s">
        <v>3503</v>
      </c>
      <c r="D1198" s="28" t="s">
        <v>109</v>
      </c>
      <c r="E1198" s="28">
        <v>1</v>
      </c>
      <c r="F1198" s="30">
        <v>2961.31</v>
      </c>
      <c r="G1198" s="30">
        <v>2961.31</v>
      </c>
    </row>
    <row r="1199" spans="1:7" ht="105" x14ac:dyDescent="0.25">
      <c r="A1199" s="27" t="s">
        <v>3504</v>
      </c>
      <c r="B1199" s="27" t="s">
        <v>3505</v>
      </c>
      <c r="C1199" s="27" t="s">
        <v>3506</v>
      </c>
      <c r="D1199" s="28" t="s">
        <v>109</v>
      </c>
      <c r="E1199" s="28">
        <v>1</v>
      </c>
      <c r="F1199" s="30">
        <v>4245.3999999999996</v>
      </c>
      <c r="G1199" s="30">
        <v>4245.3999999999996</v>
      </c>
    </row>
    <row r="1200" spans="1:7" ht="105" x14ac:dyDescent="0.25">
      <c r="A1200" s="27" t="s">
        <v>3507</v>
      </c>
      <c r="B1200" s="27" t="s">
        <v>3508</v>
      </c>
      <c r="C1200" s="27" t="s">
        <v>3509</v>
      </c>
      <c r="D1200" s="28" t="s">
        <v>109</v>
      </c>
      <c r="E1200" s="28">
        <v>1</v>
      </c>
      <c r="F1200" s="30">
        <v>6964.4</v>
      </c>
      <c r="G1200" s="30">
        <v>6964.4</v>
      </c>
    </row>
    <row r="1201" spans="1:7" ht="105" x14ac:dyDescent="0.25">
      <c r="A1201" s="27" t="s">
        <v>3510</v>
      </c>
      <c r="B1201" s="27" t="s">
        <v>3511</v>
      </c>
      <c r="C1201" s="27" t="s">
        <v>3512</v>
      </c>
      <c r="D1201" s="28" t="s">
        <v>109</v>
      </c>
      <c r="E1201" s="28">
        <v>1</v>
      </c>
      <c r="F1201" s="30">
        <v>7124.33</v>
      </c>
      <c r="G1201" s="30">
        <v>7124.33</v>
      </c>
    </row>
    <row r="1202" spans="1:7" ht="105" x14ac:dyDescent="0.25">
      <c r="A1202" s="27" t="s">
        <v>3513</v>
      </c>
      <c r="B1202" s="27" t="s">
        <v>3514</v>
      </c>
      <c r="C1202" s="27" t="s">
        <v>3515</v>
      </c>
      <c r="D1202" s="28" t="s">
        <v>109</v>
      </c>
      <c r="E1202" s="28">
        <v>1</v>
      </c>
      <c r="F1202" s="30">
        <v>9645.39</v>
      </c>
      <c r="G1202" s="30">
        <v>9645.39</v>
      </c>
    </row>
    <row r="1203" spans="1:7" ht="105" x14ac:dyDescent="0.25">
      <c r="A1203" s="27" t="s">
        <v>3516</v>
      </c>
      <c r="B1203" s="27" t="s">
        <v>3517</v>
      </c>
      <c r="C1203" s="27" t="s">
        <v>3518</v>
      </c>
      <c r="D1203" s="28" t="s">
        <v>109</v>
      </c>
      <c r="E1203" s="28">
        <v>1</v>
      </c>
      <c r="F1203" s="30">
        <v>12080.25</v>
      </c>
      <c r="G1203" s="30">
        <v>12080.25</v>
      </c>
    </row>
    <row r="1204" spans="1:7" ht="105" x14ac:dyDescent="0.25">
      <c r="A1204" s="27" t="s">
        <v>3519</v>
      </c>
      <c r="B1204" s="27" t="s">
        <v>3520</v>
      </c>
      <c r="C1204" s="27" t="s">
        <v>3521</v>
      </c>
      <c r="D1204" s="28" t="s">
        <v>109</v>
      </c>
      <c r="E1204" s="28">
        <v>1</v>
      </c>
      <c r="F1204" s="30">
        <v>14310.06</v>
      </c>
      <c r="G1204" s="30">
        <v>14310.06</v>
      </c>
    </row>
    <row r="1205" spans="1:7" x14ac:dyDescent="0.25">
      <c r="A1205" s="26" t="s">
        <v>3522</v>
      </c>
      <c r="B1205" s="27"/>
      <c r="C1205" s="26" t="s">
        <v>3523</v>
      </c>
      <c r="D1205" s="28"/>
      <c r="E1205" s="28"/>
      <c r="F1205" s="29"/>
      <c r="G1205" s="29"/>
    </row>
    <row r="1206" spans="1:7" ht="75" x14ac:dyDescent="0.25">
      <c r="A1206" s="27" t="s">
        <v>3524</v>
      </c>
      <c r="B1206" s="27" t="s">
        <v>3525</v>
      </c>
      <c r="C1206" s="27" t="s">
        <v>3526</v>
      </c>
      <c r="D1206" s="28" t="s">
        <v>109</v>
      </c>
      <c r="E1206" s="28">
        <v>1</v>
      </c>
      <c r="F1206" s="29">
        <v>314.63</v>
      </c>
      <c r="G1206" s="29">
        <v>314.63</v>
      </c>
    </row>
    <row r="1207" spans="1:7" x14ac:dyDescent="0.25">
      <c r="A1207" s="26" t="s">
        <v>3527</v>
      </c>
      <c r="B1207" s="27"/>
      <c r="C1207" s="26" t="s">
        <v>3276</v>
      </c>
      <c r="D1207" s="28"/>
      <c r="E1207" s="28"/>
      <c r="F1207" s="29"/>
      <c r="G1207" s="29"/>
    </row>
    <row r="1208" spans="1:7" ht="30" x14ac:dyDescent="0.25">
      <c r="A1208" s="27" t="s">
        <v>3528</v>
      </c>
      <c r="B1208" s="27" t="s">
        <v>3529</v>
      </c>
      <c r="C1208" s="27" t="s">
        <v>3530</v>
      </c>
      <c r="D1208" s="28" t="s">
        <v>109</v>
      </c>
      <c r="E1208" s="28">
        <v>1</v>
      </c>
      <c r="F1208" s="29">
        <v>165.14</v>
      </c>
      <c r="G1208" s="29">
        <v>165.14</v>
      </c>
    </row>
    <row r="1209" spans="1:7" x14ac:dyDescent="0.25">
      <c r="A1209" s="27" t="s">
        <v>3531</v>
      </c>
      <c r="B1209" s="27" t="s">
        <v>3532</v>
      </c>
      <c r="C1209" s="27" t="s">
        <v>3533</v>
      </c>
      <c r="D1209" s="28" t="s">
        <v>109</v>
      </c>
      <c r="E1209" s="28">
        <v>1</v>
      </c>
      <c r="F1209" s="29">
        <v>835.8</v>
      </c>
      <c r="G1209" s="29">
        <v>835.8</v>
      </c>
    </row>
    <row r="1210" spans="1:7" ht="30" x14ac:dyDescent="0.25">
      <c r="A1210" s="27" t="s">
        <v>3534</v>
      </c>
      <c r="B1210" s="27" t="s">
        <v>3535</v>
      </c>
      <c r="C1210" s="27" t="s">
        <v>3536</v>
      </c>
      <c r="D1210" s="28" t="s">
        <v>109</v>
      </c>
      <c r="E1210" s="28">
        <v>1</v>
      </c>
      <c r="F1210" s="29">
        <v>109.15</v>
      </c>
      <c r="G1210" s="29">
        <v>109.15</v>
      </c>
    </row>
    <row r="1211" spans="1:7" x14ac:dyDescent="0.25">
      <c r="A1211" s="26" t="s">
        <v>3537</v>
      </c>
      <c r="B1211" s="27"/>
      <c r="C1211" s="26" t="s">
        <v>3538</v>
      </c>
      <c r="D1211" s="28"/>
      <c r="E1211" s="28"/>
      <c r="F1211" s="29"/>
      <c r="G1211" s="29"/>
    </row>
    <row r="1212" spans="1:7" ht="105" x14ac:dyDescent="0.25">
      <c r="A1212" s="27" t="s">
        <v>3539</v>
      </c>
      <c r="B1212" s="27" t="s">
        <v>3540</v>
      </c>
      <c r="C1212" s="27" t="s">
        <v>3541</v>
      </c>
      <c r="D1212" s="28" t="s">
        <v>109</v>
      </c>
      <c r="E1212" s="28">
        <v>1</v>
      </c>
      <c r="F1212" s="29">
        <v>130.82</v>
      </c>
      <c r="G1212" s="29">
        <v>130.82</v>
      </c>
    </row>
    <row r="1213" spans="1:7" ht="105" x14ac:dyDescent="0.25">
      <c r="A1213" s="27" t="s">
        <v>3542</v>
      </c>
      <c r="B1213" s="27" t="s">
        <v>3543</v>
      </c>
      <c r="C1213" s="27" t="s">
        <v>3544</v>
      </c>
      <c r="D1213" s="28" t="s">
        <v>109</v>
      </c>
      <c r="E1213" s="28">
        <v>1</v>
      </c>
      <c r="F1213" s="29">
        <v>182.61</v>
      </c>
      <c r="G1213" s="29">
        <v>182.61</v>
      </c>
    </row>
    <row r="1214" spans="1:7" ht="105" x14ac:dyDescent="0.25">
      <c r="A1214" s="27" t="s">
        <v>3545</v>
      </c>
      <c r="B1214" s="27" t="s">
        <v>3546</v>
      </c>
      <c r="C1214" s="27" t="s">
        <v>3547</v>
      </c>
      <c r="D1214" s="28" t="s">
        <v>109</v>
      </c>
      <c r="E1214" s="28">
        <v>1</v>
      </c>
      <c r="F1214" s="29">
        <v>129.77000000000001</v>
      </c>
      <c r="G1214" s="29">
        <v>129.77000000000001</v>
      </c>
    </row>
    <row r="1215" spans="1:7" ht="120" x14ac:dyDescent="0.25">
      <c r="A1215" s="27" t="s">
        <v>3548</v>
      </c>
      <c r="B1215" s="27" t="s">
        <v>3549</v>
      </c>
      <c r="C1215" s="27" t="s">
        <v>3550</v>
      </c>
      <c r="D1215" s="28" t="s">
        <v>109</v>
      </c>
      <c r="E1215" s="28">
        <v>1</v>
      </c>
      <c r="F1215" s="29">
        <v>173.58</v>
      </c>
      <c r="G1215" s="29">
        <v>173.58</v>
      </c>
    </row>
    <row r="1216" spans="1:7" ht="105" x14ac:dyDescent="0.25">
      <c r="A1216" s="27" t="s">
        <v>3551</v>
      </c>
      <c r="B1216" s="27" t="s">
        <v>3552</v>
      </c>
      <c r="C1216" s="27" t="s">
        <v>3553</v>
      </c>
      <c r="D1216" s="28" t="s">
        <v>109</v>
      </c>
      <c r="E1216" s="28">
        <v>1</v>
      </c>
      <c r="F1216" s="29">
        <v>237.35</v>
      </c>
      <c r="G1216" s="29">
        <v>237.35</v>
      </c>
    </row>
    <row r="1217" spans="1:7" ht="105" x14ac:dyDescent="0.25">
      <c r="A1217" s="27" t="s">
        <v>3554</v>
      </c>
      <c r="B1217" s="27" t="s">
        <v>3555</v>
      </c>
      <c r="C1217" s="27" t="s">
        <v>3556</v>
      </c>
      <c r="D1217" s="28" t="s">
        <v>109</v>
      </c>
      <c r="E1217" s="28">
        <v>1</v>
      </c>
      <c r="F1217" s="29">
        <v>238.71</v>
      </c>
      <c r="G1217" s="29">
        <v>238.71</v>
      </c>
    </row>
    <row r="1218" spans="1:7" x14ac:dyDescent="0.25">
      <c r="A1218" s="26" t="s">
        <v>3557</v>
      </c>
      <c r="B1218" s="27"/>
      <c r="C1218" s="26" t="s">
        <v>3558</v>
      </c>
      <c r="D1218" s="28"/>
      <c r="E1218" s="28"/>
      <c r="F1218" s="29"/>
      <c r="G1218" s="29"/>
    </row>
    <row r="1219" spans="1:7" x14ac:dyDescent="0.25">
      <c r="A1219" s="26" t="s">
        <v>3559</v>
      </c>
      <c r="B1219" s="27"/>
      <c r="C1219" s="26" t="s">
        <v>3560</v>
      </c>
      <c r="D1219" s="28"/>
      <c r="E1219" s="28"/>
      <c r="F1219" s="29"/>
      <c r="G1219" s="29"/>
    </row>
    <row r="1220" spans="1:7" ht="90" x14ac:dyDescent="0.25">
      <c r="A1220" s="27" t="s">
        <v>3561</v>
      </c>
      <c r="B1220" s="27" t="s">
        <v>3562</v>
      </c>
      <c r="C1220" s="27" t="s">
        <v>3563</v>
      </c>
      <c r="D1220" s="28" t="s">
        <v>58</v>
      </c>
      <c r="E1220" s="28">
        <v>1</v>
      </c>
      <c r="F1220" s="29">
        <v>19.59</v>
      </c>
      <c r="G1220" s="29">
        <v>19.59</v>
      </c>
    </row>
    <row r="1221" spans="1:7" ht="60" x14ac:dyDescent="0.25">
      <c r="A1221" s="27" t="s">
        <v>3564</v>
      </c>
      <c r="B1221" s="27" t="s">
        <v>3565</v>
      </c>
      <c r="C1221" s="27" t="s">
        <v>3566</v>
      </c>
      <c r="D1221" s="28" t="s">
        <v>58</v>
      </c>
      <c r="E1221" s="28">
        <v>1</v>
      </c>
      <c r="F1221" s="29">
        <v>23.79</v>
      </c>
      <c r="G1221" s="29">
        <v>23.79</v>
      </c>
    </row>
    <row r="1222" spans="1:7" ht="105" x14ac:dyDescent="0.25">
      <c r="A1222" s="27" t="s">
        <v>3567</v>
      </c>
      <c r="B1222" s="27" t="s">
        <v>3568</v>
      </c>
      <c r="C1222" s="27" t="s">
        <v>3569</v>
      </c>
      <c r="D1222" s="28" t="s">
        <v>58</v>
      </c>
      <c r="E1222" s="28">
        <v>1</v>
      </c>
      <c r="F1222" s="29">
        <v>23.83</v>
      </c>
      <c r="G1222" s="29">
        <v>23.83</v>
      </c>
    </row>
    <row r="1223" spans="1:7" ht="90" x14ac:dyDescent="0.25">
      <c r="A1223" s="27" t="s">
        <v>3570</v>
      </c>
      <c r="B1223" s="27" t="s">
        <v>3571</v>
      </c>
      <c r="C1223" s="27" t="s">
        <v>3572</v>
      </c>
      <c r="D1223" s="28" t="s">
        <v>58</v>
      </c>
      <c r="E1223" s="28">
        <v>1</v>
      </c>
      <c r="F1223" s="29">
        <v>28.77</v>
      </c>
      <c r="G1223" s="29">
        <v>28.77</v>
      </c>
    </row>
    <row r="1224" spans="1:7" ht="120" x14ac:dyDescent="0.25">
      <c r="A1224" s="27" t="s">
        <v>3573</v>
      </c>
      <c r="B1224" s="27" t="s">
        <v>3574</v>
      </c>
      <c r="C1224" s="27" t="s">
        <v>3575</v>
      </c>
      <c r="D1224" s="28" t="s">
        <v>58</v>
      </c>
      <c r="E1224" s="28">
        <v>1</v>
      </c>
      <c r="F1224" s="29">
        <v>33.619999999999997</v>
      </c>
      <c r="G1224" s="29">
        <v>33.619999999999997</v>
      </c>
    </row>
    <row r="1225" spans="1:7" ht="105" x14ac:dyDescent="0.25">
      <c r="A1225" s="27" t="s">
        <v>3576</v>
      </c>
      <c r="B1225" s="27" t="s">
        <v>3577</v>
      </c>
      <c r="C1225" s="27" t="s">
        <v>3578</v>
      </c>
      <c r="D1225" s="28" t="s">
        <v>58</v>
      </c>
      <c r="E1225" s="28">
        <v>1</v>
      </c>
      <c r="F1225" s="29">
        <v>29.44</v>
      </c>
      <c r="G1225" s="29">
        <v>29.44</v>
      </c>
    </row>
    <row r="1226" spans="1:7" ht="30" x14ac:dyDescent="0.25">
      <c r="A1226" s="27" t="s">
        <v>3579</v>
      </c>
      <c r="B1226" s="27" t="s">
        <v>3580</v>
      </c>
      <c r="C1226" s="27" t="s">
        <v>3581</v>
      </c>
      <c r="D1226" s="28" t="s">
        <v>58</v>
      </c>
      <c r="E1226" s="28">
        <v>1</v>
      </c>
      <c r="F1226" s="29">
        <v>4.5199999999999996</v>
      </c>
      <c r="G1226" s="29">
        <v>4.5199999999999996</v>
      </c>
    </row>
    <row r="1227" spans="1:7" ht="30" x14ac:dyDescent="0.25">
      <c r="A1227" s="27" t="s">
        <v>3582</v>
      </c>
      <c r="B1227" s="27" t="s">
        <v>3583</v>
      </c>
      <c r="C1227" s="27" t="s">
        <v>3584</v>
      </c>
      <c r="D1227" s="28" t="s">
        <v>58</v>
      </c>
      <c r="E1227" s="28">
        <v>1</v>
      </c>
      <c r="F1227" s="29">
        <v>12.28</v>
      </c>
      <c r="G1227" s="29">
        <v>12.28</v>
      </c>
    </row>
    <row r="1228" spans="1:7" ht="60" x14ac:dyDescent="0.25">
      <c r="A1228" s="27" t="s">
        <v>3585</v>
      </c>
      <c r="B1228" s="27" t="s">
        <v>3586</v>
      </c>
      <c r="C1228" s="27" t="s">
        <v>3587</v>
      </c>
      <c r="D1228" s="28" t="s">
        <v>109</v>
      </c>
      <c r="E1228" s="28">
        <v>1</v>
      </c>
      <c r="F1228" s="29">
        <v>113.68</v>
      </c>
      <c r="G1228" s="29">
        <v>113.68</v>
      </c>
    </row>
    <row r="1229" spans="1:7" ht="60" x14ac:dyDescent="0.25">
      <c r="A1229" s="27" t="s">
        <v>3588</v>
      </c>
      <c r="B1229" s="27" t="s">
        <v>3589</v>
      </c>
      <c r="C1229" s="27" t="s">
        <v>3590</v>
      </c>
      <c r="D1229" s="28" t="s">
        <v>58</v>
      </c>
      <c r="E1229" s="28">
        <v>1</v>
      </c>
      <c r="F1229" s="29">
        <v>2.98</v>
      </c>
      <c r="G1229" s="29">
        <v>2.98</v>
      </c>
    </row>
    <row r="1230" spans="1:7" ht="105" x14ac:dyDescent="0.25">
      <c r="A1230" s="27" t="s">
        <v>3591</v>
      </c>
      <c r="B1230" s="27" t="s">
        <v>3592</v>
      </c>
      <c r="C1230" s="27" t="s">
        <v>3593</v>
      </c>
      <c r="D1230" s="28" t="s">
        <v>58</v>
      </c>
      <c r="E1230" s="28">
        <v>1</v>
      </c>
      <c r="F1230" s="29">
        <v>23.45</v>
      </c>
      <c r="G1230" s="29">
        <v>23.45</v>
      </c>
    </row>
    <row r="1231" spans="1:7" ht="105" x14ac:dyDescent="0.25">
      <c r="A1231" s="27" t="s">
        <v>3594</v>
      </c>
      <c r="B1231" s="27" t="s">
        <v>3595</v>
      </c>
      <c r="C1231" s="27" t="s">
        <v>3596</v>
      </c>
      <c r="D1231" s="28" t="s">
        <v>58</v>
      </c>
      <c r="E1231" s="28">
        <v>1</v>
      </c>
      <c r="F1231" s="29">
        <v>26.85</v>
      </c>
      <c r="G1231" s="29">
        <v>26.85</v>
      </c>
    </row>
    <row r="1232" spans="1:7" ht="105" x14ac:dyDescent="0.25">
      <c r="A1232" s="27" t="s">
        <v>3597</v>
      </c>
      <c r="B1232" s="27" t="s">
        <v>3598</v>
      </c>
      <c r="C1232" s="27" t="s">
        <v>3599</v>
      </c>
      <c r="D1232" s="28" t="s">
        <v>58</v>
      </c>
      <c r="E1232" s="28">
        <v>1</v>
      </c>
      <c r="F1232" s="29">
        <v>23.72</v>
      </c>
      <c r="G1232" s="29">
        <v>23.72</v>
      </c>
    </row>
    <row r="1233" spans="1:7" ht="60" x14ac:dyDescent="0.25">
      <c r="A1233" s="27" t="s">
        <v>3600</v>
      </c>
      <c r="B1233" s="27" t="s">
        <v>3601</v>
      </c>
      <c r="C1233" s="27" t="s">
        <v>3602</v>
      </c>
      <c r="D1233" s="28" t="s">
        <v>58</v>
      </c>
      <c r="E1233" s="28">
        <v>1</v>
      </c>
      <c r="F1233" s="29">
        <v>3.18</v>
      </c>
      <c r="G1233" s="29">
        <v>3.18</v>
      </c>
    </row>
    <row r="1234" spans="1:7" ht="30" x14ac:dyDescent="0.25">
      <c r="A1234" s="26" t="s">
        <v>3603</v>
      </c>
      <c r="B1234" s="27"/>
      <c r="C1234" s="26" t="s">
        <v>3604</v>
      </c>
      <c r="D1234" s="28"/>
      <c r="E1234" s="28"/>
      <c r="F1234" s="29"/>
      <c r="G1234" s="29"/>
    </row>
    <row r="1235" spans="1:7" ht="90" x14ac:dyDescent="0.25">
      <c r="A1235" s="27" t="s">
        <v>3605</v>
      </c>
      <c r="B1235" s="27" t="s">
        <v>3606</v>
      </c>
      <c r="C1235" s="27" t="s">
        <v>3607</v>
      </c>
      <c r="D1235" s="28" t="s">
        <v>58</v>
      </c>
      <c r="E1235" s="28">
        <v>1</v>
      </c>
      <c r="F1235" s="29">
        <v>15.25</v>
      </c>
      <c r="G1235" s="29">
        <v>15.25</v>
      </c>
    </row>
    <row r="1236" spans="1:7" ht="75" x14ac:dyDescent="0.25">
      <c r="A1236" s="27" t="s">
        <v>3608</v>
      </c>
      <c r="B1236" s="27" t="s">
        <v>3609</v>
      </c>
      <c r="C1236" s="27" t="s">
        <v>3610</v>
      </c>
      <c r="D1236" s="28" t="s">
        <v>58</v>
      </c>
      <c r="E1236" s="28">
        <v>1</v>
      </c>
      <c r="F1236" s="29">
        <v>18.059999999999999</v>
      </c>
      <c r="G1236" s="29">
        <v>18.059999999999999</v>
      </c>
    </row>
    <row r="1237" spans="1:7" ht="120" x14ac:dyDescent="0.25">
      <c r="A1237" s="27" t="s">
        <v>3611</v>
      </c>
      <c r="B1237" s="27" t="s">
        <v>3612</v>
      </c>
      <c r="C1237" s="27" t="s">
        <v>3613</v>
      </c>
      <c r="D1237" s="28" t="s">
        <v>58</v>
      </c>
      <c r="E1237" s="28">
        <v>1</v>
      </c>
      <c r="F1237" s="29">
        <v>27.63</v>
      </c>
      <c r="G1237" s="29">
        <v>27.63</v>
      </c>
    </row>
    <row r="1238" spans="1:7" ht="105" x14ac:dyDescent="0.25">
      <c r="A1238" s="27" t="s">
        <v>3614</v>
      </c>
      <c r="B1238" s="27" t="s">
        <v>3615</v>
      </c>
      <c r="C1238" s="27" t="s">
        <v>3616</v>
      </c>
      <c r="D1238" s="28" t="s">
        <v>58</v>
      </c>
      <c r="E1238" s="28">
        <v>1</v>
      </c>
      <c r="F1238" s="29">
        <v>35.92</v>
      </c>
      <c r="G1238" s="29">
        <v>35.92</v>
      </c>
    </row>
    <row r="1239" spans="1:7" ht="45" x14ac:dyDescent="0.25">
      <c r="A1239" s="27" t="s">
        <v>3617</v>
      </c>
      <c r="B1239" s="27" t="s">
        <v>3618</v>
      </c>
      <c r="C1239" s="27" t="s">
        <v>3619</v>
      </c>
      <c r="D1239" s="28" t="s">
        <v>58</v>
      </c>
      <c r="E1239" s="28">
        <v>1</v>
      </c>
      <c r="F1239" s="29">
        <v>12.32</v>
      </c>
      <c r="G1239" s="29">
        <v>12.32</v>
      </c>
    </row>
    <row r="1240" spans="1:7" ht="105" x14ac:dyDescent="0.25">
      <c r="A1240" s="27" t="s">
        <v>3620</v>
      </c>
      <c r="B1240" s="27" t="s">
        <v>3621</v>
      </c>
      <c r="C1240" s="27" t="s">
        <v>3622</v>
      </c>
      <c r="D1240" s="28" t="s">
        <v>58</v>
      </c>
      <c r="E1240" s="28">
        <v>1</v>
      </c>
      <c r="F1240" s="29">
        <v>23.45</v>
      </c>
      <c r="G1240" s="29">
        <v>23.45</v>
      </c>
    </row>
    <row r="1241" spans="1:7" x14ac:dyDescent="0.25">
      <c r="A1241" s="26" t="s">
        <v>3623</v>
      </c>
      <c r="B1241" s="27"/>
      <c r="C1241" s="26" t="s">
        <v>3624</v>
      </c>
      <c r="D1241" s="28"/>
      <c r="E1241" s="28"/>
      <c r="F1241" s="29"/>
      <c r="G1241" s="29"/>
    </row>
    <row r="1242" spans="1:7" ht="120" x14ac:dyDescent="0.25">
      <c r="A1242" s="27" t="s">
        <v>3625</v>
      </c>
      <c r="B1242" s="27" t="s">
        <v>3626</v>
      </c>
      <c r="C1242" s="27" t="s">
        <v>3627</v>
      </c>
      <c r="D1242" s="28" t="s">
        <v>58</v>
      </c>
      <c r="E1242" s="28">
        <v>1</v>
      </c>
      <c r="F1242" s="29">
        <v>48.49</v>
      </c>
      <c r="G1242" s="29">
        <v>48.49</v>
      </c>
    </row>
    <row r="1243" spans="1:7" ht="105" x14ac:dyDescent="0.25">
      <c r="A1243" s="27" t="s">
        <v>3628</v>
      </c>
      <c r="B1243" s="27" t="s">
        <v>3629</v>
      </c>
      <c r="C1243" s="27" t="s">
        <v>3630</v>
      </c>
      <c r="D1243" s="28" t="s">
        <v>58</v>
      </c>
      <c r="E1243" s="28">
        <v>1</v>
      </c>
      <c r="F1243" s="29">
        <v>43.16</v>
      </c>
      <c r="G1243" s="29">
        <v>43.16</v>
      </c>
    </row>
    <row r="1244" spans="1:7" ht="90" x14ac:dyDescent="0.25">
      <c r="A1244" s="27" t="s">
        <v>3631</v>
      </c>
      <c r="B1244" s="27" t="s">
        <v>3632</v>
      </c>
      <c r="C1244" s="27" t="s">
        <v>3633</v>
      </c>
      <c r="D1244" s="28" t="s">
        <v>58</v>
      </c>
      <c r="E1244" s="28">
        <v>1</v>
      </c>
      <c r="F1244" s="29">
        <v>28.86</v>
      </c>
      <c r="G1244" s="29">
        <v>28.86</v>
      </c>
    </row>
    <row r="1245" spans="1:7" ht="90" x14ac:dyDescent="0.25">
      <c r="A1245" s="27" t="s">
        <v>3634</v>
      </c>
      <c r="B1245" s="27" t="s">
        <v>3635</v>
      </c>
      <c r="C1245" s="27" t="s">
        <v>3636</v>
      </c>
      <c r="D1245" s="28" t="s">
        <v>58</v>
      </c>
      <c r="E1245" s="28">
        <v>1</v>
      </c>
      <c r="F1245" s="29">
        <v>28.3</v>
      </c>
      <c r="G1245" s="29">
        <v>28.3</v>
      </c>
    </row>
    <row r="1246" spans="1:7" ht="75" x14ac:dyDescent="0.25">
      <c r="A1246" s="27" t="s">
        <v>3637</v>
      </c>
      <c r="B1246" s="27" t="s">
        <v>3638</v>
      </c>
      <c r="C1246" s="27" t="s">
        <v>3639</v>
      </c>
      <c r="D1246" s="28" t="s">
        <v>58</v>
      </c>
      <c r="E1246" s="28">
        <v>1</v>
      </c>
      <c r="F1246" s="29">
        <v>25.44</v>
      </c>
      <c r="G1246" s="29">
        <v>25.44</v>
      </c>
    </row>
    <row r="1247" spans="1:7" x14ac:dyDescent="0.25">
      <c r="A1247" s="26" t="s">
        <v>3640</v>
      </c>
      <c r="B1247" s="27"/>
      <c r="C1247" s="26" t="s">
        <v>3641</v>
      </c>
      <c r="D1247" s="28"/>
      <c r="E1247" s="28"/>
      <c r="F1247" s="29"/>
      <c r="G1247" s="29"/>
    </row>
    <row r="1248" spans="1:7" ht="75" x14ac:dyDescent="0.25">
      <c r="A1248" s="27" t="s">
        <v>3642</v>
      </c>
      <c r="B1248" s="27" t="s">
        <v>3643</v>
      </c>
      <c r="C1248" s="27" t="s">
        <v>3644</v>
      </c>
      <c r="D1248" s="28" t="s">
        <v>58</v>
      </c>
      <c r="E1248" s="28">
        <v>1</v>
      </c>
      <c r="F1248" s="29">
        <v>50.58</v>
      </c>
      <c r="G1248" s="29">
        <v>50.58</v>
      </c>
    </row>
    <row r="1249" spans="1:7" ht="45" x14ac:dyDescent="0.25">
      <c r="A1249" s="27" t="s">
        <v>3645</v>
      </c>
      <c r="B1249" s="27" t="s">
        <v>3646</v>
      </c>
      <c r="C1249" s="27" t="s">
        <v>3647</v>
      </c>
      <c r="D1249" s="28" t="s">
        <v>58</v>
      </c>
      <c r="E1249" s="28">
        <v>1</v>
      </c>
      <c r="F1249" s="29">
        <v>43.82</v>
      </c>
      <c r="G1249" s="29">
        <v>43.82</v>
      </c>
    </row>
    <row r="1250" spans="1:7" x14ac:dyDescent="0.25">
      <c r="A1250" s="26" t="s">
        <v>3648</v>
      </c>
      <c r="B1250" s="27"/>
      <c r="C1250" s="26" t="s">
        <v>3649</v>
      </c>
      <c r="D1250" s="28"/>
      <c r="E1250" s="28"/>
      <c r="F1250" s="29"/>
      <c r="G1250" s="29"/>
    </row>
    <row r="1251" spans="1:7" ht="90" x14ac:dyDescent="0.25">
      <c r="A1251" s="27" t="s">
        <v>3650</v>
      </c>
      <c r="B1251" s="27" t="s">
        <v>3651</v>
      </c>
      <c r="C1251" s="27" t="s">
        <v>3652</v>
      </c>
      <c r="D1251" s="28" t="s">
        <v>109</v>
      </c>
      <c r="E1251" s="28">
        <v>1</v>
      </c>
      <c r="F1251" s="29">
        <v>6.06</v>
      </c>
      <c r="G1251" s="29">
        <v>6.06</v>
      </c>
    </row>
    <row r="1252" spans="1:7" x14ac:dyDescent="0.25">
      <c r="A1252" s="26" t="s">
        <v>3653</v>
      </c>
      <c r="B1252" s="27"/>
      <c r="C1252" s="26" t="s">
        <v>3654</v>
      </c>
      <c r="D1252" s="28"/>
      <c r="E1252" s="28"/>
      <c r="F1252" s="29"/>
      <c r="G1252" s="29"/>
    </row>
    <row r="1253" spans="1:7" ht="75" x14ac:dyDescent="0.25">
      <c r="A1253" s="27" t="s">
        <v>3655</v>
      </c>
      <c r="B1253" s="27" t="s">
        <v>3656</v>
      </c>
      <c r="C1253" s="27" t="s">
        <v>3657</v>
      </c>
      <c r="D1253" s="28" t="s">
        <v>96</v>
      </c>
      <c r="E1253" s="28">
        <v>1</v>
      </c>
      <c r="F1253" s="29">
        <v>10.46</v>
      </c>
      <c r="G1253" s="29">
        <v>10.46</v>
      </c>
    </row>
    <row r="1254" spans="1:7" ht="75" x14ac:dyDescent="0.25">
      <c r="A1254" s="27" t="s">
        <v>3658</v>
      </c>
      <c r="B1254" s="27" t="s">
        <v>3659</v>
      </c>
      <c r="C1254" s="27" t="s">
        <v>3660</v>
      </c>
      <c r="D1254" s="28" t="s">
        <v>58</v>
      </c>
      <c r="E1254" s="28">
        <v>1</v>
      </c>
      <c r="F1254" s="29">
        <v>19.68</v>
      </c>
      <c r="G1254" s="29">
        <v>19.68</v>
      </c>
    </row>
    <row r="1255" spans="1:7" ht="45" x14ac:dyDescent="0.25">
      <c r="A1255" s="27" t="s">
        <v>3661</v>
      </c>
      <c r="B1255" s="27" t="s">
        <v>3662</v>
      </c>
      <c r="C1255" s="27" t="s">
        <v>3663</v>
      </c>
      <c r="D1255" s="28" t="s">
        <v>58</v>
      </c>
      <c r="E1255" s="28">
        <v>1</v>
      </c>
      <c r="F1255" s="29">
        <v>23.77</v>
      </c>
      <c r="G1255" s="29">
        <v>23.77</v>
      </c>
    </row>
    <row r="1256" spans="1:7" ht="75" x14ac:dyDescent="0.25">
      <c r="A1256" s="27" t="s">
        <v>3664</v>
      </c>
      <c r="B1256" s="27" t="s">
        <v>3665</v>
      </c>
      <c r="C1256" s="27" t="s">
        <v>3666</v>
      </c>
      <c r="D1256" s="28" t="s">
        <v>96</v>
      </c>
      <c r="E1256" s="28">
        <v>1</v>
      </c>
      <c r="F1256" s="29">
        <v>11.52</v>
      </c>
      <c r="G1256" s="29">
        <v>11.52</v>
      </c>
    </row>
    <row r="1257" spans="1:7" ht="90" x14ac:dyDescent="0.25">
      <c r="A1257" s="27" t="s">
        <v>3667</v>
      </c>
      <c r="B1257" s="27" t="s">
        <v>3668</v>
      </c>
      <c r="C1257" s="27" t="s">
        <v>3669</v>
      </c>
      <c r="D1257" s="28" t="s">
        <v>58</v>
      </c>
      <c r="E1257" s="28">
        <v>1</v>
      </c>
      <c r="F1257" s="29">
        <v>75.150000000000006</v>
      </c>
      <c r="G1257" s="29">
        <v>75.150000000000006</v>
      </c>
    </row>
    <row r="1258" spans="1:7" ht="30" x14ac:dyDescent="0.25">
      <c r="A1258" s="26" t="s">
        <v>3670</v>
      </c>
      <c r="B1258" s="27"/>
      <c r="C1258" s="26" t="s">
        <v>3671</v>
      </c>
      <c r="D1258" s="28"/>
      <c r="E1258" s="28"/>
      <c r="F1258" s="29"/>
      <c r="G1258" s="29"/>
    </row>
    <row r="1259" spans="1:7" x14ac:dyDescent="0.25">
      <c r="A1259" s="26" t="s">
        <v>3672</v>
      </c>
      <c r="B1259" s="27"/>
      <c r="C1259" s="26" t="s">
        <v>3673</v>
      </c>
      <c r="D1259" s="28"/>
      <c r="E1259" s="28"/>
      <c r="F1259" s="29"/>
      <c r="G1259" s="29"/>
    </row>
    <row r="1260" spans="1:7" ht="90" x14ac:dyDescent="0.25">
      <c r="A1260" s="27" t="s">
        <v>3674</v>
      </c>
      <c r="B1260" s="27" t="s">
        <v>3675</v>
      </c>
      <c r="C1260" s="27" t="s">
        <v>3676</v>
      </c>
      <c r="D1260" s="28" t="s">
        <v>58</v>
      </c>
      <c r="E1260" s="28">
        <v>1</v>
      </c>
      <c r="F1260" s="29">
        <v>224.03</v>
      </c>
      <c r="G1260" s="29">
        <v>224.03</v>
      </c>
    </row>
    <row r="1261" spans="1:7" ht="45" x14ac:dyDescent="0.25">
      <c r="A1261" s="27" t="s">
        <v>3677</v>
      </c>
      <c r="B1261" s="27" t="s">
        <v>3678</v>
      </c>
      <c r="C1261" s="27" t="s">
        <v>3679</v>
      </c>
      <c r="D1261" s="28" t="s">
        <v>96</v>
      </c>
      <c r="E1261" s="28">
        <v>1</v>
      </c>
      <c r="F1261" s="29">
        <v>242.23</v>
      </c>
      <c r="G1261" s="29">
        <v>242.23</v>
      </c>
    </row>
    <row r="1262" spans="1:7" ht="90" x14ac:dyDescent="0.25">
      <c r="A1262" s="27" t="s">
        <v>3680</v>
      </c>
      <c r="B1262" s="27" t="s">
        <v>3681</v>
      </c>
      <c r="C1262" s="27" t="s">
        <v>3682</v>
      </c>
      <c r="D1262" s="28" t="s">
        <v>96</v>
      </c>
      <c r="E1262" s="28">
        <v>1</v>
      </c>
      <c r="F1262" s="29">
        <v>239.47</v>
      </c>
      <c r="G1262" s="29">
        <v>239.47</v>
      </c>
    </row>
    <row r="1263" spans="1:7" ht="60" x14ac:dyDescent="0.25">
      <c r="A1263" s="27" t="s">
        <v>3683</v>
      </c>
      <c r="B1263" s="27" t="s">
        <v>3684</v>
      </c>
      <c r="C1263" s="27" t="s">
        <v>3685</v>
      </c>
      <c r="D1263" s="28" t="s">
        <v>96</v>
      </c>
      <c r="E1263" s="28">
        <v>1</v>
      </c>
      <c r="F1263" s="29">
        <v>130.29</v>
      </c>
      <c r="G1263" s="29">
        <v>130.29</v>
      </c>
    </row>
    <row r="1264" spans="1:7" ht="45" x14ac:dyDescent="0.25">
      <c r="A1264" s="27" t="s">
        <v>3686</v>
      </c>
      <c r="B1264" s="27" t="s">
        <v>3687</v>
      </c>
      <c r="C1264" s="27" t="s">
        <v>3688</v>
      </c>
      <c r="D1264" s="28" t="s">
        <v>77</v>
      </c>
      <c r="E1264" s="28">
        <v>1</v>
      </c>
      <c r="F1264" s="30">
        <v>1191.4000000000001</v>
      </c>
      <c r="G1264" s="30">
        <v>1191.4000000000001</v>
      </c>
    </row>
    <row r="1265" spans="1:7" ht="105" x14ac:dyDescent="0.25">
      <c r="A1265" s="27" t="s">
        <v>3689</v>
      </c>
      <c r="B1265" s="27" t="s">
        <v>3690</v>
      </c>
      <c r="C1265" s="27" t="s">
        <v>3691</v>
      </c>
      <c r="D1265" s="28" t="s">
        <v>96</v>
      </c>
      <c r="E1265" s="28">
        <v>1</v>
      </c>
      <c r="F1265" s="29">
        <v>250.19</v>
      </c>
      <c r="G1265" s="29">
        <v>250.19</v>
      </c>
    </row>
    <row r="1266" spans="1:7" ht="90" x14ac:dyDescent="0.25">
      <c r="A1266" s="27" t="s">
        <v>3692</v>
      </c>
      <c r="B1266" s="27" t="s">
        <v>3693</v>
      </c>
      <c r="C1266" s="27" t="s">
        <v>3694</v>
      </c>
      <c r="D1266" s="28" t="s">
        <v>96</v>
      </c>
      <c r="E1266" s="28">
        <v>1</v>
      </c>
      <c r="F1266" s="30">
        <v>1005.16</v>
      </c>
      <c r="G1266" s="30">
        <v>1005.16</v>
      </c>
    </row>
    <row r="1267" spans="1:7" ht="90" x14ac:dyDescent="0.25">
      <c r="A1267" s="27" t="s">
        <v>3695</v>
      </c>
      <c r="B1267" s="27" t="s">
        <v>3696</v>
      </c>
      <c r="C1267" s="27" t="s">
        <v>3697</v>
      </c>
      <c r="D1267" s="28" t="s">
        <v>58</v>
      </c>
      <c r="E1267" s="28">
        <v>1</v>
      </c>
      <c r="F1267" s="29">
        <v>266.52</v>
      </c>
      <c r="G1267" s="29">
        <v>266.52</v>
      </c>
    </row>
    <row r="1268" spans="1:7" ht="60" x14ac:dyDescent="0.25">
      <c r="A1268" s="27" t="s">
        <v>3698</v>
      </c>
      <c r="B1268" s="27" t="s">
        <v>3699</v>
      </c>
      <c r="C1268" s="27" t="s">
        <v>3700</v>
      </c>
      <c r="D1268" s="28" t="s">
        <v>96</v>
      </c>
      <c r="E1268" s="28">
        <v>1</v>
      </c>
      <c r="F1268" s="29">
        <v>131.88</v>
      </c>
      <c r="G1268" s="29">
        <v>131.88</v>
      </c>
    </row>
    <row r="1269" spans="1:7" ht="60" x14ac:dyDescent="0.25">
      <c r="A1269" s="27" t="s">
        <v>3701</v>
      </c>
      <c r="B1269" s="27" t="s">
        <v>3702</v>
      </c>
      <c r="C1269" s="27" t="s">
        <v>3703</v>
      </c>
      <c r="D1269" s="28" t="s">
        <v>96</v>
      </c>
      <c r="E1269" s="28">
        <v>1</v>
      </c>
      <c r="F1269" s="29">
        <v>995.85</v>
      </c>
      <c r="G1269" s="29">
        <v>995.85</v>
      </c>
    </row>
    <row r="1270" spans="1:7" ht="60" x14ac:dyDescent="0.25">
      <c r="A1270" s="27" t="s">
        <v>3704</v>
      </c>
      <c r="B1270" s="27" t="s">
        <v>3705</v>
      </c>
      <c r="C1270" s="27" t="s">
        <v>3706</v>
      </c>
      <c r="D1270" s="28" t="s">
        <v>96</v>
      </c>
      <c r="E1270" s="28">
        <v>1</v>
      </c>
      <c r="F1270" s="30">
        <v>1787.67</v>
      </c>
      <c r="G1270" s="30">
        <v>1787.67</v>
      </c>
    </row>
    <row r="1271" spans="1:7" ht="105" x14ac:dyDescent="0.25">
      <c r="A1271" s="27" t="s">
        <v>3707</v>
      </c>
      <c r="B1271" s="27" t="s">
        <v>3708</v>
      </c>
      <c r="C1271" s="27" t="s">
        <v>3709</v>
      </c>
      <c r="D1271" s="28" t="s">
        <v>109</v>
      </c>
      <c r="E1271" s="28">
        <v>1</v>
      </c>
      <c r="F1271" s="30">
        <v>7248.24</v>
      </c>
      <c r="G1271" s="30">
        <v>7248.24</v>
      </c>
    </row>
    <row r="1272" spans="1:7" ht="105" x14ac:dyDescent="0.25">
      <c r="A1272" s="27" t="s">
        <v>3710</v>
      </c>
      <c r="B1272" s="27" t="s">
        <v>3711</v>
      </c>
      <c r="C1272" s="27" t="s">
        <v>3712</v>
      </c>
      <c r="D1272" s="28" t="s">
        <v>109</v>
      </c>
      <c r="E1272" s="28">
        <v>1</v>
      </c>
      <c r="F1272" s="30">
        <v>2322.39</v>
      </c>
      <c r="G1272" s="30">
        <v>2322.39</v>
      </c>
    </row>
    <row r="1273" spans="1:7" ht="105" x14ac:dyDescent="0.25">
      <c r="A1273" s="27" t="s">
        <v>3713</v>
      </c>
      <c r="B1273" s="27" t="s">
        <v>3714</v>
      </c>
      <c r="C1273" s="27" t="s">
        <v>3715</v>
      </c>
      <c r="D1273" s="28" t="s">
        <v>96</v>
      </c>
      <c r="E1273" s="28">
        <v>1</v>
      </c>
      <c r="F1273" s="29">
        <v>413.8</v>
      </c>
      <c r="G1273" s="29">
        <v>413.8</v>
      </c>
    </row>
    <row r="1274" spans="1:7" x14ac:dyDescent="0.25">
      <c r="A1274" s="26" t="s">
        <v>3716</v>
      </c>
      <c r="B1274" s="27"/>
      <c r="C1274" s="26" t="s">
        <v>3717</v>
      </c>
      <c r="D1274" s="28"/>
      <c r="E1274" s="28"/>
      <c r="F1274" s="29"/>
      <c r="G1274" s="29"/>
    </row>
    <row r="1275" spans="1:7" ht="75" x14ac:dyDescent="0.25">
      <c r="A1275" s="27" t="s">
        <v>3718</v>
      </c>
      <c r="B1275" s="27" t="s">
        <v>3719</v>
      </c>
      <c r="C1275" s="27" t="s">
        <v>3720</v>
      </c>
      <c r="D1275" s="28" t="s">
        <v>96</v>
      </c>
      <c r="E1275" s="28">
        <v>1</v>
      </c>
      <c r="F1275" s="29">
        <v>74.12</v>
      </c>
      <c r="G1275" s="29">
        <v>74.12</v>
      </c>
    </row>
    <row r="1276" spans="1:7" ht="120" x14ac:dyDescent="0.25">
      <c r="A1276" s="27" t="s">
        <v>3721</v>
      </c>
      <c r="B1276" s="27" t="s">
        <v>3722</v>
      </c>
      <c r="C1276" s="27" t="s">
        <v>3723</v>
      </c>
      <c r="D1276" s="28" t="s">
        <v>58</v>
      </c>
      <c r="E1276" s="28">
        <v>1</v>
      </c>
      <c r="F1276" s="29">
        <v>110.79</v>
      </c>
      <c r="G1276" s="29">
        <v>110.79</v>
      </c>
    </row>
    <row r="1277" spans="1:7" ht="75" x14ac:dyDescent="0.25">
      <c r="A1277" s="27" t="s">
        <v>3724</v>
      </c>
      <c r="B1277" s="27" t="s">
        <v>3725</v>
      </c>
      <c r="C1277" s="27" t="s">
        <v>3726</v>
      </c>
      <c r="D1277" s="28" t="s">
        <v>58</v>
      </c>
      <c r="E1277" s="28">
        <v>1</v>
      </c>
      <c r="F1277" s="29">
        <v>164.16</v>
      </c>
      <c r="G1277" s="29">
        <v>164.16</v>
      </c>
    </row>
    <row r="1278" spans="1:7" ht="120" x14ac:dyDescent="0.25">
      <c r="A1278" s="27" t="s">
        <v>3727</v>
      </c>
      <c r="B1278" s="27" t="s">
        <v>3728</v>
      </c>
      <c r="C1278" s="27" t="s">
        <v>3729</v>
      </c>
      <c r="D1278" s="28" t="s">
        <v>58</v>
      </c>
      <c r="E1278" s="28">
        <v>1</v>
      </c>
      <c r="F1278" s="29">
        <v>142.32</v>
      </c>
      <c r="G1278" s="29">
        <v>142.32</v>
      </c>
    </row>
    <row r="1279" spans="1:7" ht="105" x14ac:dyDescent="0.25">
      <c r="A1279" s="27" t="s">
        <v>3730</v>
      </c>
      <c r="B1279" s="27" t="s">
        <v>3731</v>
      </c>
      <c r="C1279" s="27" t="s">
        <v>3732</v>
      </c>
      <c r="D1279" s="28" t="s">
        <v>77</v>
      </c>
      <c r="E1279" s="28">
        <v>1</v>
      </c>
      <c r="F1279" s="29">
        <v>302.45</v>
      </c>
      <c r="G1279" s="29">
        <v>302.45</v>
      </c>
    </row>
    <row r="1280" spans="1:7" ht="90" x14ac:dyDescent="0.25">
      <c r="A1280" s="27" t="s">
        <v>3733</v>
      </c>
      <c r="B1280" s="27" t="s">
        <v>3734</v>
      </c>
      <c r="C1280" s="27" t="s">
        <v>3735</v>
      </c>
      <c r="D1280" s="28" t="s">
        <v>96</v>
      </c>
      <c r="E1280" s="28">
        <v>1</v>
      </c>
      <c r="F1280" s="29">
        <v>91.38</v>
      </c>
      <c r="G1280" s="29">
        <v>91.38</v>
      </c>
    </row>
    <row r="1281" spans="1:7" ht="135" x14ac:dyDescent="0.25">
      <c r="A1281" s="27" t="s">
        <v>3736</v>
      </c>
      <c r="B1281" s="27" t="s">
        <v>3737</v>
      </c>
      <c r="C1281" s="27" t="s">
        <v>3738</v>
      </c>
      <c r="D1281" s="28" t="s">
        <v>58</v>
      </c>
      <c r="E1281" s="28">
        <v>1</v>
      </c>
      <c r="F1281" s="29">
        <v>91.28</v>
      </c>
      <c r="G1281" s="29">
        <v>91.28</v>
      </c>
    </row>
    <row r="1282" spans="1:7" ht="90" x14ac:dyDescent="0.25">
      <c r="A1282" s="27" t="s">
        <v>3739</v>
      </c>
      <c r="B1282" s="27" t="s">
        <v>3740</v>
      </c>
      <c r="C1282" s="27" t="s">
        <v>3741</v>
      </c>
      <c r="D1282" s="28" t="s">
        <v>96</v>
      </c>
      <c r="E1282" s="28">
        <v>1</v>
      </c>
      <c r="F1282" s="29">
        <v>288.76</v>
      </c>
      <c r="G1282" s="29">
        <v>288.76</v>
      </c>
    </row>
    <row r="1283" spans="1:7" ht="90" x14ac:dyDescent="0.25">
      <c r="A1283" s="27" t="s">
        <v>3742</v>
      </c>
      <c r="B1283" s="27" t="s">
        <v>3743</v>
      </c>
      <c r="C1283" s="27" t="s">
        <v>3744</v>
      </c>
      <c r="D1283" s="28" t="s">
        <v>58</v>
      </c>
      <c r="E1283" s="28">
        <v>1</v>
      </c>
      <c r="F1283" s="29">
        <v>99.07</v>
      </c>
      <c r="G1283" s="29">
        <v>99.07</v>
      </c>
    </row>
    <row r="1284" spans="1:7" ht="90" x14ac:dyDescent="0.25">
      <c r="A1284" s="27" t="s">
        <v>3745</v>
      </c>
      <c r="B1284" s="27" t="s">
        <v>3746</v>
      </c>
      <c r="C1284" s="27" t="s">
        <v>3747</v>
      </c>
      <c r="D1284" s="28" t="s">
        <v>58</v>
      </c>
      <c r="E1284" s="28">
        <v>1</v>
      </c>
      <c r="F1284" s="29">
        <v>96.55</v>
      </c>
      <c r="G1284" s="29">
        <v>96.55</v>
      </c>
    </row>
    <row r="1285" spans="1:7" x14ac:dyDescent="0.25">
      <c r="A1285" s="26" t="s">
        <v>3748</v>
      </c>
      <c r="B1285" s="27"/>
      <c r="C1285" s="26" t="s">
        <v>3749</v>
      </c>
      <c r="D1285" s="28"/>
      <c r="E1285" s="28"/>
      <c r="F1285" s="29"/>
      <c r="G1285" s="29"/>
    </row>
    <row r="1286" spans="1:7" ht="45" x14ac:dyDescent="0.25">
      <c r="A1286" s="27" t="s">
        <v>3750</v>
      </c>
      <c r="B1286" s="27" t="s">
        <v>3751</v>
      </c>
      <c r="C1286" s="27" t="s">
        <v>3752</v>
      </c>
      <c r="D1286" s="28" t="s">
        <v>58</v>
      </c>
      <c r="E1286" s="28">
        <v>1</v>
      </c>
      <c r="F1286" s="29">
        <v>14.08</v>
      </c>
      <c r="G1286" s="29">
        <v>14.08</v>
      </c>
    </row>
    <row r="1287" spans="1:7" ht="30" x14ac:dyDescent="0.25">
      <c r="A1287" s="27" t="s">
        <v>3753</v>
      </c>
      <c r="B1287" s="27" t="s">
        <v>3754</v>
      </c>
      <c r="C1287" s="27" t="s">
        <v>3755</v>
      </c>
      <c r="D1287" s="28" t="s">
        <v>77</v>
      </c>
      <c r="E1287" s="28">
        <v>1</v>
      </c>
      <c r="F1287" s="29">
        <v>243.68</v>
      </c>
      <c r="G1287" s="29">
        <v>243.68</v>
      </c>
    </row>
    <row r="1288" spans="1:7" ht="30" x14ac:dyDescent="0.25">
      <c r="A1288" s="27" t="s">
        <v>3756</v>
      </c>
      <c r="B1288" s="27" t="s">
        <v>3757</v>
      </c>
      <c r="C1288" s="27" t="s">
        <v>3758</v>
      </c>
      <c r="D1288" s="28" t="s">
        <v>77</v>
      </c>
      <c r="E1288" s="28">
        <v>1</v>
      </c>
      <c r="F1288" s="29">
        <v>243.93</v>
      </c>
      <c r="G1288" s="29">
        <v>243.93</v>
      </c>
    </row>
    <row r="1289" spans="1:7" ht="30" x14ac:dyDescent="0.25">
      <c r="A1289" s="27" t="s">
        <v>3759</v>
      </c>
      <c r="B1289" s="27" t="s">
        <v>3760</v>
      </c>
      <c r="C1289" s="27" t="s">
        <v>3761</v>
      </c>
      <c r="D1289" s="28" t="s">
        <v>77</v>
      </c>
      <c r="E1289" s="28">
        <v>1</v>
      </c>
      <c r="F1289" s="29">
        <v>272.97000000000003</v>
      </c>
      <c r="G1289" s="29">
        <v>272.97000000000003</v>
      </c>
    </row>
    <row r="1290" spans="1:7" ht="30" x14ac:dyDescent="0.25">
      <c r="A1290" s="27" t="s">
        <v>3762</v>
      </c>
      <c r="B1290" s="27" t="s">
        <v>3763</v>
      </c>
      <c r="C1290" s="27" t="s">
        <v>3764</v>
      </c>
      <c r="D1290" s="28" t="s">
        <v>77</v>
      </c>
      <c r="E1290" s="28">
        <v>1</v>
      </c>
      <c r="F1290" s="29">
        <v>164.32</v>
      </c>
      <c r="G1290" s="29">
        <v>164.32</v>
      </c>
    </row>
    <row r="1291" spans="1:7" ht="45" x14ac:dyDescent="0.25">
      <c r="A1291" s="27" t="s">
        <v>3765</v>
      </c>
      <c r="B1291" s="27" t="s">
        <v>3766</v>
      </c>
      <c r="C1291" s="27" t="s">
        <v>3767</v>
      </c>
      <c r="D1291" s="28" t="s">
        <v>58</v>
      </c>
      <c r="E1291" s="28">
        <v>1</v>
      </c>
      <c r="F1291" s="29">
        <v>31.97</v>
      </c>
      <c r="G1291" s="29">
        <v>31.97</v>
      </c>
    </row>
    <row r="1292" spans="1:7" ht="30" x14ac:dyDescent="0.25">
      <c r="A1292" s="26" t="s">
        <v>3768</v>
      </c>
      <c r="B1292" s="27"/>
      <c r="C1292" s="26" t="s">
        <v>3769</v>
      </c>
      <c r="D1292" s="28"/>
      <c r="E1292" s="28"/>
      <c r="F1292" s="29"/>
      <c r="G1292" s="29"/>
    </row>
    <row r="1293" spans="1:7" x14ac:dyDescent="0.25">
      <c r="A1293" s="27" t="s">
        <v>3770</v>
      </c>
      <c r="B1293" s="27" t="s">
        <v>3771</v>
      </c>
      <c r="C1293" s="27" t="s">
        <v>3772</v>
      </c>
      <c r="D1293" s="28" t="s">
        <v>58</v>
      </c>
      <c r="E1293" s="28">
        <v>1</v>
      </c>
      <c r="F1293" s="29">
        <v>9.89</v>
      </c>
      <c r="G1293" s="29">
        <v>9.89</v>
      </c>
    </row>
    <row r="1294" spans="1:7" ht="30" x14ac:dyDescent="0.25">
      <c r="A1294" s="27" t="s">
        <v>3773</v>
      </c>
      <c r="B1294" s="27" t="s">
        <v>3774</v>
      </c>
      <c r="C1294" s="27" t="s">
        <v>3775</v>
      </c>
      <c r="D1294" s="28" t="s">
        <v>58</v>
      </c>
      <c r="E1294" s="28">
        <v>1</v>
      </c>
      <c r="F1294" s="29">
        <v>1.37</v>
      </c>
      <c r="G1294" s="29">
        <v>1.37</v>
      </c>
    </row>
    <row r="1295" spans="1:7" ht="60" x14ac:dyDescent="0.25">
      <c r="A1295" s="27" t="s">
        <v>3776</v>
      </c>
      <c r="B1295" s="27" t="s">
        <v>3777</v>
      </c>
      <c r="C1295" s="27" t="s">
        <v>3778</v>
      </c>
      <c r="D1295" s="28" t="s">
        <v>58</v>
      </c>
      <c r="E1295" s="28">
        <v>1</v>
      </c>
      <c r="F1295" s="29">
        <v>5.42</v>
      </c>
      <c r="G1295" s="29">
        <v>5.42</v>
      </c>
    </row>
    <row r="1296" spans="1:7" x14ac:dyDescent="0.25">
      <c r="A1296" s="26" t="s">
        <v>3779</v>
      </c>
      <c r="B1296" s="27"/>
      <c r="C1296" s="26" t="s">
        <v>3780</v>
      </c>
      <c r="D1296" s="28"/>
      <c r="E1296" s="28"/>
      <c r="F1296" s="29"/>
      <c r="G1296" s="29"/>
    </row>
    <row r="1297" spans="1:7" ht="60" x14ac:dyDescent="0.25">
      <c r="A1297" s="27" t="s">
        <v>3781</v>
      </c>
      <c r="B1297" s="27" t="s">
        <v>3782</v>
      </c>
      <c r="C1297" s="27" t="s">
        <v>3783</v>
      </c>
      <c r="D1297" s="28" t="s">
        <v>109</v>
      </c>
      <c r="E1297" s="28">
        <v>1</v>
      </c>
      <c r="F1297" s="29">
        <v>161.33000000000001</v>
      </c>
      <c r="G1297" s="29">
        <v>161.33000000000001</v>
      </c>
    </row>
    <row r="1298" spans="1:7" ht="90" x14ac:dyDescent="0.25">
      <c r="A1298" s="27" t="s">
        <v>3784</v>
      </c>
      <c r="B1298" s="27" t="s">
        <v>3785</v>
      </c>
      <c r="C1298" s="27" t="s">
        <v>3786</v>
      </c>
      <c r="D1298" s="28" t="s">
        <v>109</v>
      </c>
      <c r="E1298" s="28">
        <v>1</v>
      </c>
      <c r="F1298" s="29">
        <v>479.11</v>
      </c>
      <c r="G1298" s="29">
        <v>479.11</v>
      </c>
    </row>
    <row r="1299" spans="1:7" ht="75" x14ac:dyDescent="0.25">
      <c r="A1299" s="27" t="s">
        <v>3787</v>
      </c>
      <c r="B1299" s="27" t="s">
        <v>3788</v>
      </c>
      <c r="C1299" s="27" t="s">
        <v>3789</v>
      </c>
      <c r="D1299" s="28" t="s">
        <v>109</v>
      </c>
      <c r="E1299" s="28">
        <v>1</v>
      </c>
      <c r="F1299" s="30">
        <v>1606.36</v>
      </c>
      <c r="G1299" s="30">
        <v>1606.36</v>
      </c>
    </row>
    <row r="1300" spans="1:7" ht="45" x14ac:dyDescent="0.25">
      <c r="A1300" s="27" t="s">
        <v>3790</v>
      </c>
      <c r="B1300" s="27" t="s">
        <v>3791</v>
      </c>
      <c r="C1300" s="27" t="s">
        <v>3792</v>
      </c>
      <c r="D1300" s="28" t="s">
        <v>109</v>
      </c>
      <c r="E1300" s="28">
        <v>1</v>
      </c>
      <c r="F1300" s="29">
        <v>448.86</v>
      </c>
      <c r="G1300" s="29">
        <v>448.86</v>
      </c>
    </row>
    <row r="1301" spans="1:7" ht="60" x14ac:dyDescent="0.25">
      <c r="A1301" s="27" t="s">
        <v>3793</v>
      </c>
      <c r="B1301" s="27" t="s">
        <v>3794</v>
      </c>
      <c r="C1301" s="27" t="s">
        <v>3795</v>
      </c>
      <c r="D1301" s="28" t="s">
        <v>96</v>
      </c>
      <c r="E1301" s="28">
        <v>1</v>
      </c>
      <c r="F1301" s="29">
        <v>173.15</v>
      </c>
      <c r="G1301" s="29">
        <v>173.15</v>
      </c>
    </row>
    <row r="1302" spans="1:7" ht="45" x14ac:dyDescent="0.25">
      <c r="A1302" s="27" t="s">
        <v>3796</v>
      </c>
      <c r="B1302" s="27" t="s">
        <v>3797</v>
      </c>
      <c r="C1302" s="27" t="s">
        <v>3798</v>
      </c>
      <c r="D1302" s="28" t="s">
        <v>109</v>
      </c>
      <c r="E1302" s="28">
        <v>1</v>
      </c>
      <c r="F1302" s="30">
        <v>3211.78</v>
      </c>
      <c r="G1302" s="30">
        <v>3211.78</v>
      </c>
    </row>
    <row r="1303" spans="1:7" ht="60" x14ac:dyDescent="0.25">
      <c r="A1303" s="27" t="s">
        <v>3799</v>
      </c>
      <c r="B1303" s="27" t="s">
        <v>3800</v>
      </c>
      <c r="C1303" s="27" t="s">
        <v>3801</v>
      </c>
      <c r="D1303" s="28" t="s">
        <v>96</v>
      </c>
      <c r="E1303" s="28">
        <v>1</v>
      </c>
      <c r="F1303" s="29">
        <v>229.86</v>
      </c>
      <c r="G1303" s="29">
        <v>229.86</v>
      </c>
    </row>
    <row r="1304" spans="1:7" ht="60" x14ac:dyDescent="0.25">
      <c r="A1304" s="27" t="s">
        <v>3802</v>
      </c>
      <c r="B1304" s="27" t="s">
        <v>3803</v>
      </c>
      <c r="C1304" s="27" t="s">
        <v>3804</v>
      </c>
      <c r="D1304" s="28" t="s">
        <v>109</v>
      </c>
      <c r="E1304" s="28">
        <v>1</v>
      </c>
      <c r="F1304" s="29">
        <v>674.41</v>
      </c>
      <c r="G1304" s="29">
        <v>674.41</v>
      </c>
    </row>
    <row r="1305" spans="1:7" ht="60" x14ac:dyDescent="0.25">
      <c r="A1305" s="27" t="s">
        <v>3805</v>
      </c>
      <c r="B1305" s="27" t="s">
        <v>3806</v>
      </c>
      <c r="C1305" s="27" t="s">
        <v>3807</v>
      </c>
      <c r="D1305" s="28" t="s">
        <v>109</v>
      </c>
      <c r="E1305" s="28">
        <v>1</v>
      </c>
      <c r="F1305" s="29">
        <v>238.96</v>
      </c>
      <c r="G1305" s="29">
        <v>238.96</v>
      </c>
    </row>
    <row r="1306" spans="1:7" ht="60" x14ac:dyDescent="0.25">
      <c r="A1306" s="27" t="s">
        <v>3808</v>
      </c>
      <c r="B1306" s="27" t="s">
        <v>3809</v>
      </c>
      <c r="C1306" s="27" t="s">
        <v>3810</v>
      </c>
      <c r="D1306" s="28" t="s">
        <v>109</v>
      </c>
      <c r="E1306" s="28">
        <v>1</v>
      </c>
      <c r="F1306" s="29">
        <v>355.71</v>
      </c>
      <c r="G1306" s="29">
        <v>355.71</v>
      </c>
    </row>
    <row r="1307" spans="1:7" ht="30" x14ac:dyDescent="0.25">
      <c r="A1307" s="26" t="s">
        <v>3811</v>
      </c>
      <c r="B1307" s="27"/>
      <c r="C1307" s="26" t="s">
        <v>3812</v>
      </c>
      <c r="D1307" s="28"/>
      <c r="E1307" s="28"/>
      <c r="F1307" s="29"/>
      <c r="G1307" s="29"/>
    </row>
    <row r="1308" spans="1:7" ht="105" x14ac:dyDescent="0.25">
      <c r="A1308" s="27" t="s">
        <v>3813</v>
      </c>
      <c r="B1308" s="27" t="s">
        <v>3814</v>
      </c>
      <c r="C1308" s="27" t="s">
        <v>3815</v>
      </c>
      <c r="D1308" s="28" t="s">
        <v>58</v>
      </c>
      <c r="E1308" s="28">
        <v>1</v>
      </c>
      <c r="F1308" s="29">
        <v>147.31</v>
      </c>
      <c r="G1308" s="29">
        <v>147.31</v>
      </c>
    </row>
    <row r="1309" spans="1:7" ht="60" x14ac:dyDescent="0.25">
      <c r="A1309" s="27" t="s">
        <v>3816</v>
      </c>
      <c r="B1309" s="27" t="s">
        <v>3817</v>
      </c>
      <c r="C1309" s="27" t="s">
        <v>3818</v>
      </c>
      <c r="D1309" s="28" t="s">
        <v>96</v>
      </c>
      <c r="E1309" s="28">
        <v>1</v>
      </c>
      <c r="F1309" s="29">
        <v>10.46</v>
      </c>
      <c r="G1309" s="29">
        <v>10.46</v>
      </c>
    </row>
    <row r="1310" spans="1:7" ht="60" x14ac:dyDescent="0.25">
      <c r="A1310" s="27" t="s">
        <v>3819</v>
      </c>
      <c r="B1310" s="27" t="s">
        <v>3820</v>
      </c>
      <c r="C1310" s="27" t="s">
        <v>3821</v>
      </c>
      <c r="D1310" s="28" t="s">
        <v>58</v>
      </c>
      <c r="E1310" s="28">
        <v>1</v>
      </c>
      <c r="F1310" s="29">
        <v>41.8</v>
      </c>
      <c r="G1310" s="29">
        <v>41.8</v>
      </c>
    </row>
    <row r="1311" spans="1:7" ht="30" x14ac:dyDescent="0.25">
      <c r="A1311" s="27" t="s">
        <v>3822</v>
      </c>
      <c r="B1311" s="27" t="s">
        <v>3823</v>
      </c>
      <c r="C1311" s="27" t="s">
        <v>3824</v>
      </c>
      <c r="D1311" s="28" t="s">
        <v>109</v>
      </c>
      <c r="E1311" s="28">
        <v>1</v>
      </c>
      <c r="F1311" s="29">
        <v>227.6</v>
      </c>
      <c r="G1311" s="29">
        <v>227.6</v>
      </c>
    </row>
    <row r="1312" spans="1:7" ht="60" x14ac:dyDescent="0.25">
      <c r="A1312" s="27" t="s">
        <v>3825</v>
      </c>
      <c r="B1312" s="27" t="s">
        <v>3826</v>
      </c>
      <c r="C1312" s="27" t="s">
        <v>3827</v>
      </c>
      <c r="D1312" s="28" t="s">
        <v>109</v>
      </c>
      <c r="E1312" s="28">
        <v>1</v>
      </c>
      <c r="F1312" s="30">
        <v>3694.28</v>
      </c>
      <c r="G1312" s="30">
        <v>3694.28</v>
      </c>
    </row>
    <row r="1313" spans="1:7" ht="45" x14ac:dyDescent="0.25">
      <c r="A1313" s="27" t="s">
        <v>3828</v>
      </c>
      <c r="B1313" s="27" t="s">
        <v>3829</v>
      </c>
      <c r="C1313" s="27" t="s">
        <v>3830</v>
      </c>
      <c r="D1313" s="28" t="s">
        <v>109</v>
      </c>
      <c r="E1313" s="28">
        <v>1</v>
      </c>
      <c r="F1313" s="30">
        <v>2071.0300000000002</v>
      </c>
      <c r="G1313" s="30">
        <v>2071.0300000000002</v>
      </c>
    </row>
    <row r="1314" spans="1:7" ht="75" x14ac:dyDescent="0.25">
      <c r="A1314" s="27" t="s">
        <v>3831</v>
      </c>
      <c r="B1314" s="27" t="s">
        <v>3832</v>
      </c>
      <c r="C1314" s="27" t="s">
        <v>3833</v>
      </c>
      <c r="D1314" s="28" t="s">
        <v>109</v>
      </c>
      <c r="E1314" s="28">
        <v>1</v>
      </c>
      <c r="F1314" s="30">
        <v>1664.55</v>
      </c>
      <c r="G1314" s="30">
        <v>1664.55</v>
      </c>
    </row>
    <row r="1315" spans="1:7" ht="30" x14ac:dyDescent="0.25">
      <c r="A1315" s="27" t="s">
        <v>3834</v>
      </c>
      <c r="B1315" s="27" t="s">
        <v>3835</v>
      </c>
      <c r="C1315" s="27" t="s">
        <v>3836</v>
      </c>
      <c r="D1315" s="28" t="s">
        <v>109</v>
      </c>
      <c r="E1315" s="28">
        <v>1</v>
      </c>
      <c r="F1315" s="30">
        <v>1015.9</v>
      </c>
      <c r="G1315" s="30">
        <v>1015.9</v>
      </c>
    </row>
    <row r="1316" spans="1:7" ht="75" x14ac:dyDescent="0.25">
      <c r="A1316" s="27" t="s">
        <v>3837</v>
      </c>
      <c r="B1316" s="27" t="s">
        <v>3838</v>
      </c>
      <c r="C1316" s="27" t="s">
        <v>3839</v>
      </c>
      <c r="D1316" s="28" t="s">
        <v>58</v>
      </c>
      <c r="E1316" s="28">
        <v>1</v>
      </c>
      <c r="F1316" s="29">
        <v>279.27</v>
      </c>
      <c r="G1316" s="29">
        <v>279.27</v>
      </c>
    </row>
    <row r="1317" spans="1:7" x14ac:dyDescent="0.25">
      <c r="A1317" s="27" t="s">
        <v>3840</v>
      </c>
      <c r="B1317" s="27" t="s">
        <v>3841</v>
      </c>
      <c r="C1317" s="27" t="s">
        <v>3842</v>
      </c>
      <c r="D1317" s="28" t="s">
        <v>109</v>
      </c>
      <c r="E1317" s="28">
        <v>1</v>
      </c>
      <c r="F1317" s="29">
        <v>219.01</v>
      </c>
      <c r="G1317" s="29">
        <v>219.01</v>
      </c>
    </row>
    <row r="1318" spans="1:7" ht="45" x14ac:dyDescent="0.25">
      <c r="A1318" s="27" t="s">
        <v>3843</v>
      </c>
      <c r="B1318" s="27" t="s">
        <v>3844</v>
      </c>
      <c r="C1318" s="27" t="s">
        <v>3845</v>
      </c>
      <c r="D1318" s="28" t="s">
        <v>58</v>
      </c>
      <c r="E1318" s="28">
        <v>1</v>
      </c>
      <c r="F1318" s="29">
        <v>19.12</v>
      </c>
      <c r="G1318" s="29">
        <v>19.12</v>
      </c>
    </row>
    <row r="1319" spans="1:7" ht="75" x14ac:dyDescent="0.25">
      <c r="A1319" s="27" t="s">
        <v>3846</v>
      </c>
      <c r="B1319" s="27" t="s">
        <v>3847</v>
      </c>
      <c r="C1319" s="27" t="s">
        <v>3848</v>
      </c>
      <c r="D1319" s="28" t="s">
        <v>58</v>
      </c>
      <c r="E1319" s="28">
        <v>1</v>
      </c>
      <c r="F1319" s="29">
        <v>195.2</v>
      </c>
      <c r="G1319" s="29">
        <v>195.2</v>
      </c>
    </row>
    <row r="1320" spans="1:7" ht="75" x14ac:dyDescent="0.25">
      <c r="A1320" s="27" t="s">
        <v>3849</v>
      </c>
      <c r="B1320" s="27" t="s">
        <v>3850</v>
      </c>
      <c r="C1320" s="27" t="s">
        <v>3851</v>
      </c>
      <c r="D1320" s="28" t="s">
        <v>58</v>
      </c>
      <c r="E1320" s="28">
        <v>1</v>
      </c>
      <c r="F1320" s="29">
        <v>161.22</v>
      </c>
      <c r="G1320" s="29">
        <v>161.22</v>
      </c>
    </row>
    <row r="1321" spans="1:7" ht="30" x14ac:dyDescent="0.25">
      <c r="A1321" s="27" t="s">
        <v>3852</v>
      </c>
      <c r="B1321" s="27" t="s">
        <v>3853</v>
      </c>
      <c r="C1321" s="27" t="s">
        <v>3854</v>
      </c>
      <c r="D1321" s="28" t="s">
        <v>96</v>
      </c>
      <c r="E1321" s="28">
        <v>1</v>
      </c>
      <c r="F1321" s="29">
        <v>6.1</v>
      </c>
      <c r="G1321" s="29">
        <v>6.1</v>
      </c>
    </row>
    <row r="1322" spans="1:7" ht="105" x14ac:dyDescent="0.25">
      <c r="A1322" s="27" t="s">
        <v>3855</v>
      </c>
      <c r="B1322" s="27" t="s">
        <v>3856</v>
      </c>
      <c r="C1322" s="27" t="s">
        <v>3857</v>
      </c>
      <c r="D1322" s="28" t="s">
        <v>58</v>
      </c>
      <c r="E1322" s="28">
        <v>1</v>
      </c>
      <c r="F1322" s="29">
        <v>58.39</v>
      </c>
      <c r="G1322" s="29">
        <v>58.39</v>
      </c>
    </row>
    <row r="1323" spans="1:7" ht="45" x14ac:dyDescent="0.25">
      <c r="A1323" s="27" t="s">
        <v>3858</v>
      </c>
      <c r="B1323" s="27" t="s">
        <v>3859</v>
      </c>
      <c r="C1323" s="27" t="s">
        <v>3860</v>
      </c>
      <c r="D1323" s="28" t="s">
        <v>58</v>
      </c>
      <c r="E1323" s="28">
        <v>1</v>
      </c>
      <c r="F1323" s="29">
        <v>20.95</v>
      </c>
      <c r="G1323" s="29">
        <v>20.95</v>
      </c>
    </row>
    <row r="1324" spans="1:7" ht="60" x14ac:dyDescent="0.25">
      <c r="A1324" s="27" t="s">
        <v>3861</v>
      </c>
      <c r="B1324" s="27" t="s">
        <v>3862</v>
      </c>
      <c r="C1324" s="27" t="s">
        <v>3863</v>
      </c>
      <c r="D1324" s="28" t="s">
        <v>96</v>
      </c>
      <c r="E1324" s="28">
        <v>1</v>
      </c>
      <c r="F1324" s="29">
        <v>11.52</v>
      </c>
      <c r="G1324" s="29">
        <v>11.52</v>
      </c>
    </row>
    <row r="1325" spans="1:7" ht="60" x14ac:dyDescent="0.25">
      <c r="A1325" s="27" t="s">
        <v>3864</v>
      </c>
      <c r="B1325" s="27" t="s">
        <v>3865</v>
      </c>
      <c r="C1325" s="27" t="s">
        <v>3866</v>
      </c>
      <c r="D1325" s="28" t="s">
        <v>58</v>
      </c>
      <c r="E1325" s="28">
        <v>1</v>
      </c>
      <c r="F1325" s="29">
        <v>188.05</v>
      </c>
      <c r="G1325" s="29">
        <v>188.05</v>
      </c>
    </row>
    <row r="1326" spans="1:7" ht="90" x14ac:dyDescent="0.25">
      <c r="A1326" s="27" t="s">
        <v>3867</v>
      </c>
      <c r="B1326" s="27" t="s">
        <v>3868</v>
      </c>
      <c r="C1326" s="27" t="s">
        <v>3869</v>
      </c>
      <c r="D1326" s="28" t="s">
        <v>58</v>
      </c>
      <c r="E1326" s="28">
        <v>1</v>
      </c>
      <c r="F1326" s="29">
        <v>197.46</v>
      </c>
      <c r="G1326" s="29">
        <v>197.46</v>
      </c>
    </row>
    <row r="1327" spans="1:7" ht="90" x14ac:dyDescent="0.25">
      <c r="A1327" s="27" t="s">
        <v>3870</v>
      </c>
      <c r="B1327" s="27" t="s">
        <v>3871</v>
      </c>
      <c r="C1327" s="27" t="s">
        <v>3872</v>
      </c>
      <c r="D1327" s="28" t="s">
        <v>523</v>
      </c>
      <c r="E1327" s="28">
        <v>1</v>
      </c>
      <c r="F1327" s="29">
        <v>38.32</v>
      </c>
      <c r="G1327" s="29">
        <v>38.32</v>
      </c>
    </row>
    <row r="1328" spans="1:7" ht="30" x14ac:dyDescent="0.25">
      <c r="A1328" s="26" t="s">
        <v>3873</v>
      </c>
      <c r="B1328" s="27"/>
      <c r="C1328" s="26" t="s">
        <v>3874</v>
      </c>
      <c r="D1328" s="28"/>
      <c r="E1328" s="28"/>
      <c r="F1328" s="29"/>
      <c r="G1328" s="29"/>
    </row>
    <row r="1329" spans="1:7" x14ac:dyDescent="0.25">
      <c r="A1329" s="26" t="s">
        <v>3875</v>
      </c>
      <c r="B1329" s="27"/>
      <c r="C1329" s="26" t="s">
        <v>3876</v>
      </c>
      <c r="D1329" s="28"/>
      <c r="E1329" s="28"/>
      <c r="F1329" s="29"/>
      <c r="G1329" s="29"/>
    </row>
    <row r="1330" spans="1:7" ht="30" x14ac:dyDescent="0.25">
      <c r="A1330" s="27" t="s">
        <v>3877</v>
      </c>
      <c r="B1330" s="27" t="s">
        <v>3878</v>
      </c>
      <c r="C1330" s="27" t="s">
        <v>3879</v>
      </c>
      <c r="D1330" s="28" t="s">
        <v>58</v>
      </c>
      <c r="E1330" s="28">
        <v>1</v>
      </c>
      <c r="F1330" s="29">
        <v>143</v>
      </c>
      <c r="G1330" s="29">
        <v>143</v>
      </c>
    </row>
    <row r="1331" spans="1:7" ht="60" x14ac:dyDescent="0.25">
      <c r="A1331" s="27" t="s">
        <v>3880</v>
      </c>
      <c r="B1331" s="27" t="s">
        <v>3881</v>
      </c>
      <c r="C1331" s="27" t="s">
        <v>3882</v>
      </c>
      <c r="D1331" s="28" t="s">
        <v>109</v>
      </c>
      <c r="E1331" s="28">
        <v>1</v>
      </c>
      <c r="F1331" s="29">
        <v>625.47</v>
      </c>
      <c r="G1331" s="29">
        <v>625.47</v>
      </c>
    </row>
    <row r="1332" spans="1:7" ht="105" x14ac:dyDescent="0.25">
      <c r="A1332" s="27" t="s">
        <v>3883</v>
      </c>
      <c r="B1332" s="27" t="s">
        <v>3884</v>
      </c>
      <c r="C1332" s="27" t="s">
        <v>3885</v>
      </c>
      <c r="D1332" s="28" t="s">
        <v>109</v>
      </c>
      <c r="E1332" s="28">
        <v>1</v>
      </c>
      <c r="F1332" s="30">
        <v>7195.77</v>
      </c>
      <c r="G1332" s="30">
        <v>7195.77</v>
      </c>
    </row>
    <row r="1333" spans="1:7" x14ac:dyDescent="0.25">
      <c r="A1333" s="26" t="s">
        <v>3886</v>
      </c>
      <c r="B1333" s="27"/>
      <c r="C1333" s="26" t="s">
        <v>3887</v>
      </c>
      <c r="D1333" s="28"/>
      <c r="E1333" s="28"/>
      <c r="F1333" s="29"/>
      <c r="G1333" s="29"/>
    </row>
    <row r="1334" spans="1:7" ht="30" x14ac:dyDescent="0.25">
      <c r="A1334" s="27" t="s">
        <v>3888</v>
      </c>
      <c r="B1334" s="27" t="s">
        <v>3889</v>
      </c>
      <c r="C1334" s="27" t="s">
        <v>3890</v>
      </c>
      <c r="D1334" s="28" t="s">
        <v>58</v>
      </c>
      <c r="E1334" s="28">
        <v>1</v>
      </c>
      <c r="F1334" s="29">
        <v>360.83</v>
      </c>
      <c r="G1334" s="29">
        <v>360.83</v>
      </c>
    </row>
    <row r="1335" spans="1:7" x14ac:dyDescent="0.25">
      <c r="A1335" s="26" t="s">
        <v>3891</v>
      </c>
      <c r="B1335" s="27"/>
      <c r="C1335" s="26" t="s">
        <v>3892</v>
      </c>
      <c r="D1335" s="28"/>
      <c r="E1335" s="28"/>
      <c r="F1335" s="29"/>
      <c r="G1335" s="29"/>
    </row>
    <row r="1336" spans="1:7" ht="45" x14ac:dyDescent="0.25">
      <c r="A1336" s="27" t="s">
        <v>3893</v>
      </c>
      <c r="B1336" s="27" t="s">
        <v>3894</v>
      </c>
      <c r="C1336" s="27" t="s">
        <v>3895</v>
      </c>
      <c r="D1336" s="28" t="s">
        <v>96</v>
      </c>
      <c r="E1336" s="28">
        <v>1</v>
      </c>
      <c r="F1336" s="29">
        <v>333.63</v>
      </c>
      <c r="G1336" s="29">
        <v>333.63</v>
      </c>
    </row>
    <row r="1337" spans="1:7" ht="60" x14ac:dyDescent="0.25">
      <c r="A1337" s="27" t="s">
        <v>3896</v>
      </c>
      <c r="B1337" s="27" t="s">
        <v>3897</v>
      </c>
      <c r="C1337" s="27" t="s">
        <v>3898</v>
      </c>
      <c r="D1337" s="28" t="s">
        <v>96</v>
      </c>
      <c r="E1337" s="28">
        <v>1</v>
      </c>
      <c r="F1337" s="29">
        <v>242.88</v>
      </c>
      <c r="G1337" s="29">
        <v>242.88</v>
      </c>
    </row>
    <row r="1338" spans="1:7" ht="60" x14ac:dyDescent="0.25">
      <c r="A1338" s="27" t="s">
        <v>3899</v>
      </c>
      <c r="B1338" s="27" t="s">
        <v>3900</v>
      </c>
      <c r="C1338" s="27" t="s">
        <v>3901</v>
      </c>
      <c r="D1338" s="28" t="s">
        <v>96</v>
      </c>
      <c r="E1338" s="28">
        <v>1</v>
      </c>
      <c r="F1338" s="29">
        <v>225.93</v>
      </c>
      <c r="G1338" s="29">
        <v>225.93</v>
      </c>
    </row>
    <row r="1339" spans="1:7" ht="60" x14ac:dyDescent="0.25">
      <c r="A1339" s="27" t="s">
        <v>3902</v>
      </c>
      <c r="B1339" s="27" t="s">
        <v>3903</v>
      </c>
      <c r="C1339" s="27" t="s">
        <v>3904</v>
      </c>
      <c r="D1339" s="28" t="s">
        <v>109</v>
      </c>
      <c r="E1339" s="28">
        <v>1</v>
      </c>
      <c r="F1339" s="29">
        <v>816.45</v>
      </c>
      <c r="G1339" s="29">
        <v>816.45</v>
      </c>
    </row>
    <row r="1340" spans="1:7" ht="45" x14ac:dyDescent="0.25">
      <c r="A1340" s="27" t="s">
        <v>3905</v>
      </c>
      <c r="B1340" s="27" t="s">
        <v>3906</v>
      </c>
      <c r="C1340" s="27" t="s">
        <v>3907</v>
      </c>
      <c r="D1340" s="28" t="s">
        <v>109</v>
      </c>
      <c r="E1340" s="28">
        <v>1</v>
      </c>
      <c r="F1340" s="29">
        <v>188.01</v>
      </c>
      <c r="G1340" s="29">
        <v>188.01</v>
      </c>
    </row>
    <row r="1341" spans="1:7" ht="30" x14ac:dyDescent="0.25">
      <c r="A1341" s="27" t="s">
        <v>3908</v>
      </c>
      <c r="B1341" s="27" t="s">
        <v>3909</v>
      </c>
      <c r="C1341" s="27" t="s">
        <v>3910</v>
      </c>
      <c r="D1341" s="28" t="s">
        <v>96</v>
      </c>
      <c r="E1341" s="28">
        <v>1</v>
      </c>
      <c r="F1341" s="29">
        <v>136.56</v>
      </c>
      <c r="G1341" s="29">
        <v>136.56</v>
      </c>
    </row>
    <row r="1342" spans="1:7" x14ac:dyDescent="0.25">
      <c r="A1342" s="26" t="s">
        <v>3911</v>
      </c>
      <c r="B1342" s="27"/>
      <c r="C1342" s="26" t="s">
        <v>3912</v>
      </c>
      <c r="D1342" s="28"/>
      <c r="E1342" s="28"/>
      <c r="F1342" s="29"/>
      <c r="G1342" s="29"/>
    </row>
    <row r="1343" spans="1:7" ht="60" x14ac:dyDescent="0.25">
      <c r="A1343" s="26" t="s">
        <v>3913</v>
      </c>
      <c r="B1343" s="27"/>
      <c r="C1343" s="26" t="s">
        <v>3914</v>
      </c>
      <c r="D1343" s="28"/>
      <c r="E1343" s="28"/>
      <c r="F1343" s="29"/>
      <c r="G1343" s="29"/>
    </row>
    <row r="1344" spans="1:7" ht="105" x14ac:dyDescent="0.25">
      <c r="A1344" s="27" t="s">
        <v>3915</v>
      </c>
      <c r="B1344" s="27" t="s">
        <v>3916</v>
      </c>
      <c r="C1344" s="27" t="s">
        <v>3917</v>
      </c>
      <c r="D1344" s="28" t="s">
        <v>253</v>
      </c>
      <c r="E1344" s="28">
        <v>1</v>
      </c>
      <c r="F1344" s="30">
        <v>4090.4</v>
      </c>
      <c r="G1344" s="30">
        <v>4090.4</v>
      </c>
    </row>
    <row r="1345" spans="1:7" x14ac:dyDescent="0.25">
      <c r="A1345" s="26" t="s">
        <v>3918</v>
      </c>
      <c r="B1345" s="27"/>
      <c r="C1345" s="26" t="s">
        <v>3919</v>
      </c>
      <c r="D1345" s="28"/>
      <c r="E1345" s="28"/>
      <c r="F1345" s="29"/>
      <c r="G1345" s="29"/>
    </row>
    <row r="1346" spans="1:7" ht="45" x14ac:dyDescent="0.25">
      <c r="A1346" s="26" t="s">
        <v>3920</v>
      </c>
      <c r="B1346" s="27"/>
      <c r="C1346" s="26" t="s">
        <v>3921</v>
      </c>
      <c r="D1346" s="28"/>
      <c r="E1346" s="28"/>
      <c r="F1346" s="29"/>
      <c r="G1346" s="29"/>
    </row>
    <row r="1347" spans="1:7" x14ac:dyDescent="0.25">
      <c r="A1347" s="27" t="s">
        <v>3922</v>
      </c>
      <c r="B1347" s="27" t="s">
        <v>3923</v>
      </c>
      <c r="C1347" s="27" t="s">
        <v>3924</v>
      </c>
      <c r="D1347" s="28" t="s">
        <v>109</v>
      </c>
      <c r="E1347" s="28">
        <v>1</v>
      </c>
      <c r="F1347" s="29">
        <v>13.63</v>
      </c>
      <c r="G1347" s="29">
        <v>13.63</v>
      </c>
    </row>
    <row r="1348" spans="1:7" x14ac:dyDescent="0.25">
      <c r="A1348" s="27" t="s">
        <v>3925</v>
      </c>
      <c r="B1348" s="27" t="s">
        <v>3926</v>
      </c>
      <c r="C1348" s="27" t="s">
        <v>3927</v>
      </c>
      <c r="D1348" s="28" t="s">
        <v>109</v>
      </c>
      <c r="E1348" s="28">
        <v>1</v>
      </c>
      <c r="F1348" s="29">
        <v>180.6</v>
      </c>
      <c r="G1348" s="29">
        <v>180.6</v>
      </c>
    </row>
    <row r="1349" spans="1:7" x14ac:dyDescent="0.25">
      <c r="A1349" s="27" t="s">
        <v>3928</v>
      </c>
      <c r="B1349" s="27" t="s">
        <v>3929</v>
      </c>
      <c r="C1349" s="27" t="s">
        <v>3930</v>
      </c>
      <c r="D1349" s="28" t="s">
        <v>109</v>
      </c>
      <c r="E1349" s="28">
        <v>1</v>
      </c>
      <c r="F1349" s="29">
        <v>20.97</v>
      </c>
      <c r="G1349" s="29">
        <v>20.97</v>
      </c>
    </row>
    <row r="1350" spans="1:7" x14ac:dyDescent="0.25">
      <c r="A1350" s="27" t="s">
        <v>3931</v>
      </c>
      <c r="B1350" s="27" t="s">
        <v>3932</v>
      </c>
      <c r="C1350" s="27" t="s">
        <v>3933</v>
      </c>
      <c r="D1350" s="28" t="s">
        <v>109</v>
      </c>
      <c r="E1350" s="28">
        <v>1</v>
      </c>
      <c r="F1350" s="29">
        <v>56.53</v>
      </c>
      <c r="G1350" s="29">
        <v>56.53</v>
      </c>
    </row>
    <row r="1351" spans="1:7" x14ac:dyDescent="0.25">
      <c r="A1351" s="27" t="s">
        <v>3934</v>
      </c>
      <c r="B1351" s="27" t="s">
        <v>3935</v>
      </c>
      <c r="C1351" s="27" t="s">
        <v>3936</v>
      </c>
      <c r="D1351" s="28" t="s">
        <v>109</v>
      </c>
      <c r="E1351" s="28">
        <v>1</v>
      </c>
      <c r="F1351" s="29">
        <v>3.79</v>
      </c>
      <c r="G1351" s="29">
        <v>3.79</v>
      </c>
    </row>
    <row r="1352" spans="1:7" x14ac:dyDescent="0.25">
      <c r="A1352" s="27" t="s">
        <v>3937</v>
      </c>
      <c r="B1352" s="27" t="s">
        <v>3938</v>
      </c>
      <c r="C1352" s="27" t="s">
        <v>3939</v>
      </c>
      <c r="D1352" s="28" t="s">
        <v>109</v>
      </c>
      <c r="E1352" s="28">
        <v>1</v>
      </c>
      <c r="F1352" s="29">
        <v>15.44</v>
      </c>
      <c r="G1352" s="29">
        <v>15.44</v>
      </c>
    </row>
    <row r="1353" spans="1:7" x14ac:dyDescent="0.25">
      <c r="A1353" s="27" t="s">
        <v>3940</v>
      </c>
      <c r="B1353" s="27" t="s">
        <v>3941</v>
      </c>
      <c r="C1353" s="27" t="s">
        <v>3942</v>
      </c>
      <c r="D1353" s="28" t="s">
        <v>109</v>
      </c>
      <c r="E1353" s="28">
        <v>1</v>
      </c>
      <c r="F1353" s="29">
        <v>26.97</v>
      </c>
      <c r="G1353" s="29">
        <v>26.97</v>
      </c>
    </row>
    <row r="1354" spans="1:7" x14ac:dyDescent="0.25">
      <c r="A1354" s="27" t="s">
        <v>3943</v>
      </c>
      <c r="B1354" s="27" t="s">
        <v>3944</v>
      </c>
      <c r="C1354" s="27" t="s">
        <v>3945</v>
      </c>
      <c r="D1354" s="28" t="s">
        <v>109</v>
      </c>
      <c r="E1354" s="28">
        <v>1</v>
      </c>
      <c r="F1354" s="29">
        <v>1.44</v>
      </c>
      <c r="G1354" s="29">
        <v>1.44</v>
      </c>
    </row>
    <row r="1355" spans="1:7" x14ac:dyDescent="0.25">
      <c r="A1355" s="27" t="s">
        <v>3946</v>
      </c>
      <c r="B1355" s="27" t="s">
        <v>3947</v>
      </c>
      <c r="C1355" s="27" t="s">
        <v>3948</v>
      </c>
      <c r="D1355" s="28" t="s">
        <v>109</v>
      </c>
      <c r="E1355" s="28">
        <v>1</v>
      </c>
      <c r="F1355" s="29">
        <v>83.43</v>
      </c>
      <c r="G1355" s="29">
        <v>83.43</v>
      </c>
    </row>
    <row r="1356" spans="1:7" ht="30" x14ac:dyDescent="0.25">
      <c r="A1356" s="26" t="s">
        <v>3949</v>
      </c>
      <c r="B1356" s="27"/>
      <c r="C1356" s="26" t="s">
        <v>3950</v>
      </c>
      <c r="D1356" s="28"/>
      <c r="E1356" s="28"/>
      <c r="F1356" s="29"/>
      <c r="G1356" s="29"/>
    </row>
    <row r="1357" spans="1:7" x14ac:dyDescent="0.25">
      <c r="A1357" s="27" t="s">
        <v>3951</v>
      </c>
      <c r="B1357" s="27" t="s">
        <v>3952</v>
      </c>
      <c r="C1357" s="27" t="s">
        <v>3953</v>
      </c>
      <c r="D1357" s="28" t="s">
        <v>109</v>
      </c>
      <c r="E1357" s="28">
        <v>1</v>
      </c>
      <c r="F1357" s="29">
        <v>110.83</v>
      </c>
      <c r="G1357" s="29">
        <v>110.83</v>
      </c>
    </row>
    <row r="1358" spans="1:7" x14ac:dyDescent="0.25">
      <c r="A1358" s="27" t="s">
        <v>3954</v>
      </c>
      <c r="B1358" s="27" t="s">
        <v>3955</v>
      </c>
      <c r="C1358" s="27" t="s">
        <v>3956</v>
      </c>
      <c r="D1358" s="28" t="s">
        <v>109</v>
      </c>
      <c r="E1358" s="28">
        <v>1</v>
      </c>
      <c r="F1358" s="29">
        <v>44.77</v>
      </c>
      <c r="G1358" s="29">
        <v>44.77</v>
      </c>
    </row>
    <row r="1359" spans="1:7" x14ac:dyDescent="0.25">
      <c r="A1359" s="27" t="s">
        <v>3957</v>
      </c>
      <c r="B1359" s="27" t="s">
        <v>3958</v>
      </c>
      <c r="C1359" s="27" t="s">
        <v>3959</v>
      </c>
      <c r="D1359" s="28" t="s">
        <v>109</v>
      </c>
      <c r="E1359" s="28">
        <v>1</v>
      </c>
      <c r="F1359" s="29">
        <v>58.6</v>
      </c>
      <c r="G1359" s="29">
        <v>58.6</v>
      </c>
    </row>
    <row r="1360" spans="1:7" x14ac:dyDescent="0.25">
      <c r="A1360" s="27" t="s">
        <v>3960</v>
      </c>
      <c r="B1360" s="27" t="s">
        <v>3961</v>
      </c>
      <c r="C1360" s="27" t="s">
        <v>3962</v>
      </c>
      <c r="D1360" s="28" t="s">
        <v>109</v>
      </c>
      <c r="E1360" s="28">
        <v>1</v>
      </c>
      <c r="F1360" s="29">
        <v>88.19</v>
      </c>
      <c r="G1360" s="29">
        <v>88.19</v>
      </c>
    </row>
    <row r="1361" spans="1:7" x14ac:dyDescent="0.25">
      <c r="A1361" s="27" t="s">
        <v>3963</v>
      </c>
      <c r="B1361" s="27" t="s">
        <v>3964</v>
      </c>
      <c r="C1361" s="27" t="s">
        <v>3965</v>
      </c>
      <c r="D1361" s="28" t="s">
        <v>109</v>
      </c>
      <c r="E1361" s="28">
        <v>1</v>
      </c>
      <c r="F1361" s="29">
        <v>38.47</v>
      </c>
      <c r="G1361" s="29">
        <v>38.47</v>
      </c>
    </row>
    <row r="1362" spans="1:7" x14ac:dyDescent="0.25">
      <c r="A1362" s="27" t="s">
        <v>3966</v>
      </c>
      <c r="B1362" s="27" t="s">
        <v>3967</v>
      </c>
      <c r="C1362" s="27" t="s">
        <v>3968</v>
      </c>
      <c r="D1362" s="28" t="s">
        <v>109</v>
      </c>
      <c r="E1362" s="28">
        <v>1</v>
      </c>
      <c r="F1362" s="29">
        <v>35.46</v>
      </c>
      <c r="G1362" s="29">
        <v>35.46</v>
      </c>
    </row>
    <row r="1363" spans="1:7" x14ac:dyDescent="0.25">
      <c r="A1363" s="27" t="s">
        <v>3969</v>
      </c>
      <c r="B1363" s="27" t="s">
        <v>3970</v>
      </c>
      <c r="C1363" s="27" t="s">
        <v>3971</v>
      </c>
      <c r="D1363" s="28" t="s">
        <v>109</v>
      </c>
      <c r="E1363" s="28">
        <v>1</v>
      </c>
      <c r="F1363" s="29">
        <v>38.950000000000003</v>
      </c>
      <c r="G1363" s="29">
        <v>38.950000000000003</v>
      </c>
    </row>
    <row r="1364" spans="1:7" x14ac:dyDescent="0.25">
      <c r="A1364" s="27" t="s">
        <v>3972</v>
      </c>
      <c r="B1364" s="27" t="s">
        <v>3973</v>
      </c>
      <c r="C1364" s="27" t="s">
        <v>3974</v>
      </c>
      <c r="D1364" s="28" t="s">
        <v>109</v>
      </c>
      <c r="E1364" s="28">
        <v>1</v>
      </c>
      <c r="F1364" s="29">
        <v>148</v>
      </c>
      <c r="G1364" s="29">
        <v>148</v>
      </c>
    </row>
    <row r="1365" spans="1:7" x14ac:dyDescent="0.25">
      <c r="A1365" s="27" t="s">
        <v>3975</v>
      </c>
      <c r="B1365" s="27" t="s">
        <v>3976</v>
      </c>
      <c r="C1365" s="27" t="s">
        <v>3977</v>
      </c>
      <c r="D1365" s="28" t="s">
        <v>109</v>
      </c>
      <c r="E1365" s="28">
        <v>1</v>
      </c>
      <c r="F1365" s="29">
        <v>54.44</v>
      </c>
      <c r="G1365" s="29">
        <v>54.44</v>
      </c>
    </row>
    <row r="1366" spans="1:7" x14ac:dyDescent="0.25">
      <c r="A1366" s="27" t="s">
        <v>3978</v>
      </c>
      <c r="B1366" s="27" t="s">
        <v>3979</v>
      </c>
      <c r="C1366" s="27" t="s">
        <v>3980</v>
      </c>
      <c r="D1366" s="28" t="s">
        <v>109</v>
      </c>
      <c r="E1366" s="28">
        <v>1</v>
      </c>
      <c r="F1366" s="29">
        <v>36.22</v>
      </c>
      <c r="G1366" s="29">
        <v>36.22</v>
      </c>
    </row>
    <row r="1367" spans="1:7" x14ac:dyDescent="0.25">
      <c r="A1367" s="27" t="s">
        <v>3981</v>
      </c>
      <c r="B1367" s="27" t="s">
        <v>3982</v>
      </c>
      <c r="C1367" s="27" t="s">
        <v>3983</v>
      </c>
      <c r="D1367" s="28" t="s">
        <v>109</v>
      </c>
      <c r="E1367" s="28">
        <v>1</v>
      </c>
      <c r="F1367" s="29">
        <v>75</v>
      </c>
      <c r="G1367" s="29">
        <v>75</v>
      </c>
    </row>
    <row r="1368" spans="1:7" x14ac:dyDescent="0.25">
      <c r="A1368" s="27" t="s">
        <v>3984</v>
      </c>
      <c r="B1368" s="27" t="s">
        <v>3985</v>
      </c>
      <c r="C1368" s="27" t="s">
        <v>3986</v>
      </c>
      <c r="D1368" s="28" t="s">
        <v>109</v>
      </c>
      <c r="E1368" s="28">
        <v>1</v>
      </c>
      <c r="F1368" s="29">
        <v>543.94000000000005</v>
      </c>
      <c r="G1368" s="29">
        <v>543.94000000000005</v>
      </c>
    </row>
    <row r="1369" spans="1:7" x14ac:dyDescent="0.25">
      <c r="A1369" s="27" t="s">
        <v>3987</v>
      </c>
      <c r="B1369" s="27" t="s">
        <v>3988</v>
      </c>
      <c r="C1369" s="27" t="s">
        <v>3989</v>
      </c>
      <c r="D1369" s="28" t="s">
        <v>109</v>
      </c>
      <c r="E1369" s="28">
        <v>1</v>
      </c>
      <c r="F1369" s="29">
        <v>574.66999999999996</v>
      </c>
      <c r="G1369" s="29">
        <v>574.66999999999996</v>
      </c>
    </row>
    <row r="1370" spans="1:7" x14ac:dyDescent="0.25">
      <c r="A1370" s="27" t="s">
        <v>3990</v>
      </c>
      <c r="B1370" s="27" t="s">
        <v>3991</v>
      </c>
      <c r="C1370" s="27" t="s">
        <v>3992</v>
      </c>
      <c r="D1370" s="28" t="s">
        <v>109</v>
      </c>
      <c r="E1370" s="28">
        <v>1</v>
      </c>
      <c r="F1370" s="29">
        <v>210.53</v>
      </c>
      <c r="G1370" s="29">
        <v>210.53</v>
      </c>
    </row>
    <row r="1371" spans="1:7" x14ac:dyDescent="0.25">
      <c r="A1371" s="26" t="s">
        <v>3993</v>
      </c>
      <c r="B1371" s="27"/>
      <c r="C1371" s="26" t="s">
        <v>3994</v>
      </c>
      <c r="D1371" s="28"/>
      <c r="E1371" s="28"/>
      <c r="F1371" s="29"/>
      <c r="G1371" s="29"/>
    </row>
    <row r="1372" spans="1:7" x14ac:dyDescent="0.25">
      <c r="A1372" s="26" t="s">
        <v>3995</v>
      </c>
      <c r="B1372" s="27"/>
      <c r="C1372" s="26" t="s">
        <v>3996</v>
      </c>
      <c r="D1372" s="28"/>
      <c r="E1372" s="28"/>
      <c r="F1372" s="29"/>
      <c r="G1372" s="29"/>
    </row>
    <row r="1373" spans="1:7" ht="45" x14ac:dyDescent="0.25">
      <c r="A1373" s="27" t="s">
        <v>3997</v>
      </c>
      <c r="B1373" s="27" t="s">
        <v>3998</v>
      </c>
      <c r="C1373" s="27" t="s">
        <v>3999</v>
      </c>
      <c r="D1373" s="28" t="s">
        <v>58</v>
      </c>
      <c r="E1373" s="28">
        <v>1</v>
      </c>
      <c r="F1373" s="29">
        <v>13.54</v>
      </c>
      <c r="G1373" s="29">
        <v>13.54</v>
      </c>
    </row>
    <row r="1374" spans="1:7" ht="45" x14ac:dyDescent="0.25">
      <c r="A1374" s="27" t="s">
        <v>4000</v>
      </c>
      <c r="B1374" s="27" t="s">
        <v>4001</v>
      </c>
      <c r="C1374" s="27" t="s">
        <v>4002</v>
      </c>
      <c r="D1374" s="28" t="s">
        <v>77</v>
      </c>
      <c r="E1374" s="28">
        <v>1</v>
      </c>
      <c r="F1374" s="29">
        <v>458.1</v>
      </c>
      <c r="G1374" s="29">
        <v>458.1</v>
      </c>
    </row>
    <row r="1375" spans="1:7" ht="45" x14ac:dyDescent="0.25">
      <c r="A1375" s="27" t="s">
        <v>4003</v>
      </c>
      <c r="B1375" s="27" t="s">
        <v>4004</v>
      </c>
      <c r="C1375" s="27" t="s">
        <v>4005</v>
      </c>
      <c r="D1375" s="28" t="s">
        <v>77</v>
      </c>
      <c r="E1375" s="28">
        <v>1</v>
      </c>
      <c r="F1375" s="29">
        <v>468.32</v>
      </c>
      <c r="G1375" s="29">
        <v>468.32</v>
      </c>
    </row>
    <row r="1376" spans="1:7" ht="60" x14ac:dyDescent="0.25">
      <c r="A1376" s="27" t="s">
        <v>4006</v>
      </c>
      <c r="B1376" s="27" t="s">
        <v>4007</v>
      </c>
      <c r="C1376" s="27" t="s">
        <v>4008</v>
      </c>
      <c r="D1376" s="28" t="s">
        <v>77</v>
      </c>
      <c r="E1376" s="28">
        <v>1</v>
      </c>
      <c r="F1376" s="29">
        <v>420.02</v>
      </c>
      <c r="G1376" s="29">
        <v>420.02</v>
      </c>
    </row>
    <row r="1377" spans="1:7" ht="45" x14ac:dyDescent="0.25">
      <c r="A1377" s="27" t="s">
        <v>4009</v>
      </c>
      <c r="B1377" s="27" t="s">
        <v>4010</v>
      </c>
      <c r="C1377" s="27" t="s">
        <v>4011</v>
      </c>
      <c r="D1377" s="28" t="s">
        <v>77</v>
      </c>
      <c r="E1377" s="28">
        <v>1</v>
      </c>
      <c r="F1377" s="29">
        <v>748.17</v>
      </c>
      <c r="G1377" s="29">
        <v>748.17</v>
      </c>
    </row>
    <row r="1378" spans="1:7" ht="45" x14ac:dyDescent="0.25">
      <c r="A1378" s="27" t="s">
        <v>4012</v>
      </c>
      <c r="B1378" s="27" t="s">
        <v>4013</v>
      </c>
      <c r="C1378" s="27" t="s">
        <v>4014</v>
      </c>
      <c r="D1378" s="28" t="s">
        <v>58</v>
      </c>
      <c r="E1378" s="28">
        <v>1</v>
      </c>
      <c r="F1378" s="29">
        <v>25.77</v>
      </c>
      <c r="G1378" s="29">
        <v>25.77</v>
      </c>
    </row>
    <row r="1379" spans="1:7" ht="105" x14ac:dyDescent="0.25">
      <c r="A1379" s="27" t="s">
        <v>4015</v>
      </c>
      <c r="B1379" s="27" t="s">
        <v>4016</v>
      </c>
      <c r="C1379" s="27" t="s">
        <v>4017</v>
      </c>
      <c r="D1379" s="28" t="s">
        <v>58</v>
      </c>
      <c r="E1379" s="28">
        <v>1</v>
      </c>
      <c r="F1379" s="29">
        <v>135</v>
      </c>
      <c r="G1379" s="29">
        <v>135</v>
      </c>
    </row>
    <row r="1380" spans="1:7" ht="90" x14ac:dyDescent="0.25">
      <c r="A1380" s="27" t="s">
        <v>4018</v>
      </c>
      <c r="B1380" s="27" t="s">
        <v>4019</v>
      </c>
      <c r="C1380" s="27" t="s">
        <v>4020</v>
      </c>
      <c r="D1380" s="28" t="s">
        <v>58</v>
      </c>
      <c r="E1380" s="28">
        <v>1</v>
      </c>
      <c r="F1380" s="29">
        <v>175.51</v>
      </c>
      <c r="G1380" s="29">
        <v>175.51</v>
      </c>
    </row>
    <row r="1381" spans="1:7" ht="45" x14ac:dyDescent="0.25">
      <c r="A1381" s="27" t="s">
        <v>4021</v>
      </c>
      <c r="B1381" s="27" t="s">
        <v>4022</v>
      </c>
      <c r="C1381" s="27" t="s">
        <v>4023</v>
      </c>
      <c r="D1381" s="28" t="s">
        <v>96</v>
      </c>
      <c r="E1381" s="28">
        <v>1</v>
      </c>
      <c r="F1381" s="29">
        <v>25.02</v>
      </c>
      <c r="G1381" s="29">
        <v>25.02</v>
      </c>
    </row>
    <row r="1382" spans="1:7" ht="75" x14ac:dyDescent="0.25">
      <c r="A1382" s="27" t="s">
        <v>4024</v>
      </c>
      <c r="B1382" s="27" t="s">
        <v>4025</v>
      </c>
      <c r="C1382" s="27" t="s">
        <v>4026</v>
      </c>
      <c r="D1382" s="28" t="s">
        <v>96</v>
      </c>
      <c r="E1382" s="28">
        <v>1</v>
      </c>
      <c r="F1382" s="29">
        <v>48.81</v>
      </c>
      <c r="G1382" s="29">
        <v>48.81</v>
      </c>
    </row>
    <row r="1383" spans="1:7" ht="30" x14ac:dyDescent="0.25">
      <c r="A1383" s="27" t="s">
        <v>4027</v>
      </c>
      <c r="B1383" s="27" t="s">
        <v>4028</v>
      </c>
      <c r="C1383" s="27" t="s">
        <v>4029</v>
      </c>
      <c r="D1383" s="28" t="s">
        <v>58</v>
      </c>
      <c r="E1383" s="28">
        <v>1</v>
      </c>
      <c r="F1383" s="29">
        <v>8.7200000000000006</v>
      </c>
      <c r="G1383" s="29">
        <v>8.7200000000000006</v>
      </c>
    </row>
    <row r="1384" spans="1:7" ht="30" x14ac:dyDescent="0.25">
      <c r="A1384" s="27" t="s">
        <v>4030</v>
      </c>
      <c r="B1384" s="27" t="s">
        <v>4031</v>
      </c>
      <c r="C1384" s="27" t="s">
        <v>4032</v>
      </c>
      <c r="D1384" s="28" t="s">
        <v>58</v>
      </c>
      <c r="E1384" s="28">
        <v>1</v>
      </c>
      <c r="F1384" s="29">
        <v>162.66999999999999</v>
      </c>
      <c r="G1384" s="29">
        <v>162.66999999999999</v>
      </c>
    </row>
    <row r="1385" spans="1:7" ht="30" x14ac:dyDescent="0.25">
      <c r="A1385" s="27" t="s">
        <v>4033</v>
      </c>
      <c r="B1385" s="27" t="s">
        <v>4034</v>
      </c>
      <c r="C1385" s="27" t="s">
        <v>4035</v>
      </c>
      <c r="D1385" s="28" t="s">
        <v>58</v>
      </c>
      <c r="E1385" s="28">
        <v>1</v>
      </c>
      <c r="F1385" s="29">
        <v>26.92</v>
      </c>
      <c r="G1385" s="29">
        <v>26.92</v>
      </c>
    </row>
    <row r="1386" spans="1:7" ht="30" x14ac:dyDescent="0.25">
      <c r="A1386" s="27" t="s">
        <v>4036</v>
      </c>
      <c r="B1386" s="27" t="s">
        <v>4037</v>
      </c>
      <c r="C1386" s="27" t="s">
        <v>4038</v>
      </c>
      <c r="D1386" s="28" t="s">
        <v>58</v>
      </c>
      <c r="E1386" s="28">
        <v>1</v>
      </c>
      <c r="F1386" s="29">
        <v>68.17</v>
      </c>
      <c r="G1386" s="29">
        <v>68.17</v>
      </c>
    </row>
    <row r="1387" spans="1:7" ht="60" x14ac:dyDescent="0.25">
      <c r="A1387" s="27" t="s">
        <v>4039</v>
      </c>
      <c r="B1387" s="27" t="s">
        <v>4040</v>
      </c>
      <c r="C1387" s="27" t="s">
        <v>4041</v>
      </c>
      <c r="D1387" s="28" t="s">
        <v>77</v>
      </c>
      <c r="E1387" s="28">
        <v>1</v>
      </c>
      <c r="F1387" s="29">
        <v>436.71</v>
      </c>
      <c r="G1387" s="29">
        <v>436.71</v>
      </c>
    </row>
    <row r="1388" spans="1:7" ht="45" x14ac:dyDescent="0.25">
      <c r="A1388" s="27" t="s">
        <v>4042</v>
      </c>
      <c r="B1388" s="27" t="s">
        <v>4043</v>
      </c>
      <c r="C1388" s="27" t="s">
        <v>4044</v>
      </c>
      <c r="D1388" s="28" t="s">
        <v>96</v>
      </c>
      <c r="E1388" s="28">
        <v>1</v>
      </c>
      <c r="F1388" s="29">
        <v>36.450000000000003</v>
      </c>
      <c r="G1388" s="29">
        <v>36.450000000000003</v>
      </c>
    </row>
    <row r="1389" spans="1:7" ht="75" x14ac:dyDescent="0.25">
      <c r="A1389" s="27" t="s">
        <v>4045</v>
      </c>
      <c r="B1389" s="27" t="s">
        <v>4046</v>
      </c>
      <c r="C1389" s="27" t="s">
        <v>4047</v>
      </c>
      <c r="D1389" s="28" t="s">
        <v>58</v>
      </c>
      <c r="E1389" s="28">
        <v>1</v>
      </c>
      <c r="F1389" s="29">
        <v>54.32</v>
      </c>
      <c r="G1389" s="29">
        <v>54.32</v>
      </c>
    </row>
    <row r="1390" spans="1:7" ht="30" x14ac:dyDescent="0.25">
      <c r="A1390" s="27" t="s">
        <v>4048</v>
      </c>
      <c r="B1390" s="27" t="s">
        <v>4049</v>
      </c>
      <c r="C1390" s="27" t="s">
        <v>4050</v>
      </c>
      <c r="D1390" s="28" t="s">
        <v>96</v>
      </c>
      <c r="E1390" s="28">
        <v>1</v>
      </c>
      <c r="F1390" s="29">
        <v>11.25</v>
      </c>
      <c r="G1390" s="29">
        <v>11.25</v>
      </c>
    </row>
    <row r="1391" spans="1:7" ht="30" x14ac:dyDescent="0.25">
      <c r="A1391" s="27" t="s">
        <v>4051</v>
      </c>
      <c r="B1391" s="27" t="s">
        <v>4052</v>
      </c>
      <c r="C1391" s="27" t="s">
        <v>4053</v>
      </c>
      <c r="D1391" s="28" t="s">
        <v>109</v>
      </c>
      <c r="E1391" s="28">
        <v>1</v>
      </c>
      <c r="F1391" s="29">
        <v>10.09</v>
      </c>
      <c r="G1391" s="29">
        <v>10.09</v>
      </c>
    </row>
    <row r="1392" spans="1:7" ht="30" x14ac:dyDescent="0.25">
      <c r="A1392" s="27" t="s">
        <v>4054</v>
      </c>
      <c r="B1392" s="27" t="s">
        <v>4055</v>
      </c>
      <c r="C1392" s="27" t="s">
        <v>4056</v>
      </c>
      <c r="D1392" s="28" t="s">
        <v>109</v>
      </c>
      <c r="E1392" s="28">
        <v>1</v>
      </c>
      <c r="F1392" s="29">
        <v>6.14</v>
      </c>
      <c r="G1392" s="29">
        <v>6.14</v>
      </c>
    </row>
    <row r="1393" spans="1:7" ht="30" x14ac:dyDescent="0.25">
      <c r="A1393" s="27" t="s">
        <v>4057</v>
      </c>
      <c r="B1393" s="27" t="s">
        <v>4058</v>
      </c>
      <c r="C1393" s="27" t="s">
        <v>4059</v>
      </c>
      <c r="D1393" s="28" t="s">
        <v>109</v>
      </c>
      <c r="E1393" s="28">
        <v>1</v>
      </c>
      <c r="F1393" s="29">
        <v>5.67</v>
      </c>
      <c r="G1393" s="29">
        <v>5.67</v>
      </c>
    </row>
    <row r="1394" spans="1:7" ht="30" x14ac:dyDescent="0.25">
      <c r="A1394" s="27" t="s">
        <v>4060</v>
      </c>
      <c r="B1394" s="27" t="s">
        <v>4061</v>
      </c>
      <c r="C1394" s="27" t="s">
        <v>4062</v>
      </c>
      <c r="D1394" s="28" t="s">
        <v>96</v>
      </c>
      <c r="E1394" s="28">
        <v>1</v>
      </c>
      <c r="F1394" s="29">
        <v>78.48</v>
      </c>
      <c r="G1394" s="29">
        <v>78.48</v>
      </c>
    </row>
    <row r="1395" spans="1:7" ht="30" x14ac:dyDescent="0.25">
      <c r="A1395" s="27" t="s">
        <v>4063</v>
      </c>
      <c r="B1395" s="27" t="s">
        <v>4064</v>
      </c>
      <c r="C1395" s="27" t="s">
        <v>4065</v>
      </c>
      <c r="D1395" s="28" t="s">
        <v>109</v>
      </c>
      <c r="E1395" s="28">
        <v>1</v>
      </c>
      <c r="F1395" s="29">
        <v>64.86</v>
      </c>
      <c r="G1395" s="29">
        <v>64.86</v>
      </c>
    </row>
    <row r="1396" spans="1:7" ht="30" x14ac:dyDescent="0.25">
      <c r="A1396" s="27" t="s">
        <v>4066</v>
      </c>
      <c r="B1396" s="27" t="s">
        <v>4067</v>
      </c>
      <c r="C1396" s="27" t="s">
        <v>4068</v>
      </c>
      <c r="D1396" s="28" t="s">
        <v>96</v>
      </c>
      <c r="E1396" s="28">
        <v>1</v>
      </c>
      <c r="F1396" s="29">
        <v>24.66</v>
      </c>
      <c r="G1396" s="29">
        <v>24.66</v>
      </c>
    </row>
    <row r="1397" spans="1:7" ht="60" x14ac:dyDescent="0.25">
      <c r="A1397" s="27" t="s">
        <v>4069</v>
      </c>
      <c r="B1397" s="27" t="s">
        <v>4070</v>
      </c>
      <c r="C1397" s="27" t="s">
        <v>4071</v>
      </c>
      <c r="D1397" s="28" t="s">
        <v>109</v>
      </c>
      <c r="E1397" s="28">
        <v>1</v>
      </c>
      <c r="F1397" s="30">
        <v>2316.4699999999998</v>
      </c>
      <c r="G1397" s="30">
        <v>2316.4699999999998</v>
      </c>
    </row>
    <row r="1398" spans="1:7" ht="75" x14ac:dyDescent="0.25">
      <c r="A1398" s="27" t="s">
        <v>4072</v>
      </c>
      <c r="B1398" s="27" t="s">
        <v>4073</v>
      </c>
      <c r="C1398" s="27" t="s">
        <v>4074</v>
      </c>
      <c r="D1398" s="28" t="s">
        <v>4075</v>
      </c>
      <c r="E1398" s="28">
        <v>1</v>
      </c>
      <c r="F1398" s="30">
        <v>1110.02</v>
      </c>
      <c r="G1398" s="30">
        <v>1110.02</v>
      </c>
    </row>
    <row r="1399" spans="1:7" ht="30" x14ac:dyDescent="0.25">
      <c r="A1399" s="27" t="s">
        <v>4076</v>
      </c>
      <c r="B1399" s="27" t="s">
        <v>4077</v>
      </c>
      <c r="C1399" s="27" t="s">
        <v>4078</v>
      </c>
      <c r="D1399" s="28" t="s">
        <v>109</v>
      </c>
      <c r="E1399" s="28">
        <v>1</v>
      </c>
      <c r="F1399" s="29">
        <v>29.18</v>
      </c>
      <c r="G1399" s="29">
        <v>29.18</v>
      </c>
    </row>
    <row r="1400" spans="1:7" ht="45" x14ac:dyDescent="0.25">
      <c r="A1400" s="27" t="s">
        <v>4079</v>
      </c>
      <c r="B1400" s="27" t="s">
        <v>4080</v>
      </c>
      <c r="C1400" s="27" t="s">
        <v>4081</v>
      </c>
      <c r="D1400" s="28" t="s">
        <v>109</v>
      </c>
      <c r="E1400" s="28">
        <v>1</v>
      </c>
      <c r="F1400" s="29">
        <v>155.81</v>
      </c>
      <c r="G1400" s="29">
        <v>155.81</v>
      </c>
    </row>
    <row r="1401" spans="1:7" ht="45" x14ac:dyDescent="0.25">
      <c r="A1401" s="27" t="s">
        <v>4082</v>
      </c>
      <c r="B1401" s="27" t="s">
        <v>4083</v>
      </c>
      <c r="C1401" s="27" t="s">
        <v>4084</v>
      </c>
      <c r="D1401" s="28" t="s">
        <v>109</v>
      </c>
      <c r="E1401" s="28">
        <v>1</v>
      </c>
      <c r="F1401" s="29">
        <v>441.62</v>
      </c>
      <c r="G1401" s="29">
        <v>441.62</v>
      </c>
    </row>
    <row r="1402" spans="1:7" ht="30" x14ac:dyDescent="0.25">
      <c r="A1402" s="27" t="s">
        <v>4085</v>
      </c>
      <c r="B1402" s="27" t="s">
        <v>4086</v>
      </c>
      <c r="C1402" s="27" t="s">
        <v>4087</v>
      </c>
      <c r="D1402" s="28" t="s">
        <v>109</v>
      </c>
      <c r="E1402" s="28">
        <v>1</v>
      </c>
      <c r="F1402" s="29">
        <v>77.900000000000006</v>
      </c>
      <c r="G1402" s="29">
        <v>77.900000000000006</v>
      </c>
    </row>
    <row r="1403" spans="1:7" ht="30" x14ac:dyDescent="0.25">
      <c r="A1403" s="27" t="s">
        <v>4088</v>
      </c>
      <c r="B1403" s="27" t="s">
        <v>4089</v>
      </c>
      <c r="C1403" s="27" t="s">
        <v>4090</v>
      </c>
      <c r="D1403" s="28" t="s">
        <v>96</v>
      </c>
      <c r="E1403" s="28">
        <v>1</v>
      </c>
      <c r="F1403" s="29">
        <v>114.45</v>
      </c>
      <c r="G1403" s="29">
        <v>114.45</v>
      </c>
    </row>
    <row r="1404" spans="1:7" ht="45" x14ac:dyDescent="0.25">
      <c r="A1404" s="27" t="s">
        <v>4091</v>
      </c>
      <c r="B1404" s="27" t="s">
        <v>4092</v>
      </c>
      <c r="C1404" s="27" t="s">
        <v>4093</v>
      </c>
      <c r="D1404" s="28" t="s">
        <v>96</v>
      </c>
      <c r="E1404" s="28">
        <v>1</v>
      </c>
      <c r="F1404" s="29">
        <v>100.71</v>
      </c>
      <c r="G1404" s="29">
        <v>100.71</v>
      </c>
    </row>
    <row r="1405" spans="1:7" ht="45" x14ac:dyDescent="0.25">
      <c r="A1405" s="27" t="s">
        <v>4094</v>
      </c>
      <c r="B1405" s="27" t="s">
        <v>4095</v>
      </c>
      <c r="C1405" s="27" t="s">
        <v>4096</v>
      </c>
      <c r="D1405" s="28" t="s">
        <v>96</v>
      </c>
      <c r="E1405" s="28">
        <v>1</v>
      </c>
      <c r="F1405" s="29">
        <v>138.52000000000001</v>
      </c>
      <c r="G1405" s="29">
        <v>138.52000000000001</v>
      </c>
    </row>
    <row r="1406" spans="1:7" x14ac:dyDescent="0.25">
      <c r="A1406" s="27" t="s">
        <v>4097</v>
      </c>
      <c r="B1406" s="27" t="s">
        <v>4098</v>
      </c>
      <c r="C1406" s="27" t="s">
        <v>4099</v>
      </c>
      <c r="D1406" s="28" t="s">
        <v>96</v>
      </c>
      <c r="E1406" s="28">
        <v>1</v>
      </c>
      <c r="F1406" s="29">
        <v>25.75</v>
      </c>
      <c r="G1406" s="29">
        <v>25.75</v>
      </c>
    </row>
    <row r="1407" spans="1:7" ht="45" x14ac:dyDescent="0.25">
      <c r="A1407" s="27" t="s">
        <v>4100</v>
      </c>
      <c r="B1407" s="27" t="s">
        <v>4101</v>
      </c>
      <c r="C1407" s="27" t="s">
        <v>4102</v>
      </c>
      <c r="D1407" s="28" t="s">
        <v>109</v>
      </c>
      <c r="E1407" s="28">
        <v>1</v>
      </c>
      <c r="F1407" s="29">
        <v>23.65</v>
      </c>
      <c r="G1407" s="29">
        <v>23.65</v>
      </c>
    </row>
    <row r="1408" spans="1:7" ht="60" x14ac:dyDescent="0.25">
      <c r="A1408" s="27" t="s">
        <v>4103</v>
      </c>
      <c r="B1408" s="27" t="s">
        <v>4104</v>
      </c>
      <c r="C1408" s="27" t="s">
        <v>4105</v>
      </c>
      <c r="D1408" s="28" t="s">
        <v>58</v>
      </c>
      <c r="E1408" s="28">
        <v>1</v>
      </c>
      <c r="F1408" s="29">
        <v>17.72</v>
      </c>
      <c r="G1408" s="29">
        <v>17.72</v>
      </c>
    </row>
    <row r="1409" spans="1:7" ht="60" x14ac:dyDescent="0.25">
      <c r="A1409" s="27" t="s">
        <v>4106</v>
      </c>
      <c r="B1409" s="27" t="s">
        <v>4107</v>
      </c>
      <c r="C1409" s="27" t="s">
        <v>4108</v>
      </c>
      <c r="D1409" s="28" t="s">
        <v>96</v>
      </c>
      <c r="E1409" s="28">
        <v>1</v>
      </c>
      <c r="F1409" s="29">
        <v>7.33</v>
      </c>
      <c r="G1409" s="29">
        <v>7.33</v>
      </c>
    </row>
    <row r="1410" spans="1:7" ht="60" x14ac:dyDescent="0.25">
      <c r="A1410" s="27" t="s">
        <v>4109</v>
      </c>
      <c r="B1410" s="27" t="s">
        <v>4110</v>
      </c>
      <c r="C1410" s="27" t="s">
        <v>4111</v>
      </c>
      <c r="D1410" s="28" t="s">
        <v>96</v>
      </c>
      <c r="E1410" s="28">
        <v>1</v>
      </c>
      <c r="F1410" s="29">
        <v>10.98</v>
      </c>
      <c r="G1410" s="29">
        <v>10.98</v>
      </c>
    </row>
    <row r="1411" spans="1:7" ht="30" x14ac:dyDescent="0.25">
      <c r="A1411" s="27" t="s">
        <v>4112</v>
      </c>
      <c r="B1411" s="27" t="s">
        <v>4113</v>
      </c>
      <c r="C1411" s="27" t="s">
        <v>4114</v>
      </c>
      <c r="D1411" s="28" t="s">
        <v>58</v>
      </c>
      <c r="E1411" s="28">
        <v>1</v>
      </c>
      <c r="F1411" s="29">
        <v>16.13</v>
      </c>
      <c r="G1411" s="29">
        <v>16.13</v>
      </c>
    </row>
    <row r="1412" spans="1:7" ht="60" x14ac:dyDescent="0.25">
      <c r="A1412" s="27" t="s">
        <v>4115</v>
      </c>
      <c r="B1412" s="27" t="s">
        <v>4116</v>
      </c>
      <c r="C1412" s="27" t="s">
        <v>4117</v>
      </c>
      <c r="D1412" s="28" t="s">
        <v>58</v>
      </c>
      <c r="E1412" s="28">
        <v>1</v>
      </c>
      <c r="F1412" s="29">
        <v>33.74</v>
      </c>
      <c r="G1412" s="29">
        <v>33.74</v>
      </c>
    </row>
    <row r="1413" spans="1:7" ht="60" x14ac:dyDescent="0.25">
      <c r="A1413" s="27" t="s">
        <v>4118</v>
      </c>
      <c r="B1413" s="27" t="s">
        <v>4119</v>
      </c>
      <c r="C1413" s="27" t="s">
        <v>4120</v>
      </c>
      <c r="D1413" s="28" t="s">
        <v>109</v>
      </c>
      <c r="E1413" s="28">
        <v>1</v>
      </c>
      <c r="F1413" s="29">
        <v>13.49</v>
      </c>
      <c r="G1413" s="29">
        <v>13.49</v>
      </c>
    </row>
    <row r="1414" spans="1:7" ht="60" x14ac:dyDescent="0.25">
      <c r="A1414" s="27" t="s">
        <v>4121</v>
      </c>
      <c r="B1414" s="27" t="s">
        <v>4122</v>
      </c>
      <c r="C1414" s="27" t="s">
        <v>4123</v>
      </c>
      <c r="D1414" s="28" t="s">
        <v>109</v>
      </c>
      <c r="E1414" s="28">
        <v>1</v>
      </c>
      <c r="F1414" s="29">
        <v>6.37</v>
      </c>
      <c r="G1414" s="29">
        <v>6.37</v>
      </c>
    </row>
    <row r="1415" spans="1:7" ht="60" x14ac:dyDescent="0.25">
      <c r="A1415" s="27" t="s">
        <v>4124</v>
      </c>
      <c r="B1415" s="27" t="s">
        <v>4125</v>
      </c>
      <c r="C1415" s="27" t="s">
        <v>4126</v>
      </c>
      <c r="D1415" s="28" t="s">
        <v>109</v>
      </c>
      <c r="E1415" s="28">
        <v>1</v>
      </c>
      <c r="F1415" s="29">
        <v>6.82</v>
      </c>
      <c r="G1415" s="29">
        <v>6.82</v>
      </c>
    </row>
    <row r="1416" spans="1:7" ht="60" x14ac:dyDescent="0.25">
      <c r="A1416" s="27" t="s">
        <v>4127</v>
      </c>
      <c r="B1416" s="27" t="s">
        <v>4128</v>
      </c>
      <c r="C1416" s="27" t="s">
        <v>4129</v>
      </c>
      <c r="D1416" s="28" t="s">
        <v>109</v>
      </c>
      <c r="E1416" s="28">
        <v>1</v>
      </c>
      <c r="F1416" s="29">
        <v>7.93</v>
      </c>
      <c r="G1416" s="29">
        <v>7.93</v>
      </c>
    </row>
    <row r="1417" spans="1:7" ht="60" x14ac:dyDescent="0.25">
      <c r="A1417" s="27" t="s">
        <v>4130</v>
      </c>
      <c r="B1417" s="27" t="s">
        <v>4131</v>
      </c>
      <c r="C1417" s="27" t="s">
        <v>4132</v>
      </c>
      <c r="D1417" s="28" t="s">
        <v>96</v>
      </c>
      <c r="E1417" s="28">
        <v>1</v>
      </c>
      <c r="F1417" s="29">
        <v>9.16</v>
      </c>
      <c r="G1417" s="29">
        <v>9.16</v>
      </c>
    </row>
    <row r="1418" spans="1:7" ht="30" x14ac:dyDescent="0.25">
      <c r="A1418" s="27" t="s">
        <v>4133</v>
      </c>
      <c r="B1418" s="27" t="s">
        <v>4134</v>
      </c>
      <c r="C1418" s="27" t="s">
        <v>4135</v>
      </c>
      <c r="D1418" s="28" t="s">
        <v>58</v>
      </c>
      <c r="E1418" s="28">
        <v>1</v>
      </c>
      <c r="F1418" s="29">
        <v>0.49</v>
      </c>
      <c r="G1418" s="29">
        <v>0.49</v>
      </c>
    </row>
    <row r="1419" spans="1:7" ht="45" x14ac:dyDescent="0.25">
      <c r="A1419" s="27" t="s">
        <v>4136</v>
      </c>
      <c r="B1419" s="27" t="s">
        <v>4137</v>
      </c>
      <c r="C1419" s="27" t="s">
        <v>4138</v>
      </c>
      <c r="D1419" s="28" t="s">
        <v>58</v>
      </c>
      <c r="E1419" s="28">
        <v>1</v>
      </c>
      <c r="F1419" s="29">
        <v>4.93</v>
      </c>
      <c r="G1419" s="29">
        <v>4.93</v>
      </c>
    </row>
    <row r="1420" spans="1:7" ht="45" x14ac:dyDescent="0.25">
      <c r="A1420" s="27" t="s">
        <v>4139</v>
      </c>
      <c r="B1420" s="27" t="s">
        <v>4140</v>
      </c>
      <c r="C1420" s="27" t="s">
        <v>4141</v>
      </c>
      <c r="D1420" s="28" t="s">
        <v>58</v>
      </c>
      <c r="E1420" s="28">
        <v>1</v>
      </c>
      <c r="F1420" s="29">
        <v>1.48</v>
      </c>
      <c r="G1420" s="29">
        <v>1.48</v>
      </c>
    </row>
    <row r="1421" spans="1:7" ht="30" x14ac:dyDescent="0.25">
      <c r="A1421" s="27" t="s">
        <v>4142</v>
      </c>
      <c r="B1421" s="27" t="s">
        <v>4143</v>
      </c>
      <c r="C1421" s="27" t="s">
        <v>4144</v>
      </c>
      <c r="D1421" s="28" t="s">
        <v>58</v>
      </c>
      <c r="E1421" s="28">
        <v>1</v>
      </c>
      <c r="F1421" s="29">
        <v>1.77</v>
      </c>
      <c r="G1421" s="29">
        <v>1.77</v>
      </c>
    </row>
    <row r="1422" spans="1:7" ht="75" x14ac:dyDescent="0.25">
      <c r="A1422" s="27" t="s">
        <v>4145</v>
      </c>
      <c r="B1422" s="27" t="s">
        <v>4146</v>
      </c>
      <c r="C1422" s="27" t="s">
        <v>4147</v>
      </c>
      <c r="D1422" s="28" t="s">
        <v>109</v>
      </c>
      <c r="E1422" s="28">
        <v>1</v>
      </c>
      <c r="F1422" s="29">
        <v>773.62</v>
      </c>
      <c r="G1422" s="29">
        <v>773.62</v>
      </c>
    </row>
    <row r="1423" spans="1:7" x14ac:dyDescent="0.25">
      <c r="A1423" s="26" t="s">
        <v>4148</v>
      </c>
      <c r="B1423" s="27"/>
      <c r="C1423" s="26" t="s">
        <v>4149</v>
      </c>
      <c r="D1423" s="28"/>
      <c r="E1423" s="28"/>
      <c r="F1423" s="29"/>
      <c r="G1423" s="29"/>
    </row>
    <row r="1424" spans="1:7" ht="60" x14ac:dyDescent="0.25">
      <c r="A1424" s="27" t="s">
        <v>4150</v>
      </c>
      <c r="B1424" s="27" t="s">
        <v>4151</v>
      </c>
      <c r="C1424" s="27" t="s">
        <v>4152</v>
      </c>
      <c r="D1424" s="28" t="s">
        <v>4153</v>
      </c>
      <c r="E1424" s="28">
        <v>1</v>
      </c>
      <c r="F1424" s="29">
        <v>1.82</v>
      </c>
      <c r="G1424" s="29">
        <v>1.82</v>
      </c>
    </row>
    <row r="1425" spans="1:7" ht="75" x14ac:dyDescent="0.25">
      <c r="A1425" s="27" t="s">
        <v>4154</v>
      </c>
      <c r="B1425" s="27" t="s">
        <v>4155</v>
      </c>
      <c r="C1425" s="27" t="s">
        <v>4156</v>
      </c>
      <c r="D1425" s="28" t="s">
        <v>4153</v>
      </c>
      <c r="E1425" s="28">
        <v>1</v>
      </c>
      <c r="F1425" s="29">
        <v>192.12</v>
      </c>
      <c r="G1425" s="29">
        <v>192.12</v>
      </c>
    </row>
    <row r="1426" spans="1:7" ht="45" x14ac:dyDescent="0.25">
      <c r="A1426" s="27" t="s">
        <v>4157</v>
      </c>
      <c r="B1426" s="27" t="s">
        <v>4158</v>
      </c>
      <c r="C1426" s="27" t="s">
        <v>4159</v>
      </c>
      <c r="D1426" s="28" t="s">
        <v>4153</v>
      </c>
      <c r="E1426" s="28">
        <v>1</v>
      </c>
      <c r="F1426" s="29">
        <v>2.1</v>
      </c>
      <c r="G1426" s="29">
        <v>2.1</v>
      </c>
    </row>
    <row r="1427" spans="1:7" ht="90" x14ac:dyDescent="0.25">
      <c r="A1427" s="27" t="s">
        <v>4160</v>
      </c>
      <c r="B1427" s="27" t="s">
        <v>4161</v>
      </c>
      <c r="C1427" s="27" t="s">
        <v>4162</v>
      </c>
      <c r="D1427" s="28" t="s">
        <v>4153</v>
      </c>
      <c r="E1427" s="28">
        <v>1</v>
      </c>
      <c r="F1427" s="29">
        <v>268.95</v>
      </c>
      <c r="G1427" s="29">
        <v>268.95</v>
      </c>
    </row>
    <row r="1428" spans="1:7" ht="60" x14ac:dyDescent="0.25">
      <c r="A1428" s="27" t="s">
        <v>4163</v>
      </c>
      <c r="B1428" s="27" t="s">
        <v>4164</v>
      </c>
      <c r="C1428" s="27" t="s">
        <v>4165</v>
      </c>
      <c r="D1428" s="28" t="s">
        <v>4153</v>
      </c>
      <c r="E1428" s="28">
        <v>1</v>
      </c>
      <c r="F1428" s="29">
        <v>185.5</v>
      </c>
      <c r="G1428" s="29">
        <v>185.5</v>
      </c>
    </row>
    <row r="1429" spans="1:7" ht="75" x14ac:dyDescent="0.25">
      <c r="A1429" s="27" t="s">
        <v>4166</v>
      </c>
      <c r="B1429" s="27" t="s">
        <v>4167</v>
      </c>
      <c r="C1429" s="27" t="s">
        <v>4168</v>
      </c>
      <c r="D1429" s="28" t="s">
        <v>4153</v>
      </c>
      <c r="E1429" s="28">
        <v>1</v>
      </c>
      <c r="F1429" s="29">
        <v>9.69</v>
      </c>
      <c r="G1429" s="29">
        <v>9.69</v>
      </c>
    </row>
    <row r="1430" spans="1:7" ht="45" x14ac:dyDescent="0.25">
      <c r="A1430" s="27" t="s">
        <v>4169</v>
      </c>
      <c r="B1430" s="27" t="s">
        <v>4170</v>
      </c>
      <c r="C1430" s="27" t="s">
        <v>4171</v>
      </c>
      <c r="D1430" s="28" t="s">
        <v>4153</v>
      </c>
      <c r="E1430" s="28">
        <v>1</v>
      </c>
      <c r="F1430" s="29">
        <v>33.83</v>
      </c>
      <c r="G1430" s="29">
        <v>33.83</v>
      </c>
    </row>
    <row r="1431" spans="1:7" ht="105" x14ac:dyDescent="0.25">
      <c r="A1431" s="27" t="s">
        <v>4172</v>
      </c>
      <c r="B1431" s="27" t="s">
        <v>4173</v>
      </c>
      <c r="C1431" s="27" t="s">
        <v>4174</v>
      </c>
      <c r="D1431" s="28" t="s">
        <v>4153</v>
      </c>
      <c r="E1431" s="28">
        <v>1</v>
      </c>
      <c r="F1431" s="29">
        <v>127.34</v>
      </c>
      <c r="G1431" s="29">
        <v>127.34</v>
      </c>
    </row>
    <row r="1432" spans="1:7" ht="75" x14ac:dyDescent="0.25">
      <c r="A1432" s="27" t="s">
        <v>4175</v>
      </c>
      <c r="B1432" s="27" t="s">
        <v>4176</v>
      </c>
      <c r="C1432" s="27" t="s">
        <v>4177</v>
      </c>
      <c r="D1432" s="28" t="s">
        <v>4153</v>
      </c>
      <c r="E1432" s="28">
        <v>1</v>
      </c>
      <c r="F1432" s="29">
        <v>249.86</v>
      </c>
      <c r="G1432" s="29">
        <v>249.86</v>
      </c>
    </row>
    <row r="1433" spans="1:7" ht="60" x14ac:dyDescent="0.25">
      <c r="A1433" s="27" t="s">
        <v>4178</v>
      </c>
      <c r="B1433" s="27" t="s">
        <v>4179</v>
      </c>
      <c r="C1433" s="27" t="s">
        <v>4180</v>
      </c>
      <c r="D1433" s="28" t="s">
        <v>4153</v>
      </c>
      <c r="E1433" s="28">
        <v>1</v>
      </c>
      <c r="F1433" s="29">
        <v>330.89</v>
      </c>
      <c r="G1433" s="29">
        <v>330.89</v>
      </c>
    </row>
    <row r="1434" spans="1:7" ht="45" x14ac:dyDescent="0.25">
      <c r="A1434" s="27" t="s">
        <v>4181</v>
      </c>
      <c r="B1434" s="27" t="s">
        <v>4182</v>
      </c>
      <c r="C1434" s="27" t="s">
        <v>4183</v>
      </c>
      <c r="D1434" s="28" t="s">
        <v>4153</v>
      </c>
      <c r="E1434" s="28">
        <v>1</v>
      </c>
      <c r="F1434" s="29">
        <v>29.33</v>
      </c>
      <c r="G1434" s="29">
        <v>29.33</v>
      </c>
    </row>
    <row r="1435" spans="1:7" ht="60" x14ac:dyDescent="0.25">
      <c r="A1435" s="27" t="s">
        <v>4184</v>
      </c>
      <c r="B1435" s="27" t="s">
        <v>4185</v>
      </c>
      <c r="C1435" s="27" t="s">
        <v>4186</v>
      </c>
      <c r="D1435" s="28" t="s">
        <v>4153</v>
      </c>
      <c r="E1435" s="28">
        <v>1</v>
      </c>
      <c r="F1435" s="29">
        <v>1.94</v>
      </c>
      <c r="G1435" s="29">
        <v>1.94</v>
      </c>
    </row>
    <row r="1436" spans="1:7" ht="60" x14ac:dyDescent="0.25">
      <c r="A1436" s="27" t="s">
        <v>4187</v>
      </c>
      <c r="B1436" s="27" t="s">
        <v>4188</v>
      </c>
      <c r="C1436" s="27" t="s">
        <v>4189</v>
      </c>
      <c r="D1436" s="28" t="s">
        <v>4190</v>
      </c>
      <c r="E1436" s="28">
        <v>1</v>
      </c>
      <c r="F1436" s="29">
        <v>0.36</v>
      </c>
      <c r="G1436" s="29">
        <v>0.36</v>
      </c>
    </row>
    <row r="1437" spans="1:7" ht="75" x14ac:dyDescent="0.25">
      <c r="A1437" s="27" t="s">
        <v>4191</v>
      </c>
      <c r="B1437" s="27" t="s">
        <v>4192</v>
      </c>
      <c r="C1437" s="27" t="s">
        <v>4193</v>
      </c>
      <c r="D1437" s="28" t="s">
        <v>4190</v>
      </c>
      <c r="E1437" s="28">
        <v>1</v>
      </c>
      <c r="F1437" s="29">
        <v>0.45</v>
      </c>
      <c r="G1437" s="29">
        <v>0.45</v>
      </c>
    </row>
    <row r="1438" spans="1:7" ht="45" x14ac:dyDescent="0.25">
      <c r="A1438" s="27" t="s">
        <v>4194</v>
      </c>
      <c r="B1438" s="27" t="s">
        <v>4195</v>
      </c>
      <c r="C1438" s="27" t="s">
        <v>4196</v>
      </c>
      <c r="D1438" s="28" t="s">
        <v>4190</v>
      </c>
      <c r="E1438" s="28">
        <v>1</v>
      </c>
      <c r="F1438" s="29">
        <v>26.87</v>
      </c>
      <c r="G1438" s="29">
        <v>26.87</v>
      </c>
    </row>
    <row r="1439" spans="1:7" ht="45" x14ac:dyDescent="0.25">
      <c r="A1439" s="27" t="s">
        <v>4197</v>
      </c>
      <c r="B1439" s="27" t="s">
        <v>4198</v>
      </c>
      <c r="C1439" s="27" t="s">
        <v>4199</v>
      </c>
      <c r="D1439" s="28" t="s">
        <v>4190</v>
      </c>
      <c r="E1439" s="28">
        <v>1</v>
      </c>
      <c r="F1439" s="29">
        <v>27.02</v>
      </c>
      <c r="G1439" s="29">
        <v>27.02</v>
      </c>
    </row>
    <row r="1440" spans="1:7" ht="60" x14ac:dyDescent="0.25">
      <c r="A1440" s="27" t="s">
        <v>4200</v>
      </c>
      <c r="B1440" s="27" t="s">
        <v>4201</v>
      </c>
      <c r="C1440" s="27" t="s">
        <v>4202</v>
      </c>
      <c r="D1440" s="28" t="s">
        <v>4190</v>
      </c>
      <c r="E1440" s="28">
        <v>1</v>
      </c>
      <c r="F1440" s="29">
        <v>159.54</v>
      </c>
      <c r="G1440" s="29">
        <v>159.54</v>
      </c>
    </row>
    <row r="1441" spans="1:7" ht="60" x14ac:dyDescent="0.25">
      <c r="A1441" s="27" t="s">
        <v>4203</v>
      </c>
      <c r="B1441" s="27" t="s">
        <v>4204</v>
      </c>
      <c r="C1441" s="27" t="s">
        <v>4205</v>
      </c>
      <c r="D1441" s="28" t="s">
        <v>4206</v>
      </c>
      <c r="E1441" s="28">
        <v>1</v>
      </c>
      <c r="F1441" s="29">
        <v>0.3</v>
      </c>
      <c r="G1441" s="29">
        <v>0.3</v>
      </c>
    </row>
    <row r="1442" spans="1:7" ht="75" x14ac:dyDescent="0.25">
      <c r="A1442" s="27" t="s">
        <v>4207</v>
      </c>
      <c r="B1442" s="27" t="s">
        <v>4208</v>
      </c>
      <c r="C1442" s="27" t="s">
        <v>4209</v>
      </c>
      <c r="D1442" s="28" t="s">
        <v>4206</v>
      </c>
      <c r="E1442" s="28">
        <v>1</v>
      </c>
      <c r="F1442" s="29">
        <v>23.03</v>
      </c>
      <c r="G1442" s="29">
        <v>23.03</v>
      </c>
    </row>
    <row r="1443" spans="1:7" ht="45" x14ac:dyDescent="0.25">
      <c r="A1443" s="27" t="s">
        <v>4210</v>
      </c>
      <c r="B1443" s="27" t="s">
        <v>4211</v>
      </c>
      <c r="C1443" s="27" t="s">
        <v>4212</v>
      </c>
      <c r="D1443" s="28" t="s">
        <v>4206</v>
      </c>
      <c r="E1443" s="28">
        <v>1</v>
      </c>
      <c r="F1443" s="29">
        <v>0.46</v>
      </c>
      <c r="G1443" s="29">
        <v>0.46</v>
      </c>
    </row>
    <row r="1444" spans="1:7" ht="90" x14ac:dyDescent="0.25">
      <c r="A1444" s="27" t="s">
        <v>4213</v>
      </c>
      <c r="B1444" s="27" t="s">
        <v>4214</v>
      </c>
      <c r="C1444" s="27" t="s">
        <v>4215</v>
      </c>
      <c r="D1444" s="28" t="s">
        <v>4206</v>
      </c>
      <c r="E1444" s="28">
        <v>1</v>
      </c>
      <c r="F1444" s="29">
        <v>27.52</v>
      </c>
      <c r="G1444" s="29">
        <v>27.52</v>
      </c>
    </row>
    <row r="1445" spans="1:7" ht="60" x14ac:dyDescent="0.25">
      <c r="A1445" s="27" t="s">
        <v>4216</v>
      </c>
      <c r="B1445" s="27" t="s">
        <v>4217</v>
      </c>
      <c r="C1445" s="27" t="s">
        <v>4218</v>
      </c>
      <c r="D1445" s="28" t="s">
        <v>4206</v>
      </c>
      <c r="E1445" s="28">
        <v>1</v>
      </c>
      <c r="F1445" s="29">
        <v>38.92</v>
      </c>
      <c r="G1445" s="29">
        <v>38.92</v>
      </c>
    </row>
    <row r="1446" spans="1:7" ht="75" x14ac:dyDescent="0.25">
      <c r="A1446" s="27" t="s">
        <v>4219</v>
      </c>
      <c r="B1446" s="27" t="s">
        <v>4220</v>
      </c>
      <c r="C1446" s="27" t="s">
        <v>4221</v>
      </c>
      <c r="D1446" s="28" t="s">
        <v>4206</v>
      </c>
      <c r="E1446" s="28">
        <v>1</v>
      </c>
      <c r="F1446" s="29">
        <v>0.41</v>
      </c>
      <c r="G1446" s="29">
        <v>0.41</v>
      </c>
    </row>
    <row r="1447" spans="1:7" ht="45" x14ac:dyDescent="0.25">
      <c r="A1447" s="27" t="s">
        <v>4222</v>
      </c>
      <c r="B1447" s="27" t="s">
        <v>4223</v>
      </c>
      <c r="C1447" s="27" t="s">
        <v>4224</v>
      </c>
      <c r="D1447" s="28" t="s">
        <v>4206</v>
      </c>
      <c r="E1447" s="28">
        <v>1</v>
      </c>
      <c r="F1447" s="29">
        <v>0.6</v>
      </c>
      <c r="G1447" s="29">
        <v>0.6</v>
      </c>
    </row>
    <row r="1448" spans="1:7" ht="105" x14ac:dyDescent="0.25">
      <c r="A1448" s="27" t="s">
        <v>4225</v>
      </c>
      <c r="B1448" s="27" t="s">
        <v>4226</v>
      </c>
      <c r="C1448" s="27" t="s">
        <v>4227</v>
      </c>
      <c r="D1448" s="28" t="s">
        <v>4206</v>
      </c>
      <c r="E1448" s="28">
        <v>1</v>
      </c>
      <c r="F1448" s="29">
        <v>23.23</v>
      </c>
      <c r="G1448" s="29">
        <v>23.23</v>
      </c>
    </row>
    <row r="1449" spans="1:7" ht="75" x14ac:dyDescent="0.25">
      <c r="A1449" s="27" t="s">
        <v>4228</v>
      </c>
      <c r="B1449" s="27" t="s">
        <v>4229</v>
      </c>
      <c r="C1449" s="27" t="s">
        <v>4230</v>
      </c>
      <c r="D1449" s="28" t="s">
        <v>4206</v>
      </c>
      <c r="E1449" s="28">
        <v>1</v>
      </c>
      <c r="F1449" s="29">
        <v>21.21</v>
      </c>
      <c r="G1449" s="29">
        <v>21.21</v>
      </c>
    </row>
    <row r="1450" spans="1:7" ht="60" x14ac:dyDescent="0.25">
      <c r="A1450" s="27" t="s">
        <v>4231</v>
      </c>
      <c r="B1450" s="27" t="s">
        <v>4232</v>
      </c>
      <c r="C1450" s="27" t="s">
        <v>4233</v>
      </c>
      <c r="D1450" s="28" t="s">
        <v>4206</v>
      </c>
      <c r="E1450" s="28">
        <v>1</v>
      </c>
      <c r="F1450" s="29">
        <v>99.64</v>
      </c>
      <c r="G1450" s="29">
        <v>99.64</v>
      </c>
    </row>
    <row r="1451" spans="1:7" ht="60" x14ac:dyDescent="0.25">
      <c r="A1451" s="27" t="s">
        <v>4234</v>
      </c>
      <c r="B1451" s="27" t="s">
        <v>4235</v>
      </c>
      <c r="C1451" s="27" t="s">
        <v>4236</v>
      </c>
      <c r="D1451" s="28" t="s">
        <v>4206</v>
      </c>
      <c r="E1451" s="28">
        <v>1</v>
      </c>
      <c r="F1451" s="29">
        <v>0.68</v>
      </c>
      <c r="G1451" s="29">
        <v>0.68</v>
      </c>
    </row>
    <row r="1452" spans="1:7" ht="75" x14ac:dyDescent="0.25">
      <c r="A1452" s="27" t="s">
        <v>4237</v>
      </c>
      <c r="B1452" s="27" t="s">
        <v>4238</v>
      </c>
      <c r="C1452" s="27" t="s">
        <v>4239</v>
      </c>
      <c r="D1452" s="28" t="s">
        <v>4206</v>
      </c>
      <c r="E1452" s="28">
        <v>1</v>
      </c>
      <c r="F1452" s="29">
        <v>0.18</v>
      </c>
      <c r="G1452" s="29">
        <v>0.18</v>
      </c>
    </row>
    <row r="1453" spans="1:7" ht="60" x14ac:dyDescent="0.25">
      <c r="A1453" s="27" t="s">
        <v>4240</v>
      </c>
      <c r="B1453" s="27" t="s">
        <v>4241</v>
      </c>
      <c r="C1453" s="27" t="s">
        <v>4242</v>
      </c>
      <c r="D1453" s="28" t="s">
        <v>4206</v>
      </c>
      <c r="E1453" s="28">
        <v>1</v>
      </c>
      <c r="F1453" s="29">
        <v>0.06</v>
      </c>
      <c r="G1453" s="29">
        <v>0.06</v>
      </c>
    </row>
    <row r="1454" spans="1:7" ht="60" x14ac:dyDescent="0.25">
      <c r="A1454" s="27" t="s">
        <v>4243</v>
      </c>
      <c r="B1454" s="27" t="s">
        <v>4244</v>
      </c>
      <c r="C1454" s="27" t="s">
        <v>4245</v>
      </c>
      <c r="D1454" s="28" t="s">
        <v>4206</v>
      </c>
      <c r="E1454" s="28">
        <v>1</v>
      </c>
      <c r="F1454" s="29">
        <v>4.53</v>
      </c>
      <c r="G1454" s="29">
        <v>4.53</v>
      </c>
    </row>
    <row r="1455" spans="1:7" ht="45" x14ac:dyDescent="0.25">
      <c r="A1455" s="27" t="s">
        <v>4246</v>
      </c>
      <c r="B1455" s="27" t="s">
        <v>4247</v>
      </c>
      <c r="C1455" s="27" t="s">
        <v>4248</v>
      </c>
      <c r="D1455" s="28" t="s">
        <v>4206</v>
      </c>
      <c r="E1455" s="28">
        <v>1</v>
      </c>
      <c r="F1455" s="29">
        <v>0.1</v>
      </c>
      <c r="G1455" s="29">
        <v>0.1</v>
      </c>
    </row>
    <row r="1456" spans="1:7" ht="90" x14ac:dyDescent="0.25">
      <c r="A1456" s="27" t="s">
        <v>4249</v>
      </c>
      <c r="B1456" s="27" t="s">
        <v>4250</v>
      </c>
      <c r="C1456" s="27" t="s">
        <v>4251</v>
      </c>
      <c r="D1456" s="28" t="s">
        <v>4206</v>
      </c>
      <c r="E1456" s="28">
        <v>1</v>
      </c>
      <c r="F1456" s="29">
        <v>5.15</v>
      </c>
      <c r="G1456" s="29">
        <v>5.15</v>
      </c>
    </row>
    <row r="1457" spans="1:7" ht="60" x14ac:dyDescent="0.25">
      <c r="A1457" s="27" t="s">
        <v>4252</v>
      </c>
      <c r="B1457" s="27" t="s">
        <v>4253</v>
      </c>
      <c r="C1457" s="27" t="s">
        <v>4254</v>
      </c>
      <c r="D1457" s="28" t="s">
        <v>4206</v>
      </c>
      <c r="E1457" s="28">
        <v>1</v>
      </c>
      <c r="F1457" s="29">
        <v>5.28</v>
      </c>
      <c r="G1457" s="29">
        <v>5.28</v>
      </c>
    </row>
    <row r="1458" spans="1:7" ht="75" x14ac:dyDescent="0.25">
      <c r="A1458" s="27" t="s">
        <v>4255</v>
      </c>
      <c r="B1458" s="27" t="s">
        <v>4256</v>
      </c>
      <c r="C1458" s="27" t="s">
        <v>4257</v>
      </c>
      <c r="D1458" s="28" t="s">
        <v>4206</v>
      </c>
      <c r="E1458" s="28">
        <v>1</v>
      </c>
      <c r="F1458" s="29">
        <v>0.04</v>
      </c>
      <c r="G1458" s="29">
        <v>0.04</v>
      </c>
    </row>
    <row r="1459" spans="1:7" ht="45" x14ac:dyDescent="0.25">
      <c r="A1459" s="27" t="s">
        <v>4258</v>
      </c>
      <c r="B1459" s="27" t="s">
        <v>4259</v>
      </c>
      <c r="C1459" s="27" t="s">
        <v>4260</v>
      </c>
      <c r="D1459" s="28" t="s">
        <v>4206</v>
      </c>
      <c r="E1459" s="28">
        <v>1</v>
      </c>
      <c r="F1459" s="29">
        <v>0.08</v>
      </c>
      <c r="G1459" s="29">
        <v>0.08</v>
      </c>
    </row>
    <row r="1460" spans="1:7" ht="105" x14ac:dyDescent="0.25">
      <c r="A1460" s="27" t="s">
        <v>4261</v>
      </c>
      <c r="B1460" s="27" t="s">
        <v>4262</v>
      </c>
      <c r="C1460" s="27" t="s">
        <v>4263</v>
      </c>
      <c r="D1460" s="28" t="s">
        <v>4206</v>
      </c>
      <c r="E1460" s="28">
        <v>1</v>
      </c>
      <c r="F1460" s="29">
        <v>3.15</v>
      </c>
      <c r="G1460" s="29">
        <v>3.15</v>
      </c>
    </row>
    <row r="1461" spans="1:7" ht="75" x14ac:dyDescent="0.25">
      <c r="A1461" s="27" t="s">
        <v>4264</v>
      </c>
      <c r="B1461" s="27" t="s">
        <v>4265</v>
      </c>
      <c r="C1461" s="27" t="s">
        <v>4266</v>
      </c>
      <c r="D1461" s="28" t="s">
        <v>4206</v>
      </c>
      <c r="E1461" s="28">
        <v>1</v>
      </c>
      <c r="F1461" s="29">
        <v>4.1399999999999997</v>
      </c>
      <c r="G1461" s="29">
        <v>4.1399999999999997</v>
      </c>
    </row>
    <row r="1462" spans="1:7" ht="45" x14ac:dyDescent="0.25">
      <c r="A1462" s="27" t="s">
        <v>4267</v>
      </c>
      <c r="B1462" s="27" t="s">
        <v>4268</v>
      </c>
      <c r="C1462" s="27" t="s">
        <v>4269</v>
      </c>
      <c r="D1462" s="28" t="s">
        <v>4206</v>
      </c>
      <c r="E1462" s="28">
        <v>1</v>
      </c>
      <c r="F1462" s="29">
        <v>17.93</v>
      </c>
      <c r="G1462" s="29">
        <v>17.93</v>
      </c>
    </row>
    <row r="1463" spans="1:7" ht="45" x14ac:dyDescent="0.25">
      <c r="A1463" s="27" t="s">
        <v>4270</v>
      </c>
      <c r="B1463" s="27" t="s">
        <v>4271</v>
      </c>
      <c r="C1463" s="27" t="s">
        <v>4272</v>
      </c>
      <c r="D1463" s="28" t="s">
        <v>4206</v>
      </c>
      <c r="E1463" s="28">
        <v>1</v>
      </c>
      <c r="F1463" s="29">
        <v>0.15</v>
      </c>
      <c r="G1463" s="29">
        <v>0.15</v>
      </c>
    </row>
    <row r="1464" spans="1:7" ht="60" x14ac:dyDescent="0.25">
      <c r="A1464" s="27" t="s">
        <v>4273</v>
      </c>
      <c r="B1464" s="27" t="s">
        <v>4274</v>
      </c>
      <c r="C1464" s="27" t="s">
        <v>4275</v>
      </c>
      <c r="D1464" s="28" t="s">
        <v>4206</v>
      </c>
      <c r="E1464" s="28">
        <v>1</v>
      </c>
      <c r="F1464" s="29">
        <v>0.03</v>
      </c>
      <c r="G1464" s="29">
        <v>0.03</v>
      </c>
    </row>
    <row r="1465" spans="1:7" ht="60" x14ac:dyDescent="0.25">
      <c r="A1465" s="27" t="s">
        <v>4276</v>
      </c>
      <c r="B1465" s="27" t="s">
        <v>4277</v>
      </c>
      <c r="C1465" s="27" t="s">
        <v>4278</v>
      </c>
      <c r="D1465" s="28" t="s">
        <v>4206</v>
      </c>
      <c r="E1465" s="28">
        <v>1</v>
      </c>
      <c r="F1465" s="29">
        <v>0.28000000000000003</v>
      </c>
      <c r="G1465" s="29">
        <v>0.28000000000000003</v>
      </c>
    </row>
    <row r="1466" spans="1:7" ht="75" x14ac:dyDescent="0.25">
      <c r="A1466" s="27" t="s">
        <v>4279</v>
      </c>
      <c r="B1466" s="27" t="s">
        <v>4280</v>
      </c>
      <c r="C1466" s="27" t="s">
        <v>4281</v>
      </c>
      <c r="D1466" s="28" t="s">
        <v>4206</v>
      </c>
      <c r="E1466" s="28">
        <v>1</v>
      </c>
      <c r="F1466" s="29">
        <v>41.59</v>
      </c>
      <c r="G1466" s="29">
        <v>41.59</v>
      </c>
    </row>
    <row r="1467" spans="1:7" ht="45" x14ac:dyDescent="0.25">
      <c r="A1467" s="27" t="s">
        <v>4282</v>
      </c>
      <c r="B1467" s="27" t="s">
        <v>4283</v>
      </c>
      <c r="C1467" s="27" t="s">
        <v>4284</v>
      </c>
      <c r="D1467" s="28" t="s">
        <v>4206</v>
      </c>
      <c r="E1467" s="28">
        <v>1</v>
      </c>
      <c r="F1467" s="29">
        <v>0.36</v>
      </c>
      <c r="G1467" s="29">
        <v>0.36</v>
      </c>
    </row>
    <row r="1468" spans="1:7" ht="90" x14ac:dyDescent="0.25">
      <c r="A1468" s="27" t="s">
        <v>4285</v>
      </c>
      <c r="B1468" s="27" t="s">
        <v>4286</v>
      </c>
      <c r="C1468" s="27" t="s">
        <v>4287</v>
      </c>
      <c r="D1468" s="28" t="s">
        <v>4206</v>
      </c>
      <c r="E1468" s="28">
        <v>1</v>
      </c>
      <c r="F1468" s="29">
        <v>46.64</v>
      </c>
      <c r="G1468" s="29">
        <v>46.64</v>
      </c>
    </row>
    <row r="1469" spans="1:7" ht="60" x14ac:dyDescent="0.25">
      <c r="A1469" s="27" t="s">
        <v>4288</v>
      </c>
      <c r="B1469" s="27" t="s">
        <v>4289</v>
      </c>
      <c r="C1469" s="27" t="s">
        <v>4290</v>
      </c>
      <c r="D1469" s="28" t="s">
        <v>4206</v>
      </c>
      <c r="E1469" s="28">
        <v>1</v>
      </c>
      <c r="F1469" s="29">
        <v>69.5</v>
      </c>
      <c r="G1469" s="29">
        <v>69.5</v>
      </c>
    </row>
    <row r="1470" spans="1:7" ht="75" x14ac:dyDescent="0.25">
      <c r="A1470" s="27" t="s">
        <v>4291</v>
      </c>
      <c r="B1470" s="27" t="s">
        <v>4292</v>
      </c>
      <c r="C1470" s="27" t="s">
        <v>4293</v>
      </c>
      <c r="D1470" s="28" t="s">
        <v>4206</v>
      </c>
      <c r="E1470" s="28">
        <v>1</v>
      </c>
      <c r="F1470" s="29">
        <v>0.52</v>
      </c>
      <c r="G1470" s="29">
        <v>0.52</v>
      </c>
    </row>
    <row r="1471" spans="1:7" ht="45" x14ac:dyDescent="0.25">
      <c r="A1471" s="27" t="s">
        <v>4294</v>
      </c>
      <c r="B1471" s="27" t="s">
        <v>4295</v>
      </c>
      <c r="C1471" s="27" t="s">
        <v>4296</v>
      </c>
      <c r="D1471" s="28" t="s">
        <v>4206</v>
      </c>
      <c r="E1471" s="28">
        <v>1</v>
      </c>
      <c r="F1471" s="29">
        <v>0.76</v>
      </c>
      <c r="G1471" s="29">
        <v>0.76</v>
      </c>
    </row>
    <row r="1472" spans="1:7" ht="105" x14ac:dyDescent="0.25">
      <c r="A1472" s="27" t="s">
        <v>4297</v>
      </c>
      <c r="B1472" s="27" t="s">
        <v>4298</v>
      </c>
      <c r="C1472" s="27" t="s">
        <v>4299</v>
      </c>
      <c r="D1472" s="28" t="s">
        <v>4206</v>
      </c>
      <c r="E1472" s="28">
        <v>1</v>
      </c>
      <c r="F1472" s="29">
        <v>29.04</v>
      </c>
      <c r="G1472" s="29">
        <v>29.04</v>
      </c>
    </row>
    <row r="1473" spans="1:7" ht="75" x14ac:dyDescent="0.25">
      <c r="A1473" s="27" t="s">
        <v>4300</v>
      </c>
      <c r="B1473" s="27" t="s">
        <v>4301</v>
      </c>
      <c r="C1473" s="27" t="s">
        <v>4302</v>
      </c>
      <c r="D1473" s="28" t="s">
        <v>4206</v>
      </c>
      <c r="E1473" s="28">
        <v>1</v>
      </c>
      <c r="F1473" s="29">
        <v>37.31</v>
      </c>
      <c r="G1473" s="29">
        <v>37.31</v>
      </c>
    </row>
    <row r="1474" spans="1:7" ht="60" x14ac:dyDescent="0.25">
      <c r="A1474" s="27" t="s">
        <v>4303</v>
      </c>
      <c r="B1474" s="27" t="s">
        <v>4304</v>
      </c>
      <c r="C1474" s="27" t="s">
        <v>4305</v>
      </c>
      <c r="D1474" s="28" t="s">
        <v>4206</v>
      </c>
      <c r="E1474" s="28">
        <v>1</v>
      </c>
      <c r="F1474" s="29">
        <v>0.85</v>
      </c>
      <c r="G1474" s="29">
        <v>0.85</v>
      </c>
    </row>
    <row r="1475" spans="1:7" ht="75" x14ac:dyDescent="0.25">
      <c r="A1475" s="27" t="s">
        <v>4306</v>
      </c>
      <c r="B1475" s="27" t="s">
        <v>4307</v>
      </c>
      <c r="C1475" s="27" t="s">
        <v>4308</v>
      </c>
      <c r="D1475" s="28" t="s">
        <v>4206</v>
      </c>
      <c r="E1475" s="28">
        <v>1</v>
      </c>
      <c r="F1475" s="29">
        <v>0.12</v>
      </c>
      <c r="G1475" s="29">
        <v>0.12</v>
      </c>
    </row>
    <row r="1476" spans="1:7" ht="60" x14ac:dyDescent="0.25">
      <c r="A1476" s="27" t="s">
        <v>4309</v>
      </c>
      <c r="B1476" s="27" t="s">
        <v>4310</v>
      </c>
      <c r="C1476" s="27" t="s">
        <v>4311</v>
      </c>
      <c r="D1476" s="28" t="s">
        <v>4206</v>
      </c>
      <c r="E1476" s="28">
        <v>1</v>
      </c>
      <c r="F1476" s="29">
        <v>160.16999999999999</v>
      </c>
      <c r="G1476" s="29">
        <v>160.16999999999999</v>
      </c>
    </row>
    <row r="1477" spans="1:7" ht="60" x14ac:dyDescent="0.25">
      <c r="A1477" s="27" t="s">
        <v>4312</v>
      </c>
      <c r="B1477" s="27" t="s">
        <v>4313</v>
      </c>
      <c r="C1477" s="27" t="s">
        <v>4314</v>
      </c>
      <c r="D1477" s="28" t="s">
        <v>4206</v>
      </c>
      <c r="E1477" s="28">
        <v>1</v>
      </c>
      <c r="F1477" s="29">
        <v>1.18</v>
      </c>
      <c r="G1477" s="29">
        <v>1.18</v>
      </c>
    </row>
    <row r="1478" spans="1:7" ht="75" x14ac:dyDescent="0.25">
      <c r="A1478" s="27" t="s">
        <v>4315</v>
      </c>
      <c r="B1478" s="27" t="s">
        <v>4316</v>
      </c>
      <c r="C1478" s="27" t="s">
        <v>4317</v>
      </c>
      <c r="D1478" s="28" t="s">
        <v>4206</v>
      </c>
      <c r="E1478" s="28">
        <v>1</v>
      </c>
      <c r="F1478" s="29">
        <v>81.31</v>
      </c>
      <c r="G1478" s="29">
        <v>81.31</v>
      </c>
    </row>
    <row r="1479" spans="1:7" ht="60" x14ac:dyDescent="0.25">
      <c r="A1479" s="27" t="s">
        <v>4318</v>
      </c>
      <c r="B1479" s="27" t="s">
        <v>4319</v>
      </c>
      <c r="C1479" s="27" t="s">
        <v>4320</v>
      </c>
      <c r="D1479" s="28" t="s">
        <v>4206</v>
      </c>
      <c r="E1479" s="28">
        <v>1</v>
      </c>
      <c r="F1479" s="29">
        <v>1.18</v>
      </c>
      <c r="G1479" s="29">
        <v>1.18</v>
      </c>
    </row>
    <row r="1480" spans="1:7" ht="90" x14ac:dyDescent="0.25">
      <c r="A1480" s="27" t="s">
        <v>4321</v>
      </c>
      <c r="B1480" s="27" t="s">
        <v>4322</v>
      </c>
      <c r="C1480" s="27" t="s">
        <v>4323</v>
      </c>
      <c r="D1480" s="28" t="s">
        <v>4206</v>
      </c>
      <c r="E1480" s="28">
        <v>1</v>
      </c>
      <c r="F1480" s="29">
        <v>157.78</v>
      </c>
      <c r="G1480" s="29">
        <v>157.78</v>
      </c>
    </row>
    <row r="1481" spans="1:7" ht="60" x14ac:dyDescent="0.25">
      <c r="A1481" s="27" t="s">
        <v>4324</v>
      </c>
      <c r="B1481" s="27" t="s">
        <v>4325</v>
      </c>
      <c r="C1481" s="27" t="s">
        <v>4326</v>
      </c>
      <c r="D1481" s="28" t="s">
        <v>4206</v>
      </c>
      <c r="E1481" s="28">
        <v>1</v>
      </c>
      <c r="F1481" s="29">
        <v>45.61</v>
      </c>
      <c r="G1481" s="29">
        <v>45.61</v>
      </c>
    </row>
    <row r="1482" spans="1:7" ht="90" x14ac:dyDescent="0.25">
      <c r="A1482" s="27" t="s">
        <v>4327</v>
      </c>
      <c r="B1482" s="27" t="s">
        <v>4328</v>
      </c>
      <c r="C1482" s="27" t="s">
        <v>4329</v>
      </c>
      <c r="D1482" s="28" t="s">
        <v>4206</v>
      </c>
      <c r="E1482" s="28">
        <v>1</v>
      </c>
      <c r="F1482" s="29">
        <v>8.7200000000000006</v>
      </c>
      <c r="G1482" s="29">
        <v>8.7200000000000006</v>
      </c>
    </row>
    <row r="1483" spans="1:7" ht="45" x14ac:dyDescent="0.25">
      <c r="A1483" s="27" t="s">
        <v>4330</v>
      </c>
      <c r="B1483" s="27" t="s">
        <v>4331</v>
      </c>
      <c r="C1483" s="27" t="s">
        <v>4332</v>
      </c>
      <c r="D1483" s="28" t="s">
        <v>4206</v>
      </c>
      <c r="E1483" s="28">
        <v>1</v>
      </c>
      <c r="F1483" s="29">
        <v>6.2</v>
      </c>
      <c r="G1483" s="29">
        <v>6.2</v>
      </c>
    </row>
    <row r="1484" spans="1:7" ht="105" x14ac:dyDescent="0.25">
      <c r="A1484" s="27" t="s">
        <v>4333</v>
      </c>
      <c r="B1484" s="27" t="s">
        <v>4334</v>
      </c>
      <c r="C1484" s="27" t="s">
        <v>4335</v>
      </c>
      <c r="D1484" s="28" t="s">
        <v>4206</v>
      </c>
      <c r="E1484" s="28">
        <v>1</v>
      </c>
      <c r="F1484" s="29">
        <v>45.73</v>
      </c>
      <c r="G1484" s="29">
        <v>45.73</v>
      </c>
    </row>
    <row r="1485" spans="1:7" ht="75" x14ac:dyDescent="0.25">
      <c r="A1485" s="27" t="s">
        <v>4336</v>
      </c>
      <c r="B1485" s="27" t="s">
        <v>4337</v>
      </c>
      <c r="C1485" s="27" t="s">
        <v>4338</v>
      </c>
      <c r="D1485" s="28" t="s">
        <v>4206</v>
      </c>
      <c r="E1485" s="28">
        <v>1</v>
      </c>
      <c r="F1485" s="29">
        <v>157.78</v>
      </c>
      <c r="G1485" s="29">
        <v>157.78</v>
      </c>
    </row>
    <row r="1486" spans="1:7" ht="60" x14ac:dyDescent="0.25">
      <c r="A1486" s="27" t="s">
        <v>4339</v>
      </c>
      <c r="B1486" s="27" t="s">
        <v>4340</v>
      </c>
      <c r="C1486" s="27" t="s">
        <v>4341</v>
      </c>
      <c r="D1486" s="28" t="s">
        <v>4206</v>
      </c>
      <c r="E1486" s="28">
        <v>1</v>
      </c>
      <c r="F1486" s="29">
        <v>1.46</v>
      </c>
      <c r="G1486" s="29">
        <v>1.46</v>
      </c>
    </row>
    <row r="1487" spans="1:7" ht="75" x14ac:dyDescent="0.25">
      <c r="A1487" s="27" t="s">
        <v>4342</v>
      </c>
      <c r="B1487" s="27" t="s">
        <v>4343</v>
      </c>
      <c r="C1487" s="27" t="s">
        <v>4344</v>
      </c>
      <c r="D1487" s="28" t="s">
        <v>4206</v>
      </c>
      <c r="E1487" s="28">
        <v>1</v>
      </c>
      <c r="F1487" s="29">
        <v>1.61</v>
      </c>
      <c r="G1487" s="29">
        <v>1.61</v>
      </c>
    </row>
    <row r="1488" spans="1:7" ht="60" x14ac:dyDescent="0.25">
      <c r="A1488" s="27" t="s">
        <v>4345</v>
      </c>
      <c r="B1488" s="27" t="s">
        <v>4346</v>
      </c>
      <c r="C1488" s="27" t="s">
        <v>4347</v>
      </c>
      <c r="D1488" s="28" t="s">
        <v>4206</v>
      </c>
      <c r="E1488" s="28">
        <v>1</v>
      </c>
      <c r="F1488" s="29">
        <v>11.18</v>
      </c>
      <c r="G1488" s="29">
        <v>11.18</v>
      </c>
    </row>
    <row r="1489" spans="1:7" ht="75" x14ac:dyDescent="0.25">
      <c r="A1489" s="27" t="s">
        <v>4348</v>
      </c>
      <c r="B1489" s="27" t="s">
        <v>4349</v>
      </c>
      <c r="C1489" s="27" t="s">
        <v>4350</v>
      </c>
      <c r="D1489" s="28" t="s">
        <v>4206</v>
      </c>
      <c r="E1489" s="28">
        <v>1</v>
      </c>
      <c r="F1489" s="29">
        <v>3.59</v>
      </c>
      <c r="G1489" s="29">
        <v>3.59</v>
      </c>
    </row>
    <row r="1490" spans="1:7" ht="90" x14ac:dyDescent="0.25">
      <c r="A1490" s="27" t="s">
        <v>4351</v>
      </c>
      <c r="B1490" s="27" t="s">
        <v>4352</v>
      </c>
      <c r="C1490" s="27" t="s">
        <v>4353</v>
      </c>
      <c r="D1490" s="28" t="s">
        <v>4206</v>
      </c>
      <c r="E1490" s="28">
        <v>1</v>
      </c>
      <c r="F1490" s="29">
        <v>4.08</v>
      </c>
      <c r="G1490" s="29">
        <v>4.08</v>
      </c>
    </row>
    <row r="1491" spans="1:7" ht="75" x14ac:dyDescent="0.25">
      <c r="A1491" s="27" t="s">
        <v>4354</v>
      </c>
      <c r="B1491" s="27" t="s">
        <v>4355</v>
      </c>
      <c r="C1491" s="27" t="s">
        <v>4356</v>
      </c>
      <c r="D1491" s="28" t="s">
        <v>4206</v>
      </c>
      <c r="E1491" s="28">
        <v>1</v>
      </c>
      <c r="F1491" s="29">
        <v>3.29</v>
      </c>
      <c r="G1491" s="29">
        <v>3.29</v>
      </c>
    </row>
    <row r="1492" spans="1:7" ht="60" x14ac:dyDescent="0.25">
      <c r="A1492" s="27" t="s">
        <v>4357</v>
      </c>
      <c r="B1492" s="27" t="s">
        <v>4358</v>
      </c>
      <c r="C1492" s="27" t="s">
        <v>4359</v>
      </c>
      <c r="D1492" s="28" t="s">
        <v>4206</v>
      </c>
      <c r="E1492" s="28">
        <v>1</v>
      </c>
      <c r="F1492" s="29">
        <v>14.19</v>
      </c>
      <c r="G1492" s="29">
        <v>14.19</v>
      </c>
    </row>
  </sheetData>
  <phoneticPr fontId="10" type="noConversion"/>
  <pageMargins left="0.78740157499999996" right="0.78740157499999996" top="0.984251969" bottom="0.984251969" header="0.4921259845" footer="0.492125984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4</vt:i4>
      </vt:variant>
    </vt:vector>
  </HeadingPairs>
  <TitlesOfParts>
    <vt:vector size="7" baseType="lpstr">
      <vt:lpstr>PLANILHA ORÇAMENTÁRIA</vt:lpstr>
      <vt:lpstr>CRONOGRAMA</vt:lpstr>
      <vt:lpstr>relatorio(53)</vt:lpstr>
      <vt:lpstr>CRONOGRAMA!Area_de_impressao</vt:lpstr>
      <vt:lpstr>'PLANILHA ORÇAMENTÁRIA'!Area_de_impressao</vt:lpstr>
      <vt:lpstr>CRONOGRAMA!Titulos_de_impressao</vt:lpstr>
      <vt:lpstr>'PLANILHA ORÇAMENTÁRIA'!Titulos_de_impressao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grazielli.cometti</dc:creator>
  <cp:lastModifiedBy>Vitor Mota</cp:lastModifiedBy>
  <cp:lastPrinted>2026-02-05T10:58:44Z</cp:lastPrinted>
  <dcterms:created xsi:type="dcterms:W3CDTF">2017-03-30T15:59:12Z</dcterms:created>
  <dcterms:modified xsi:type="dcterms:W3CDTF">2026-02-05T11:23:40Z</dcterms:modified>
</cp:coreProperties>
</file>