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N:\Serviços de Engenharia\00 - AREAS VERDES\LICITAÇÃO AREAS VERDES 2026\15-04-2026 - PREGÃO\PDF\"/>
    </mc:Choice>
  </mc:AlternateContent>
  <xr:revisionPtr revIDLastSave="51" documentId="11_DF4782206AFA0DF85FE27A1900DC0C3DD618E032" xr6:coauthVersionLast="47" xr6:coauthVersionMax="47" xr10:uidLastSave="{7400B5A3-6D13-450B-ADA0-C8A1842C370E}"/>
  <bookViews>
    <workbookView xWindow="-120" yWindow="-120" windowWidth="29040" windowHeight="15720" tabRatio="500" xr2:uid="{00000000-000D-0000-FFFF-FFFF00000000}"/>
  </bookViews>
  <sheets>
    <sheet name="CAPA" sheetId="1" r:id="rId1"/>
    <sheet name="CRONOGRAMA ANUAL" sheetId="2" r:id="rId2"/>
    <sheet name="CRONOGRAMA MENSAL" sheetId="3" r:id="rId3"/>
    <sheet name="CURVA ABC" sheetId="4" r:id="rId4"/>
  </sheets>
  <definedNames>
    <definedName name="_xlnm.Print_Area" localSheetId="0">CAPA!$A$1:$G$28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23" i="4" l="1"/>
  <c r="E23" i="4"/>
  <c r="D23" i="4"/>
  <c r="F15" i="4"/>
  <c r="E15" i="4"/>
  <c r="D15" i="4"/>
  <c r="BJ15" i="3"/>
  <c r="BI15" i="3"/>
  <c r="BH15" i="3"/>
  <c r="BG15" i="3"/>
  <c r="BF15" i="3"/>
  <c r="BE15" i="3"/>
  <c r="BD15" i="3"/>
  <c r="BC15" i="3"/>
  <c r="BB15" i="3"/>
  <c r="BA15" i="3"/>
  <c r="AZ15" i="3"/>
  <c r="AY15" i="3"/>
  <c r="AX15" i="3"/>
  <c r="AW15" i="3"/>
  <c r="AV15" i="3"/>
  <c r="AU15" i="3"/>
  <c r="AT15" i="3"/>
  <c r="AS15" i="3"/>
  <c r="AR15" i="3"/>
  <c r="AQ15" i="3"/>
  <c r="AP15" i="3"/>
  <c r="AO15" i="3"/>
  <c r="AN15" i="3"/>
  <c r="AM15" i="3"/>
  <c r="AL15" i="3"/>
  <c r="AK15" i="3"/>
  <c r="AJ15" i="3"/>
  <c r="AI15" i="3"/>
  <c r="AH15" i="3"/>
  <c r="AG15" i="3"/>
  <c r="AF15" i="3"/>
  <c r="AE15" i="3"/>
  <c r="AD15" i="3"/>
  <c r="AC15" i="3"/>
  <c r="AB15" i="3"/>
  <c r="AA15" i="3"/>
  <c r="Z15" i="3"/>
  <c r="Y15" i="3"/>
  <c r="X15" i="3"/>
  <c r="W15" i="3"/>
  <c r="V15" i="3"/>
  <c r="U15" i="3"/>
  <c r="T15" i="3"/>
  <c r="S15" i="3"/>
  <c r="R15" i="3"/>
  <c r="Q15" i="3"/>
  <c r="P15" i="3"/>
  <c r="O15" i="3"/>
  <c r="N15" i="3"/>
  <c r="M15" i="3"/>
  <c r="L15" i="3"/>
  <c r="K15" i="3"/>
  <c r="J15" i="3"/>
  <c r="I15" i="3"/>
  <c r="H15" i="3"/>
  <c r="G15" i="3"/>
  <c r="F15" i="3"/>
  <c r="E15" i="3"/>
  <c r="D15" i="3"/>
  <c r="C15" i="3"/>
  <c r="C16" i="3" s="1"/>
  <c r="D16" i="3" s="1"/>
  <c r="E16" i="3" s="1"/>
  <c r="F16" i="3" s="1"/>
  <c r="G16" i="3" s="1"/>
  <c r="H16" i="3" s="1"/>
  <c r="I16" i="3" s="1"/>
  <c r="J16" i="3" s="1"/>
  <c r="K16" i="3" s="1"/>
  <c r="L16" i="3" s="1"/>
  <c r="M16" i="3" s="1"/>
  <c r="N16" i="3" s="1"/>
  <c r="O16" i="3" s="1"/>
  <c r="P16" i="3" s="1"/>
  <c r="Q16" i="3" s="1"/>
  <c r="R16" i="3" s="1"/>
  <c r="S16" i="3" s="1"/>
  <c r="T16" i="3" s="1"/>
  <c r="U16" i="3" s="1"/>
  <c r="V16" i="3" s="1"/>
  <c r="W16" i="3" s="1"/>
  <c r="X16" i="3" s="1"/>
  <c r="Y16" i="3" s="1"/>
  <c r="Z16" i="3" s="1"/>
  <c r="AA16" i="3" s="1"/>
  <c r="AB16" i="3" s="1"/>
  <c r="AC16" i="3" s="1"/>
  <c r="AD16" i="3" s="1"/>
  <c r="AE16" i="3" s="1"/>
  <c r="AF16" i="3" s="1"/>
  <c r="AG16" i="3" s="1"/>
  <c r="AH16" i="3" s="1"/>
  <c r="AI16" i="3" s="1"/>
  <c r="AJ16" i="3" s="1"/>
  <c r="AK16" i="3" s="1"/>
  <c r="AL16" i="3" s="1"/>
  <c r="AM16" i="3" s="1"/>
  <c r="AN16" i="3" s="1"/>
  <c r="AO16" i="3" s="1"/>
  <c r="AP16" i="3" s="1"/>
  <c r="AQ16" i="3" s="1"/>
  <c r="AR16" i="3" s="1"/>
  <c r="AS16" i="3" s="1"/>
  <c r="AT16" i="3" s="1"/>
  <c r="AU16" i="3" s="1"/>
  <c r="AV16" i="3" s="1"/>
  <c r="AW16" i="3" s="1"/>
  <c r="AX16" i="3" s="1"/>
  <c r="AY16" i="3" s="1"/>
  <c r="AZ16" i="3" s="1"/>
  <c r="BA16" i="3" s="1"/>
  <c r="BB16" i="3" s="1"/>
  <c r="BC16" i="3" s="1"/>
  <c r="BD16" i="3" s="1"/>
  <c r="BE16" i="3" s="1"/>
  <c r="BF16" i="3" s="1"/>
  <c r="BG16" i="3" s="1"/>
  <c r="BH16" i="3" s="1"/>
  <c r="BI16" i="3" s="1"/>
  <c r="BJ16" i="3" s="1"/>
  <c r="BK16" i="3" s="1"/>
  <c r="BK14" i="3"/>
  <c r="BK13" i="3"/>
  <c r="BK12" i="3"/>
  <c r="BK11" i="3"/>
  <c r="BK10" i="3"/>
  <c r="BK9" i="3"/>
  <c r="BK8" i="3"/>
  <c r="BK7" i="3"/>
  <c r="BK6" i="3"/>
  <c r="BK15" i="3" s="1"/>
  <c r="I17" i="2"/>
  <c r="I15" i="2"/>
  <c r="H15" i="2"/>
  <c r="G15" i="2"/>
  <c r="F15" i="2"/>
  <c r="E15" i="2"/>
  <c r="D15" i="2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<sst xmlns="http://schemas.openxmlformats.org/spreadsheetml/2006/main" count="174" uniqueCount="129">
  <si>
    <t>PREFEITURA MUNICIPAL DE VILA VELHA</t>
  </si>
  <si>
    <t>SECRETARIA MUNICIPAL DE SERVIÇOS URBANOS — SEMSU</t>
  </si>
  <si>
    <t>Processo nº 35314/2026</t>
  </si>
  <si>
    <t>CRONOGRAMA FÍSICO-FINANCEIRO E CURVA ABC DE SERVIÇOS</t>
  </si>
  <si>
    <t>DATA-BASE: Março/2026</t>
  </si>
  <si>
    <t>PRAZO DE EXECUÇÃO: 60 (sessenta) meses</t>
  </si>
  <si>
    <t>VALOR GLOBAL ESTIMADO: R$ 136.818.723,00</t>
  </si>
  <si>
    <t>NATUREZA DO DOCUMENTO — O presente instrumento consolida o Cronograma Físico-Financeiro e a Curva ABC de Serviços, produzidos em atendimento ao Despacho de 15/04/2026 e às recomendações da Manifestação Técnica SEMCONT nº 180/2026. Os valores reproduzem integralmente aqueles constantes da Planilha de Composição de Preços (Anexo III do Termo de Referência), com data-base março/2026 e BDI conforme Resolução TCE-ES nº 366/2022.</t>
  </si>
  <si>
    <t>SUMÁRIO</t>
  </si>
  <si>
    <t>1.  Cronograma Físico-Financeiro Consolidado (visão anual)</t>
  </si>
  <si>
    <t>2.  Cronograma Físico-Financeiro Mensal (60 parcelas)</t>
  </si>
  <si>
    <t>3.  Curva ABC de Serviços (classificação por relevância financeira)</t>
  </si>
  <si>
    <t>PREFEITURA MUNICIPAL DE VILA VELHA — SEMSU/CPUMA — Proc. nº 35314/2026</t>
  </si>
  <si>
    <t>CRONOGRAMA FÍSICO-FINANCEIRO — CONSOLIDADO ANUAL</t>
  </si>
  <si>
    <t>Objeto: Manutenção de áreas verdes e manejo da arborização urbana. Data-base: março/2026. Valores em R$.</t>
  </si>
  <si>
    <t>ITEM</t>
  </si>
  <si>
    <t>DESCRIÇÃO DOS SERVIÇOS</t>
  </si>
  <si>
    <t>UNID.</t>
  </si>
  <si>
    <t>VALOR MENSAL</t>
  </si>
  <si>
    <t>ANO 1 (12 meses)</t>
  </si>
  <si>
    <t>ANO 2</t>
  </si>
  <si>
    <t>ANO 3</t>
  </si>
  <si>
    <t>ANO 4</t>
  </si>
  <si>
    <t>ANO 5 / TOTAL 60 MESES</t>
  </si>
  <si>
    <t>Manutenção e Paisagismo</t>
  </si>
  <si>
    <t>mês</t>
  </si>
  <si>
    <t>Poda de Árvore</t>
  </si>
  <si>
    <t>Supressão</t>
  </si>
  <si>
    <t>Operação do Viveiro</t>
  </si>
  <si>
    <t>Roçagem Mecanizada</t>
  </si>
  <si>
    <t>Irrigação</t>
  </si>
  <si>
    <t>Operação com Retroescavadeira</t>
  </si>
  <si>
    <t>Consumos</t>
  </si>
  <si>
    <t>Centro de Controle Operacional</t>
  </si>
  <si>
    <t>TOTAL GERAL</t>
  </si>
  <si>
    <t>VALOR GLOBAL DO CONTRATO (5 ANOS / 60 MESES):</t>
  </si>
  <si>
    <t>NOTAS TÉCNICAS: (1) Os serviços objeto deste processo possuem natureza continuada, com escopo físico uniforme ao longo de todo o prazo contratual (60 meses), nos termos do art. 106 da Lei nº 14.133/2021. (2) A execução física é homogênea, distribuindo-se em 60 (sessenta) parcelas mensais idênticas, razão pela qual o cronograma físico e financeiro coincide em sua distribuição temporal, sem picos ou vales de desembolso. (3) Os valores não contemplam eventuais reajustamentos por IPCA (custos não-trabalhistas, data-base março/2026, interregno mínimo de 12 meses) nem repactuações decorrentes de CCTs aplicáveis (ES000078/2026 — SELURES/SINDILIMPE-ES, e ES000318/2025 — SINDIRODOVIÁRIOS-ES). (4) O cronograma detalhado mês a mês consta na aba 'CRONOGRAMA MENSAL'.</t>
  </si>
  <si>
    <t>CRONOGRAMA FÍSICO-FINANCEIRO — DETALHAMENTO MENSAL (60 PARCELAS)</t>
  </si>
  <si>
    <t>Valores em R$. Data-base: março/2026. Execução uniforme ao longo de todo o prazo contratual.</t>
  </si>
  <si>
    <t>AGRUPAMENTO POR EXERCÍCIO:</t>
  </si>
  <si>
    <t>ANO 1</t>
  </si>
  <si>
    <t>ANO 5</t>
  </si>
  <si>
    <t>MÊS 1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</si>
  <si>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</si>
  <si>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</si>
  <si>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</si>
  <si>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</si>
  <si>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</si>
  <si>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</si>
  <si>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</si>
  <si>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</si>
  <si>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</si>
  <si>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MÊS 11</t>
  </si>
  <si>
    <t>MÊS 12</t>
  </si>
  <si>
    <t>MÊS 13</t>
  </si>
  <si>
    <t>MÊS 14</t>
  </si>
  <si>
    <t>MÊS 15</t>
  </si>
  <si>
    <t>MÊS 16</t>
  </si>
  <si>
    <t>MÊS 17</t>
  </si>
  <si>
    <t>MÊS 18</t>
  </si>
  <si>
    <t>MÊS 19</t>
  </si>
  <si>
    <t>MÊS 20</t>
  </si>
  <si>
    <t>MÊS 21</t>
  </si>
  <si>
    <t>MÊS 22</t>
  </si>
  <si>
    <t>MÊS 23</t>
  </si>
  <si>
    <t>MÊS 24</t>
  </si>
  <si>
    <t>MÊS 25</t>
  </si>
  <si>
    <t>MÊS 26</t>
  </si>
  <si>
    <t>MÊS 27</t>
  </si>
  <si>
    <t>MÊS 28</t>
  </si>
  <si>
    <t>MÊS 29</t>
  </si>
  <si>
    <t>MÊS 30</t>
  </si>
  <si>
    <t>MÊS 31</t>
  </si>
  <si>
    <t>MÊS 32</t>
  </si>
  <si>
    <t>MÊS 33</t>
  </si>
  <si>
    <t>MÊS 34</t>
  </si>
  <si>
    <t>MÊS 35</t>
  </si>
  <si>
    <t>MÊS 36</t>
  </si>
  <si>
    <t>MÊS 37</t>
  </si>
  <si>
    <t>MÊS 38</t>
  </si>
  <si>
    <t>MÊS 39</t>
  </si>
  <si>
    <t>MÊS 40</t>
  </si>
  <si>
    <t>MÊS 41</t>
  </si>
  <si>
    <t>MÊS 42</t>
  </si>
  <si>
    <t>MÊS 43</t>
  </si>
  <si>
    <t>MÊS 44</t>
  </si>
  <si>
    <t>MÊS 45</t>
  </si>
  <si>
    <t>MÊS 46</t>
  </si>
  <si>
    <t>MÊS 47</t>
  </si>
  <si>
    <t>MÊS 48</t>
  </si>
  <si>
    <t>MÊS 49</t>
  </si>
  <si>
    <t>MÊS 50</t>
  </si>
  <si>
    <t>MÊS 51</t>
  </si>
  <si>
    <t>MÊS 52</t>
  </si>
  <si>
    <t>MÊS 53</t>
  </si>
  <si>
    <t>MÊS 54</t>
  </si>
  <si>
    <t>MÊS 55</t>
  </si>
  <si>
    <t>MÊS 56</t>
  </si>
  <si>
    <t>MÊS 57</t>
  </si>
  <si>
    <t>MÊS 58</t>
  </si>
  <si>
    <t>MÊS 59</t>
  </si>
  <si>
    <t>MÊS 60</t>
  </si>
  <si>
    <t>TOTAL 60 MESES</t>
  </si>
  <si>
    <t>TOTAL MENSAL</t>
  </si>
  <si>
    <t>ACUMULADO</t>
  </si>
  <si>
    <t>NOTAS TÉCNICAS: (1) O objeto licitado possui natureza de serviço continuado (art. 106, Lei 14.133/2021), com execução física uniforme durante a totalidade do prazo contratual. A distribuição das 60 parcelas mensais em valores idênticos reflete a própria natureza da prestação, conforme exposto no Termo de Referência e seus Anexos. (2) Os valores aqui indicados são aqueles constantes da Planilha de Composição de Preços (Anexo III do TR), com data-base março/2026, e não incluem eventuais reajustamentos ou repactuações a serem processadas por apostilamento, na forma do art. 135 da Lei 14.133/2021 e da regulamentação municipal pertinente. (3) O desembolso efetivo de cada mensalidade fica condicionado à medição de resultados, conforme Instrumento de Medição de Resultado — IMR (Anexo II do TR), com eventuais glosas apuradas pelo Fator de Desempenho Contratual — FDC, limitadas a 10% (dez por cento) do valor da parcela. (4) O cronograma ora apresentado tem natureza meramente indicativa, representando a previsão orçamentária de execução financeira segundo a distribuição regular dos serviços; a efetiva liberação de recursos observará a programação orçamentária anual da SEMSU e a disponibilidade financeira do Tesouro Municipal.</t>
  </si>
  <si>
    <t>CURVA ABC DE SERVIÇOS</t>
  </si>
  <si>
    <t>Classificação dos serviços por relevância financeira (ordem decrescente de valor global). Valores em R$. Data-base: março/2026.</t>
  </si>
  <si>
    <t>ORDEM</t>
  </si>
  <si>
    <t>VALOR MENSAL (R$)</t>
  </si>
  <si>
    <t>VALOR GLOBAL 60 MESES (R$)</t>
  </si>
  <si>
    <t>% INDIVIDUAL</t>
  </si>
  <si>
    <t>% ACUMULADO</t>
  </si>
  <si>
    <t>CLASSE</t>
  </si>
  <si>
    <t>A</t>
  </si>
  <si>
    <t>B</t>
  </si>
  <si>
    <t>C</t>
  </si>
  <si>
    <t>SÍNTESE DA CLASSIFICAÇÃO ABC</t>
  </si>
  <si>
    <t>DESCRIÇÃO</t>
  </si>
  <si>
    <t>Nº DE ITENS</t>
  </si>
  <si>
    <t>VALOR GLOBAL (R$)</t>
  </si>
  <si>
    <t>% DO TOTAL</t>
  </si>
  <si>
    <t>Alta relevância financeira — itens estratégicos (até ~80% do valor global)</t>
  </si>
  <si>
    <t>Média relevância financeira — itens secundários (de ~80% a ~95%)</t>
  </si>
  <si>
    <t>Baixa relevância financeira — itens complementares (acima de ~95%)</t>
  </si>
  <si>
    <t>TOTAL</t>
  </si>
  <si>
    <t>NOTAS TÉCNICAS: (1) A Curva ABC consiste em técnica de análise orçamentária para identificação dos itens de maior relevância financeira no escopo contratual, classificando-os em três grupos segundo o princípio de Pareto. A Classe A reúne os itens de maior impacto financeiro, sobre os quais devem incidir os controles mais rigorosos durante a execução contratual; a Classe B agrupa itens de relevância intermediária; a Classe C compreende itens de menor expressão financeira. (2) O parâmetro de corte aqui adotado (80% / 95%) é consistente com a literatura técnica em engenharia de custos e com a prática das cortes de contas brasileiras (v. Acórdão TCU nº 2.622/2013 — Plenário, entre outros). (3) A classificação evidencia que os serviços de 'Roçagem Mecanizada', 'Manutenção e Paisagismo', 'Poda de Árvore' e 'Irrigação' concentram a maior parte do valor global contratual, demandando maior rigor na supervisão e no acompanhamento das medições, razão pela qual o Instrumento de Medição de Resultado — IMR (Anexo II do TR) atribui-lhes indicadores específicos e bandas de tolerância técnica diferenciadas. (4) Os itens da Classe C ('Consumos', 'Operação com Retroescavadeira' e 'Centro de Controle Operacional'), embora de menor expressão financeira individual, são indispensáveis à execução integrada do objeto e compõem estrutura de apoio operacional à contratação.</t>
  </si>
  <si>
    <t>OBJETO: Contratação de serviços de manutenção de áreas verdes e manejo da arborização urbana de Vila Velha/ES.</t>
  </si>
  <si>
    <t>PREFEITURA MUNICIPAL DE VILA VELHA — SEMSU/ — Proc. nº 35314/2026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</si>
</sst>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R$ &quot;* #,##0.00_-;&quot;-R$ &quot;* #,##0.00_-;_-&quot;R$ &quot;* \-??_-;_-@_-"/>
  </numFmts>
  <fonts count="9" x14ac:knownFonts="1">
    <font>
      <sz val="11"/>
      <color theme="1"/>
      <name val="Calibri"/>
      <family val="2"/>
      <charset val="1"/>
    </font>
    <font>
      <b/>
      <sz val="13"/>
      <name val="Arial"/>
      <charset val="1"/>
    </font>
    <font>
      <b/>
      <sz val="11"/>
      <name val="Arial"/>
      <charset val="1"/>
    </font>
    <font>
      <i/>
      <sz val="10"/>
      <name val="Arial"/>
      <charset val="1"/>
    </font>
    <font>
      <b/>
      <sz val="14"/>
      <color rgb="FFFFFFFF"/>
      <name val="Arial"/>
      <charset val="1"/>
    </font>
    <font>
      <sz val="10"/>
      <name val="Arial"/>
      <charset val="1"/>
    </font>
    <font>
      <b/>
      <sz val="10"/>
      <name val="Arial"/>
      <charset val="1"/>
    </font>
    <font>
      <i/>
      <sz val="9"/>
      <name val="Arial"/>
      <charset val="1"/>
    </font>
    <font>
      <b/>
      <sz val="10"/>
      <color rgb="FFFFFFFF"/>
      <name val="Arial"/>
      <charset val="1"/>
    </font>
  </fonts>
  <fills count="8">
    <fill>
      <patternFill patternType="none"/>
    </fill>
    <fill>
      <patternFill patternType="gray125"/>
    </fill>
    <fill>
      <patternFill patternType="solid">
        <fgColor rgb="FF1F4E79"/>
        <bgColor rgb="FF003366"/>
      </patternFill>
    </fill>
    <fill>
      <patternFill patternType="solid">
        <fgColor rgb="FF9DC3E6"/>
        <bgColor rgb="FFC0C0C0"/>
      </patternFill>
    </fill>
    <fill>
      <patternFill patternType="solid">
        <fgColor rgb="FF2E75B6"/>
        <bgColor rgb="FF0066CC"/>
      </patternFill>
    </fill>
    <fill>
      <patternFill patternType="solid">
        <fgColor rgb="FFC6EFCE"/>
        <bgColor rgb="FFCCFFFF"/>
      </patternFill>
    </fill>
    <fill>
      <patternFill patternType="solid">
        <fgColor rgb="FFFFEB9C"/>
        <bgColor rgb="FFFFFFCC"/>
      </patternFill>
    </fill>
    <fill>
      <patternFill patternType="solid">
        <fgColor rgb="FFF8CBAD"/>
        <bgColor rgb="FFFFEB9C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8" fillId="2" borderId="2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164" fontId="5" fillId="0" borderId="2" xfId="0" applyNumberFormat="1" applyFont="1" applyBorder="1"/>
    <xf numFmtId="164" fontId="8" fillId="2" borderId="2" xfId="0" applyNumberFormat="1" applyFont="1" applyFill="1" applyBorder="1" applyAlignment="1">
      <alignment horizontal="right" vertical="center"/>
    </xf>
    <xf numFmtId="164" fontId="6" fillId="3" borderId="2" xfId="0" applyNumberFormat="1" applyFont="1" applyFill="1" applyBorder="1" applyAlignment="1">
      <alignment horizontal="right" vertical="center"/>
    </xf>
    <xf numFmtId="0" fontId="0" fillId="3" borderId="2" xfId="0" applyFill="1" applyBorder="1"/>
    <xf numFmtId="164" fontId="5" fillId="0" borderId="2" xfId="0" applyNumberFormat="1" applyFont="1" applyBorder="1" applyAlignment="1">
      <alignment horizontal="right" vertical="center"/>
    </xf>
    <xf numFmtId="10" fontId="5" fillId="0" borderId="2" xfId="0" applyNumberFormat="1" applyFont="1" applyBorder="1"/>
    <xf numFmtId="0" fontId="6" fillId="5" borderId="2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10" fontId="8" fillId="2" borderId="2" xfId="0" applyNumberFormat="1" applyFont="1" applyFill="1" applyBorder="1" applyAlignment="1">
      <alignment horizontal="right" vertical="center"/>
    </xf>
    <xf numFmtId="0" fontId="0" fillId="2" borderId="2" xfId="0" applyFill="1" applyBorder="1"/>
    <xf numFmtId="0" fontId="0" fillId="0" borderId="2" xfId="0" applyBorder="1" applyAlignment="1">
      <alignment horizontal="center" vertical="center" wrapText="1"/>
    </xf>
    <xf numFmtId="164" fontId="0" fillId="0" borderId="2" xfId="0" applyNumberFormat="1" applyBorder="1" applyAlignment="1">
      <alignment horizontal="right" vertical="center"/>
    </xf>
    <xf numFmtId="0" fontId="7" fillId="0" borderId="3" xfId="0" applyFont="1" applyBorder="1" applyAlignment="1">
      <alignment horizontal="justify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10" fontId="0" fillId="0" borderId="1" xfId="0" applyNumberFormat="1" applyBorder="1" applyAlignment="1">
      <alignment horizontal="center" vertical="center"/>
    </xf>
    <xf numFmtId="10" fontId="0" fillId="0" borderId="5" xfId="0" applyNumberFormat="1" applyBorder="1" applyAlignment="1">
      <alignment horizontal="center" vertical="center"/>
    </xf>
    <xf numFmtId="10" fontId="0" fillId="0" borderId="4" xfId="0" applyNumberFormat="1" applyBorder="1" applyAlignment="1">
      <alignment horizontal="center" vertical="center"/>
    </xf>
    <xf numFmtId="10" fontId="8" fillId="2" borderId="1" xfId="0" applyNumberFormat="1" applyFont="1" applyFill="1" applyBorder="1" applyAlignment="1">
      <alignment horizontal="center" vertical="center"/>
    </xf>
    <xf numFmtId="10" fontId="8" fillId="2" borderId="5" xfId="0" applyNumberFormat="1" applyFont="1" applyFill="1" applyBorder="1" applyAlignment="1">
      <alignment horizontal="center" vertical="center"/>
    </xf>
    <xf numFmtId="10" fontId="8" fillId="2" borderId="4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justify" vertical="top" wrapText="1"/>
    </xf>
    <xf numFmtId="0" fontId="6" fillId="3" borderId="2" xfId="0" applyFont="1" applyFill="1" applyBorder="1" applyAlignment="1">
      <alignment horizontal="right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B9C"/>
      <rgbColor rgb="FF9DC3E6"/>
      <rgbColor rgb="FFFF99CC"/>
      <rgbColor rgb="FFCC99FF"/>
      <rgbColor rgb="FFF8CBAD"/>
      <rgbColor rgb="FF2E75B6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17/06/relationships/rdRichValueTypes" Target="richData/rdRichValueTyp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17/06/relationships/rdRichValueStructure" Target="richData/rdrichvaluestructure.xml"/><Relationship Id="rId5" Type="http://schemas.openxmlformats.org/officeDocument/2006/relationships/theme" Target="theme/theme1.xml"/><Relationship Id="rId10" Type="http://schemas.microsoft.com/office/2017/06/relationships/rdRichValue" Target="richData/rdrichvalue.xml"/><Relationship Id="rId4" Type="http://schemas.openxmlformats.org/officeDocument/2006/relationships/worksheet" Target="worksheets/sheet4.xml"/><Relationship Id="rId9" Type="http://schemas.microsoft.com/office/2022/10/relationships/richValueRel" Target="richData/richValueRel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"/>
  <sheetViews>
    <sheetView showGridLines="0" tabSelected="1" zoomScaleNormal="100" zoomScaleSheetLayoutView="115" workbookViewId="0">
      <selection activeCell="M4" sqref="M4"/>
    </sheetView>
  </sheetViews>
  <sheetFormatPr defaultColWidth="8.7109375" defaultRowHeight="15" x14ac:dyDescent="0.25"/>
  <cols>
    <col min="1" max="1" width="3.28515625" customWidth="1"/>
    <col min="2" max="6" width="18" customWidth="1"/>
    <col min="7" max="7" width="3.28515625" customWidth="1"/>
  </cols>
  <sheetData>
    <row r="1" spans="1:7" ht="55.15" customHeight="1" x14ac:dyDescent="0.25">
      <c r="A1" s="42" t="e" vm="1">
        <v>#VALUE!</v>
      </c>
      <c r="B1" s="42"/>
      <c r="C1" s="42"/>
      <c r="D1" s="42"/>
      <c r="E1" s="42"/>
      <c r="F1" s="42"/>
      <c r="G1" s="42"/>
    </row>
    <row r="3" spans="1:7" ht="21.75" customHeight="1" x14ac:dyDescent="0.25">
      <c r="B3" s="47" t="s">
        <v>0</v>
      </c>
      <c r="C3" s="47"/>
      <c r="D3" s="47"/>
      <c r="E3" s="47"/>
      <c r="F3" s="47"/>
    </row>
    <row r="4" spans="1:7" ht="21.75" customHeight="1" x14ac:dyDescent="0.25">
      <c r="B4" s="48" t="s">
        <v>1</v>
      </c>
      <c r="C4" s="48"/>
      <c r="D4" s="48"/>
      <c r="E4" s="48"/>
      <c r="F4" s="48"/>
    </row>
    <row r="5" spans="1:7" ht="21.75" customHeight="1" x14ac:dyDescent="0.25">
      <c r="B5" s="49"/>
      <c r="C5" s="49"/>
      <c r="D5" s="49"/>
      <c r="E5" s="49"/>
      <c r="F5" s="49"/>
    </row>
    <row r="6" spans="1:7" ht="21.75" customHeight="1" x14ac:dyDescent="0.25">
      <c r="B6" s="48" t="s">
        <v>2</v>
      </c>
      <c r="C6" s="48"/>
      <c r="D6" s="48"/>
      <c r="E6" s="48"/>
      <c r="F6" s="48"/>
    </row>
    <row r="10" spans="1:7" ht="39.75" customHeight="1" x14ac:dyDescent="0.25">
      <c r="B10" s="50" t="s">
        <v>3</v>
      </c>
      <c r="C10" s="50"/>
      <c r="D10" s="50"/>
      <c r="E10" s="50"/>
      <c r="F10" s="50"/>
    </row>
    <row r="12" spans="1:7" ht="23.85" customHeight="1" x14ac:dyDescent="0.25">
      <c r="B12" s="43" t="s">
        <v>127</v>
      </c>
      <c r="C12" s="43"/>
      <c r="D12" s="43"/>
      <c r="E12" s="43"/>
      <c r="F12" s="43"/>
    </row>
    <row r="14" spans="1:7" ht="15" customHeight="1" x14ac:dyDescent="0.25">
      <c r="B14" s="44" t="s">
        <v>4</v>
      </c>
      <c r="C14" s="44"/>
      <c r="D14" s="44"/>
      <c r="E14" s="44"/>
      <c r="F14" s="44"/>
    </row>
    <row r="15" spans="1:7" ht="15" customHeight="1" x14ac:dyDescent="0.25">
      <c r="B15" s="44" t="s">
        <v>5</v>
      </c>
      <c r="C15" s="44"/>
      <c r="D15" s="44"/>
      <c r="E15" s="44"/>
      <c r="F15" s="44"/>
    </row>
    <row r="16" spans="1:7" ht="15" customHeight="1" x14ac:dyDescent="0.25">
      <c r="B16" s="44" t="s">
        <v>6</v>
      </c>
      <c r="C16" s="44"/>
      <c r="D16" s="44"/>
      <c r="E16" s="44"/>
      <c r="F16" s="44"/>
    </row>
    <row r="20" spans="2:6" ht="99.75" customHeight="1" x14ac:dyDescent="0.25">
      <c r="B20" s="45" t="s">
        <v>7</v>
      </c>
      <c r="C20" s="45"/>
      <c r="D20" s="45"/>
      <c r="E20" s="45"/>
      <c r="F20" s="46"/>
    </row>
    <row r="24" spans="2:6" ht="15" customHeight="1" x14ac:dyDescent="0.25">
      <c r="B24" s="40" t="s">
        <v>8</v>
      </c>
      <c r="C24" s="40"/>
      <c r="D24" s="40"/>
      <c r="E24" s="40"/>
      <c r="F24" s="40"/>
    </row>
    <row r="25" spans="2:6" ht="15" customHeight="1" x14ac:dyDescent="0.25">
      <c r="B25" s="41" t="s">
        <v>9</v>
      </c>
      <c r="C25" s="41"/>
      <c r="D25" s="41"/>
      <c r="E25" s="41"/>
      <c r="F25" s="41"/>
    </row>
    <row r="26" spans="2:6" ht="15" customHeight="1" x14ac:dyDescent="0.25">
      <c r="B26" s="41" t="s">
        <v>10</v>
      </c>
      <c r="C26" s="41"/>
      <c r="D26" s="41"/>
      <c r="E26" s="41"/>
      <c r="F26" s="41"/>
    </row>
    <row r="27" spans="2:6" ht="15" customHeight="1" x14ac:dyDescent="0.25">
      <c r="B27" s="41" t="s">
        <v>11</v>
      </c>
      <c r="C27" s="41"/>
      <c r="D27" s="41"/>
      <c r="E27" s="41"/>
      <c r="F27" s="41"/>
    </row>
  </sheetData>
  <mergeCells count="15">
    <mergeCell ref="B24:F24"/>
    <mergeCell ref="B25:F25"/>
    <mergeCell ref="B26:F26"/>
    <mergeCell ref="B27:F27"/>
    <mergeCell ref="A1:G1"/>
    <mergeCell ref="B12:F12"/>
    <mergeCell ref="B14:F14"/>
    <mergeCell ref="B15:F15"/>
    <mergeCell ref="B16:F16"/>
    <mergeCell ref="B20:F20"/>
    <mergeCell ref="B3:F3"/>
    <mergeCell ref="B4:F4"/>
    <mergeCell ref="B5:F5"/>
    <mergeCell ref="B6:F6"/>
    <mergeCell ref="B10:F10"/>
  </mergeCells>
  <pageMargins left="0.54" right="0.5" top="0.7" bottom="0.7" header="0.511811023622047" footer="0.511811023622047"/>
  <pageSetup scale="96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3"/>
  <sheetViews>
    <sheetView showGridLines="0" zoomScaleNormal="100" workbookViewId="0">
      <selection sqref="A1:I1"/>
    </sheetView>
  </sheetViews>
  <sheetFormatPr defaultColWidth="8.7109375" defaultRowHeight="15" x14ac:dyDescent="0.25"/>
  <cols>
    <col min="1" max="1" width="6" customWidth="1"/>
    <col min="2" max="2" width="38" customWidth="1"/>
    <col min="3" max="3" width="10" customWidth="1"/>
    <col min="4" max="8" width="18" customWidth="1"/>
    <col min="9" max="9" width="20" customWidth="1"/>
  </cols>
  <sheetData>
    <row r="1" spans="1:9" ht="21.75" customHeight="1" x14ac:dyDescent="0.25">
      <c r="A1" s="36" t="s">
        <v>128</v>
      </c>
      <c r="B1" s="36"/>
      <c r="C1" s="36"/>
      <c r="D1" s="36"/>
      <c r="E1" s="36"/>
      <c r="F1" s="36"/>
      <c r="G1" s="36"/>
      <c r="H1" s="36"/>
      <c r="I1" s="36"/>
    </row>
    <row r="2" spans="1:9" ht="27.75" customHeight="1" x14ac:dyDescent="0.25">
      <c r="A2" s="37" t="s">
        <v>13</v>
      </c>
      <c r="B2" s="37"/>
      <c r="C2" s="37"/>
      <c r="D2" s="37"/>
      <c r="E2" s="37"/>
      <c r="F2" s="37"/>
      <c r="G2" s="37"/>
      <c r="H2" s="37"/>
      <c r="I2" s="37"/>
    </row>
    <row r="3" spans="1:9" ht="18" customHeight="1" x14ac:dyDescent="0.25">
      <c r="A3" s="38" t="s">
        <v>14</v>
      </c>
      <c r="B3" s="38"/>
      <c r="C3" s="38"/>
      <c r="D3" s="38"/>
      <c r="E3" s="38"/>
      <c r="F3" s="38"/>
      <c r="G3" s="38"/>
      <c r="H3" s="38"/>
      <c r="I3" s="38"/>
    </row>
    <row r="5" spans="1:9" ht="34.5" customHeight="1" x14ac:dyDescent="0.25">
      <c r="A5" s="2" t="s">
        <v>15</v>
      </c>
      <c r="B5" s="2" t="s">
        <v>16</v>
      </c>
      <c r="C5" s="2" t="s">
        <v>17</v>
      </c>
      <c r="D5" s="2" t="s">
        <v>18</v>
      </c>
      <c r="E5" s="2" t="s">
        <v>19</v>
      </c>
      <c r="F5" s="2" t="s">
        <v>20</v>
      </c>
      <c r="G5" s="2" t="s">
        <v>21</v>
      </c>
      <c r="H5" s="2" t="s">
        <v>22</v>
      </c>
      <c r="I5" s="2" t="s">
        <v>23</v>
      </c>
    </row>
    <row r="6" spans="1:9" x14ac:dyDescent="0.25">
      <c r="A6" s="3">
        <v>1</v>
      </c>
      <c r="B6" s="4" t="s">
        <v>24</v>
      </c>
      <c r="C6" s="3" t="s">
        <v>25</v>
      </c>
      <c r="D6" s="5">
        <v>487659.61</v>
      </c>
      <c r="E6" s="5">
        <v>5851915.3200000003</v>
      </c>
      <c r="F6" s="5">
        <v>5851915.3200000003</v>
      </c>
      <c r="G6" s="5">
        <v>5851915.3200000003</v>
      </c>
      <c r="H6" s="5">
        <v>5851915.3200000003</v>
      </c>
      <c r="I6" s="5">
        <v>5851915.3200000003</v>
      </c>
    </row>
    <row r="7" spans="1:9" x14ac:dyDescent="0.25">
      <c r="A7" s="3">
        <v>2</v>
      </c>
      <c r="B7" s="4" t="s">
        <v>26</v>
      </c>
      <c r="C7" s="3" t="s">
        <v>25</v>
      </c>
      <c r="D7" s="5">
        <v>440106.72</v>
      </c>
      <c r="E7" s="5">
        <v>5281280.6399999997</v>
      </c>
      <c r="F7" s="5">
        <v>5281280.6399999997</v>
      </c>
      <c r="G7" s="5">
        <v>5281280.6399999997</v>
      </c>
      <c r="H7" s="5">
        <v>5281280.6399999997</v>
      </c>
      <c r="I7" s="5">
        <v>5281280.6399999997</v>
      </c>
    </row>
    <row r="8" spans="1:9" x14ac:dyDescent="0.25">
      <c r="A8" s="3">
        <v>3</v>
      </c>
      <c r="B8" s="4" t="s">
        <v>27</v>
      </c>
      <c r="C8" s="3" t="s">
        <v>25</v>
      </c>
      <c r="D8" s="5">
        <v>110138.68</v>
      </c>
      <c r="E8" s="5">
        <v>1321664.1599999999</v>
      </c>
      <c r="F8" s="5">
        <v>1321664.1599999999</v>
      </c>
      <c r="G8" s="5">
        <v>1321664.1599999999</v>
      </c>
      <c r="H8" s="5">
        <v>1321664.1599999999</v>
      </c>
      <c r="I8" s="5">
        <v>1321664.1599999999</v>
      </c>
    </row>
    <row r="9" spans="1:9" x14ac:dyDescent="0.25">
      <c r="A9" s="3">
        <v>4</v>
      </c>
      <c r="B9" s="4" t="s">
        <v>28</v>
      </c>
      <c r="C9" s="3" t="s">
        <v>25</v>
      </c>
      <c r="D9" s="5">
        <v>134803.03</v>
      </c>
      <c r="E9" s="5">
        <v>1617636.36</v>
      </c>
      <c r="F9" s="5">
        <v>1617636.36</v>
      </c>
      <c r="G9" s="5">
        <v>1617636.36</v>
      </c>
      <c r="H9" s="5">
        <v>1617636.36</v>
      </c>
      <c r="I9" s="5">
        <v>1617636.36</v>
      </c>
    </row>
    <row r="10" spans="1:9" x14ac:dyDescent="0.25">
      <c r="A10" s="3">
        <v>5</v>
      </c>
      <c r="B10" s="4" t="s">
        <v>29</v>
      </c>
      <c r="C10" s="3" t="s">
        <v>25</v>
      </c>
      <c r="D10" s="5">
        <v>586769.56000000006</v>
      </c>
      <c r="E10" s="5">
        <v>7041234.7199999997</v>
      </c>
      <c r="F10" s="5">
        <v>7041234.7199999997</v>
      </c>
      <c r="G10" s="5">
        <v>7041234.7199999997</v>
      </c>
      <c r="H10" s="5">
        <v>7041234.7199999997</v>
      </c>
      <c r="I10" s="5">
        <v>7041234.7199999997</v>
      </c>
    </row>
    <row r="11" spans="1:9" x14ac:dyDescent="0.25">
      <c r="A11" s="3">
        <v>6</v>
      </c>
      <c r="B11" s="4" t="s">
        <v>30</v>
      </c>
      <c r="C11" s="3" t="s">
        <v>25</v>
      </c>
      <c r="D11" s="5">
        <v>422288</v>
      </c>
      <c r="E11" s="5">
        <v>5067456</v>
      </c>
      <c r="F11" s="5">
        <v>5067456</v>
      </c>
      <c r="G11" s="5">
        <v>5067456</v>
      </c>
      <c r="H11" s="5">
        <v>5067456</v>
      </c>
      <c r="I11" s="5">
        <v>5067456</v>
      </c>
    </row>
    <row r="12" spans="1:9" x14ac:dyDescent="0.25">
      <c r="A12" s="3">
        <v>7</v>
      </c>
      <c r="B12" s="4" t="s">
        <v>31</v>
      </c>
      <c r="C12" s="3" t="s">
        <v>25</v>
      </c>
      <c r="D12" s="5">
        <v>34028.800000000003</v>
      </c>
      <c r="E12" s="5">
        <v>408345.59999999998</v>
      </c>
      <c r="F12" s="5">
        <v>408345.59999999998</v>
      </c>
      <c r="G12" s="5">
        <v>408345.59999999998</v>
      </c>
      <c r="H12" s="5">
        <v>408345.59999999998</v>
      </c>
      <c r="I12" s="5">
        <v>408345.59999999998</v>
      </c>
    </row>
    <row r="13" spans="1:9" x14ac:dyDescent="0.25">
      <c r="A13" s="3">
        <v>8</v>
      </c>
      <c r="B13" s="4" t="s">
        <v>32</v>
      </c>
      <c r="C13" s="3" t="s">
        <v>25</v>
      </c>
      <c r="D13" s="5">
        <v>42620.1</v>
      </c>
      <c r="E13" s="5">
        <v>511441.2</v>
      </c>
      <c r="F13" s="5">
        <v>511441.2</v>
      </c>
      <c r="G13" s="5">
        <v>511441.2</v>
      </c>
      <c r="H13" s="5">
        <v>511441.2</v>
      </c>
      <c r="I13" s="5">
        <v>511441.2</v>
      </c>
    </row>
    <row r="14" spans="1:9" x14ac:dyDescent="0.25">
      <c r="A14" s="3">
        <v>9</v>
      </c>
      <c r="B14" s="4" t="s">
        <v>33</v>
      </c>
      <c r="C14" s="3" t="s">
        <v>25</v>
      </c>
      <c r="D14" s="5">
        <v>21897.55</v>
      </c>
      <c r="E14" s="5">
        <v>262770.59999999998</v>
      </c>
      <c r="F14" s="5">
        <v>262770.59999999998</v>
      </c>
      <c r="G14" s="5">
        <v>262770.59999999998</v>
      </c>
      <c r="H14" s="5">
        <v>262770.59999999998</v>
      </c>
      <c r="I14" s="5">
        <v>262770.59999999998</v>
      </c>
    </row>
    <row r="15" spans="1:9" ht="21.75" customHeight="1" x14ac:dyDescent="0.25">
      <c r="A15" s="39" t="s">
        <v>34</v>
      </c>
      <c r="B15" s="39"/>
      <c r="C15" s="39"/>
      <c r="D15" s="6">
        <f t="shared" ref="D15:I15" si="0">SUM(D6:D14)</f>
        <v>2280312.0499999998</v>
      </c>
      <c r="E15" s="6">
        <f t="shared" si="0"/>
        <v>27363744.600000001</v>
      </c>
      <c r="F15" s="6">
        <f t="shared" si="0"/>
        <v>27363744.600000001</v>
      </c>
      <c r="G15" s="6">
        <f t="shared" si="0"/>
        <v>27363744.600000001</v>
      </c>
      <c r="H15" s="6">
        <f t="shared" si="0"/>
        <v>27363744.600000001</v>
      </c>
      <c r="I15" s="6">
        <f t="shared" si="0"/>
        <v>27363744.600000001</v>
      </c>
    </row>
    <row r="17" spans="1:9" x14ac:dyDescent="0.25">
      <c r="A17" s="52" t="s">
        <v>35</v>
      </c>
      <c r="B17" s="52"/>
      <c r="C17" s="52"/>
      <c r="D17" s="52"/>
      <c r="E17" s="52"/>
      <c r="F17" s="52"/>
      <c r="G17" s="52"/>
      <c r="H17" s="52"/>
      <c r="I17" s="7">
        <f>D15*60</f>
        <v>136818723</v>
      </c>
    </row>
    <row r="20" spans="1:9" ht="18" customHeight="1" x14ac:dyDescent="0.25">
      <c r="A20" s="51" t="s">
        <v>36</v>
      </c>
      <c r="B20" s="51"/>
      <c r="C20" s="51"/>
      <c r="D20" s="51"/>
      <c r="E20" s="51"/>
      <c r="F20" s="51"/>
      <c r="G20" s="51"/>
      <c r="H20" s="51"/>
      <c r="I20" s="51"/>
    </row>
    <row r="21" spans="1:9" ht="18" customHeight="1" x14ac:dyDescent="0.25">
      <c r="A21" s="51"/>
      <c r="B21" s="51"/>
      <c r="C21" s="51"/>
      <c r="D21" s="51"/>
      <c r="E21" s="51"/>
      <c r="F21" s="51"/>
      <c r="G21" s="51"/>
      <c r="H21" s="51"/>
      <c r="I21" s="51"/>
    </row>
    <row r="22" spans="1:9" ht="18" customHeight="1" x14ac:dyDescent="0.25">
      <c r="A22" s="51"/>
      <c r="B22" s="51"/>
      <c r="C22" s="51"/>
      <c r="D22" s="51"/>
      <c r="E22" s="51"/>
      <c r="F22" s="51"/>
      <c r="G22" s="51"/>
      <c r="H22" s="51"/>
      <c r="I22" s="51"/>
    </row>
    <row r="23" spans="1:9" ht="18" customHeight="1" x14ac:dyDescent="0.25">
      <c r="A23" s="51"/>
      <c r="B23" s="51"/>
      <c r="C23" s="51"/>
      <c r="D23" s="51"/>
      <c r="E23" s="51"/>
      <c r="F23" s="51"/>
      <c r="G23" s="51"/>
      <c r="H23" s="51"/>
      <c r="I23" s="51"/>
    </row>
  </sheetData>
  <mergeCells count="6">
    <mergeCell ref="A20:I23"/>
    <mergeCell ref="A1:I1"/>
    <mergeCell ref="A2:I2"/>
    <mergeCell ref="A3:I3"/>
    <mergeCell ref="A15:C15"/>
    <mergeCell ref="A17:H17"/>
  </mergeCells>
  <pageMargins left="0.4" right="0.4" top="0.5" bottom="0.5" header="0.511811023622047" footer="0.511811023622047"/>
  <pageSetup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K23"/>
  <sheetViews>
    <sheetView showGridLines="0"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A19" sqref="A19:BK23"/>
    </sheetView>
  </sheetViews>
  <sheetFormatPr defaultColWidth="8.7109375" defaultRowHeight="15" x14ac:dyDescent="0.25"/>
  <cols>
    <col min="1" max="1" width="6" customWidth="1"/>
    <col min="2" max="2" width="34" customWidth="1"/>
    <col min="3" max="6" width="16" bestFit="1" customWidth="1"/>
    <col min="7" max="45" width="17" bestFit="1" customWidth="1"/>
    <col min="46" max="63" width="18.140625" bestFit="1" customWidth="1"/>
  </cols>
  <sheetData>
    <row r="1" spans="1:63" ht="21.75" customHeight="1" x14ac:dyDescent="0.25">
      <c r="A1" s="36" t="s">
        <v>12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6"/>
      <c r="BD1" s="36"/>
      <c r="BE1" s="36"/>
      <c r="BF1" s="36"/>
      <c r="BG1" s="36"/>
      <c r="BH1" s="36"/>
      <c r="BI1" s="36"/>
      <c r="BJ1" s="36"/>
      <c r="BK1" s="36"/>
    </row>
    <row r="2" spans="1:63" ht="27.75" customHeight="1" x14ac:dyDescent="0.25">
      <c r="A2" s="37" t="s">
        <v>37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37"/>
      <c r="BG2" s="37"/>
      <c r="BH2" s="37"/>
      <c r="BI2" s="37"/>
      <c r="BJ2" s="37"/>
      <c r="BK2" s="37"/>
    </row>
    <row r="3" spans="1:63" ht="18" customHeight="1" x14ac:dyDescent="0.25">
      <c r="A3" s="38" t="s">
        <v>38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</row>
    <row r="4" spans="1:63" ht="19.5" customHeight="1" x14ac:dyDescent="0.25">
      <c r="A4" s="54" t="s">
        <v>39</v>
      </c>
      <c r="B4" s="54"/>
      <c r="C4" s="53" t="s">
        <v>40</v>
      </c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 t="s">
        <v>20</v>
      </c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 t="s">
        <v>21</v>
      </c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 t="s">
        <v>22</v>
      </c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53" t="s">
        <v>41</v>
      </c>
      <c r="AZ4" s="53"/>
      <c r="BA4" s="53"/>
      <c r="BB4" s="53"/>
      <c r="BC4" s="53"/>
      <c r="BD4" s="53"/>
      <c r="BE4" s="53"/>
      <c r="BF4" s="53"/>
      <c r="BG4" s="53"/>
      <c r="BH4" s="53"/>
      <c r="BI4" s="53"/>
      <c r="BJ4" s="53"/>
      <c r="BK4" s="8"/>
    </row>
    <row r="5" spans="1:63" ht="30" customHeight="1" x14ac:dyDescent="0.25">
      <c r="A5" s="2" t="s">
        <v>15</v>
      </c>
      <c r="B5" s="2" t="s">
        <v>16</v>
      </c>
      <c r="C5" s="2" t="s">
        <v>42</v>
      </c>
      <c r="D5" s="2" t="s">
        <v>43</v>
      </c>
      <c r="E5" s="2" t="s">
        <v>44</v>
      </c>
      <c r="F5" s="2" t="s">
        <v>45</v>
      </c>
      <c r="G5" s="2" t="s">
        <v>46</v>
      </c>
      <c r="H5" s="2" t="s">
        <v>47</v>
      </c>
      <c r="I5" s="2" t="s">
        <v>48</v>
      </c>
      <c r="J5" s="2" t="s">
        <v>49</v>
      </c>
      <c r="K5" s="2" t="s">
        <v>50</v>
      </c>
      <c r="L5" s="2" t="s">
        <v>51</v>
      </c>
      <c r="M5" s="2" t="s">
        <v>52</v>
      </c>
      <c r="N5" s="2" t="s">
        <v>53</v>
      </c>
      <c r="O5" s="2" t="s">
        <v>54</v>
      </c>
      <c r="P5" s="2" t="s">
        <v>55</v>
      </c>
      <c r="Q5" s="2" t="s">
        <v>56</v>
      </c>
      <c r="R5" s="2" t="s">
        <v>57</v>
      </c>
      <c r="S5" s="2" t="s">
        <v>58</v>
      </c>
      <c r="T5" s="2" t="s">
        <v>59</v>
      </c>
      <c r="U5" s="2" t="s">
        <v>60</v>
      </c>
      <c r="V5" s="2" t="s">
        <v>61</v>
      </c>
      <c r="W5" s="2" t="s">
        <v>62</v>
      </c>
      <c r="X5" s="2" t="s">
        <v>63</v>
      </c>
      <c r="Y5" s="2" t="s">
        <v>64</v>
      </c>
      <c r="Z5" s="2" t="s">
        <v>65</v>
      </c>
      <c r="AA5" s="2" t="s">
        <v>66</v>
      </c>
      <c r="AB5" s="2" t="s">
        <v>67</v>
      </c>
      <c r="AC5" s="2" t="s">
        <v>68</v>
      </c>
      <c r="AD5" s="2" t="s">
        <v>69</v>
      </c>
      <c r="AE5" s="2" t="s">
        <v>70</v>
      </c>
      <c r="AF5" s="2" t="s">
        <v>71</v>
      </c>
      <c r="AG5" s="2" t="s">
        <v>72</v>
      </c>
      <c r="AH5" s="2" t="s">
        <v>73</v>
      </c>
      <c r="AI5" s="2" t="s">
        <v>74</v>
      </c>
      <c r="AJ5" s="2" t="s">
        <v>75</v>
      </c>
      <c r="AK5" s="2" t="s">
        <v>76</v>
      </c>
      <c r="AL5" s="2" t="s">
        <v>77</v>
      </c>
      <c r="AM5" s="2" t="s">
        <v>78</v>
      </c>
      <c r="AN5" s="2" t="s">
        <v>79</v>
      </c>
      <c r="AO5" s="2" t="s">
        <v>80</v>
      </c>
      <c r="AP5" s="2" t="s">
        <v>81</v>
      </c>
      <c r="AQ5" s="2" t="s">
        <v>82</v>
      </c>
      <c r="AR5" s="2" t="s">
        <v>83</v>
      </c>
      <c r="AS5" s="2" t="s">
        <v>84</v>
      </c>
      <c r="AT5" s="2" t="s">
        <v>85</v>
      </c>
      <c r="AU5" s="2" t="s">
        <v>86</v>
      </c>
      <c r="AV5" s="2" t="s">
        <v>87</v>
      </c>
      <c r="AW5" s="2" t="s">
        <v>88</v>
      </c>
      <c r="AX5" s="2" t="s">
        <v>89</v>
      </c>
      <c r="AY5" s="2" t="s">
        <v>90</v>
      </c>
      <c r="AZ5" s="2" t="s">
        <v>91</v>
      </c>
      <c r="BA5" s="2" t="s">
        <v>92</v>
      </c>
      <c r="BB5" s="2" t="s">
        <v>93</v>
      </c>
      <c r="BC5" s="2" t="s">
        <v>94</v>
      </c>
      <c r="BD5" s="2" t="s">
        <v>95</v>
      </c>
      <c r="BE5" s="2" t="s">
        <v>96</v>
      </c>
      <c r="BF5" s="2" t="s">
        <v>97</v>
      </c>
      <c r="BG5" s="2" t="s">
        <v>98</v>
      </c>
      <c r="BH5" s="2" t="s">
        <v>99</v>
      </c>
      <c r="BI5" s="2" t="s">
        <v>100</v>
      </c>
      <c r="BJ5" s="2" t="s">
        <v>101</v>
      </c>
      <c r="BK5" s="2" t="s">
        <v>102</v>
      </c>
    </row>
    <row r="6" spans="1:63" x14ac:dyDescent="0.25">
      <c r="A6" s="3">
        <v>1</v>
      </c>
      <c r="B6" s="4" t="s">
        <v>24</v>
      </c>
      <c r="C6" s="9">
        <v>487659.61</v>
      </c>
      <c r="D6" s="9">
        <v>487659.61</v>
      </c>
      <c r="E6" s="9">
        <v>487659.61</v>
      </c>
      <c r="F6" s="9">
        <v>487659.61</v>
      </c>
      <c r="G6" s="9">
        <v>487659.61</v>
      </c>
      <c r="H6" s="9">
        <v>487659.61</v>
      </c>
      <c r="I6" s="9">
        <v>487659.61</v>
      </c>
      <c r="J6" s="9">
        <v>487659.61</v>
      </c>
      <c r="K6" s="9">
        <v>487659.61</v>
      </c>
      <c r="L6" s="9">
        <v>487659.61</v>
      </c>
      <c r="M6" s="9">
        <v>487659.61</v>
      </c>
      <c r="N6" s="9">
        <v>487659.61</v>
      </c>
      <c r="O6" s="9">
        <v>487659.61</v>
      </c>
      <c r="P6" s="9">
        <v>487659.61</v>
      </c>
      <c r="Q6" s="9">
        <v>487659.61</v>
      </c>
      <c r="R6" s="9">
        <v>487659.61</v>
      </c>
      <c r="S6" s="9">
        <v>487659.61</v>
      </c>
      <c r="T6" s="9">
        <v>487659.61</v>
      </c>
      <c r="U6" s="9">
        <v>487659.61</v>
      </c>
      <c r="V6" s="9">
        <v>487659.61</v>
      </c>
      <c r="W6" s="9">
        <v>487659.61</v>
      </c>
      <c r="X6" s="9">
        <v>487659.61</v>
      </c>
      <c r="Y6" s="9">
        <v>487659.61</v>
      </c>
      <c r="Z6" s="9">
        <v>487659.61</v>
      </c>
      <c r="AA6" s="9">
        <v>487659.61</v>
      </c>
      <c r="AB6" s="9">
        <v>487659.61</v>
      </c>
      <c r="AC6" s="9">
        <v>487659.61</v>
      </c>
      <c r="AD6" s="9">
        <v>487659.61</v>
      </c>
      <c r="AE6" s="9">
        <v>487659.61</v>
      </c>
      <c r="AF6" s="9">
        <v>487659.61</v>
      </c>
      <c r="AG6" s="9">
        <v>487659.61</v>
      </c>
      <c r="AH6" s="9">
        <v>487659.61</v>
      </c>
      <c r="AI6" s="9">
        <v>487659.61</v>
      </c>
      <c r="AJ6" s="9">
        <v>487659.61</v>
      </c>
      <c r="AK6" s="9">
        <v>487659.61</v>
      </c>
      <c r="AL6" s="9">
        <v>487659.61</v>
      </c>
      <c r="AM6" s="9">
        <v>487659.61</v>
      </c>
      <c r="AN6" s="9">
        <v>487659.61</v>
      </c>
      <c r="AO6" s="9">
        <v>487659.61</v>
      </c>
      <c r="AP6" s="9">
        <v>487659.61</v>
      </c>
      <c r="AQ6" s="9">
        <v>487659.61</v>
      </c>
      <c r="AR6" s="9">
        <v>487659.61</v>
      </c>
      <c r="AS6" s="9">
        <v>487659.61</v>
      </c>
      <c r="AT6" s="9">
        <v>487659.61</v>
      </c>
      <c r="AU6" s="9">
        <v>487659.61</v>
      </c>
      <c r="AV6" s="9">
        <v>487659.61</v>
      </c>
      <c r="AW6" s="9">
        <v>487659.61</v>
      </c>
      <c r="AX6" s="9">
        <v>487659.61</v>
      </c>
      <c r="AY6" s="9">
        <v>487659.61</v>
      </c>
      <c r="AZ6" s="9">
        <v>487659.61</v>
      </c>
      <c r="BA6" s="9">
        <v>487659.61</v>
      </c>
      <c r="BB6" s="9">
        <v>487659.61</v>
      </c>
      <c r="BC6" s="9">
        <v>487659.61</v>
      </c>
      <c r="BD6" s="9">
        <v>487659.61</v>
      </c>
      <c r="BE6" s="9">
        <v>487659.61</v>
      </c>
      <c r="BF6" s="9">
        <v>487659.61</v>
      </c>
      <c r="BG6" s="9">
        <v>487659.61</v>
      </c>
      <c r="BH6" s="9">
        <v>487659.61</v>
      </c>
      <c r="BI6" s="9">
        <v>487659.61</v>
      </c>
      <c r="BJ6" s="9">
        <v>487659.61</v>
      </c>
      <c r="BK6" s="9">
        <f t="shared" ref="BK6:BK14" si="0">SUM(C6:BJ6)</f>
        <v>29259576.599999979</v>
      </c>
    </row>
    <row r="7" spans="1:63" x14ac:dyDescent="0.25">
      <c r="A7" s="3">
        <v>2</v>
      </c>
      <c r="B7" s="4" t="s">
        <v>26</v>
      </c>
      <c r="C7" s="9">
        <v>440106.72</v>
      </c>
      <c r="D7" s="9">
        <v>440106.72</v>
      </c>
      <c r="E7" s="9">
        <v>440106.72</v>
      </c>
      <c r="F7" s="9">
        <v>440106.72</v>
      </c>
      <c r="G7" s="9">
        <v>440106.72</v>
      </c>
      <c r="H7" s="9">
        <v>440106.72</v>
      </c>
      <c r="I7" s="9">
        <v>440106.72</v>
      </c>
      <c r="J7" s="9">
        <v>440106.72</v>
      </c>
      <c r="K7" s="9">
        <v>440106.72</v>
      </c>
      <c r="L7" s="9">
        <v>440106.72</v>
      </c>
      <c r="M7" s="9">
        <v>440106.72</v>
      </c>
      <c r="N7" s="9">
        <v>440106.72</v>
      </c>
      <c r="O7" s="9">
        <v>440106.72</v>
      </c>
      <c r="P7" s="9">
        <v>440106.72</v>
      </c>
      <c r="Q7" s="9">
        <v>440106.72</v>
      </c>
      <c r="R7" s="9">
        <v>440106.72</v>
      </c>
      <c r="S7" s="9">
        <v>440106.72</v>
      </c>
      <c r="T7" s="9">
        <v>440106.72</v>
      </c>
      <c r="U7" s="9">
        <v>440106.72</v>
      </c>
      <c r="V7" s="9">
        <v>440106.72</v>
      </c>
      <c r="W7" s="9">
        <v>440106.72</v>
      </c>
      <c r="X7" s="9">
        <v>440106.72</v>
      </c>
      <c r="Y7" s="9">
        <v>440106.72</v>
      </c>
      <c r="Z7" s="9">
        <v>440106.72</v>
      </c>
      <c r="AA7" s="9">
        <v>440106.72</v>
      </c>
      <c r="AB7" s="9">
        <v>440106.72</v>
      </c>
      <c r="AC7" s="9">
        <v>440106.72</v>
      </c>
      <c r="AD7" s="9">
        <v>440106.72</v>
      </c>
      <c r="AE7" s="9">
        <v>440106.72</v>
      </c>
      <c r="AF7" s="9">
        <v>440106.72</v>
      </c>
      <c r="AG7" s="9">
        <v>440106.72</v>
      </c>
      <c r="AH7" s="9">
        <v>440106.72</v>
      </c>
      <c r="AI7" s="9">
        <v>440106.72</v>
      </c>
      <c r="AJ7" s="9">
        <v>440106.72</v>
      </c>
      <c r="AK7" s="9">
        <v>440106.72</v>
      </c>
      <c r="AL7" s="9">
        <v>440106.72</v>
      </c>
      <c r="AM7" s="9">
        <v>440106.72</v>
      </c>
      <c r="AN7" s="9">
        <v>440106.72</v>
      </c>
      <c r="AO7" s="9">
        <v>440106.72</v>
      </c>
      <c r="AP7" s="9">
        <v>440106.72</v>
      </c>
      <c r="AQ7" s="9">
        <v>440106.72</v>
      </c>
      <c r="AR7" s="9">
        <v>440106.72</v>
      </c>
      <c r="AS7" s="9">
        <v>440106.72</v>
      </c>
      <c r="AT7" s="9">
        <v>440106.72</v>
      </c>
      <c r="AU7" s="9">
        <v>440106.72</v>
      </c>
      <c r="AV7" s="9">
        <v>440106.72</v>
      </c>
      <c r="AW7" s="9">
        <v>440106.72</v>
      </c>
      <c r="AX7" s="9">
        <v>440106.72</v>
      </c>
      <c r="AY7" s="9">
        <v>440106.72</v>
      </c>
      <c r="AZ7" s="9">
        <v>440106.72</v>
      </c>
      <c r="BA7" s="9">
        <v>440106.72</v>
      </c>
      <c r="BB7" s="9">
        <v>440106.72</v>
      </c>
      <c r="BC7" s="9">
        <v>440106.72</v>
      </c>
      <c r="BD7" s="9">
        <v>440106.72</v>
      </c>
      <c r="BE7" s="9">
        <v>440106.72</v>
      </c>
      <c r="BF7" s="9">
        <v>440106.72</v>
      </c>
      <c r="BG7" s="9">
        <v>440106.72</v>
      </c>
      <c r="BH7" s="9">
        <v>440106.72</v>
      </c>
      <c r="BI7" s="9">
        <v>440106.72</v>
      </c>
      <c r="BJ7" s="9">
        <v>440106.72</v>
      </c>
      <c r="BK7" s="9">
        <f t="shared" si="0"/>
        <v>26406403.199999984</v>
      </c>
    </row>
    <row r="8" spans="1:63" x14ac:dyDescent="0.25">
      <c r="A8" s="3">
        <v>3</v>
      </c>
      <c r="B8" s="4" t="s">
        <v>27</v>
      </c>
      <c r="C8" s="9">
        <v>110138.68</v>
      </c>
      <c r="D8" s="9">
        <v>110138.68</v>
      </c>
      <c r="E8" s="9">
        <v>110138.68</v>
      </c>
      <c r="F8" s="9">
        <v>110138.68</v>
      </c>
      <c r="G8" s="9">
        <v>110138.68</v>
      </c>
      <c r="H8" s="9">
        <v>110138.68</v>
      </c>
      <c r="I8" s="9">
        <v>110138.68</v>
      </c>
      <c r="J8" s="9">
        <v>110138.68</v>
      </c>
      <c r="K8" s="9">
        <v>110138.68</v>
      </c>
      <c r="L8" s="9">
        <v>110138.68</v>
      </c>
      <c r="M8" s="9">
        <v>110138.68</v>
      </c>
      <c r="N8" s="9">
        <v>110138.68</v>
      </c>
      <c r="O8" s="9">
        <v>110138.68</v>
      </c>
      <c r="P8" s="9">
        <v>110138.68</v>
      </c>
      <c r="Q8" s="9">
        <v>110138.68</v>
      </c>
      <c r="R8" s="9">
        <v>110138.68</v>
      </c>
      <c r="S8" s="9">
        <v>110138.68</v>
      </c>
      <c r="T8" s="9">
        <v>110138.68</v>
      </c>
      <c r="U8" s="9">
        <v>110138.68</v>
      </c>
      <c r="V8" s="9">
        <v>110138.68</v>
      </c>
      <c r="W8" s="9">
        <v>110138.68</v>
      </c>
      <c r="X8" s="9">
        <v>110138.68</v>
      </c>
      <c r="Y8" s="9">
        <v>110138.68</v>
      </c>
      <c r="Z8" s="9">
        <v>110138.68</v>
      </c>
      <c r="AA8" s="9">
        <v>110138.68</v>
      </c>
      <c r="AB8" s="9">
        <v>110138.68</v>
      </c>
      <c r="AC8" s="9">
        <v>110138.68</v>
      </c>
      <c r="AD8" s="9">
        <v>110138.68</v>
      </c>
      <c r="AE8" s="9">
        <v>110138.68</v>
      </c>
      <c r="AF8" s="9">
        <v>110138.68</v>
      </c>
      <c r="AG8" s="9">
        <v>110138.68</v>
      </c>
      <c r="AH8" s="9">
        <v>110138.68</v>
      </c>
      <c r="AI8" s="9">
        <v>110138.68</v>
      </c>
      <c r="AJ8" s="9">
        <v>110138.68</v>
      </c>
      <c r="AK8" s="9">
        <v>110138.68</v>
      </c>
      <c r="AL8" s="9">
        <v>110138.68</v>
      </c>
      <c r="AM8" s="9">
        <v>110138.68</v>
      </c>
      <c r="AN8" s="9">
        <v>110138.68</v>
      </c>
      <c r="AO8" s="9">
        <v>110138.68</v>
      </c>
      <c r="AP8" s="9">
        <v>110138.68</v>
      </c>
      <c r="AQ8" s="9">
        <v>110138.68</v>
      </c>
      <c r="AR8" s="9">
        <v>110138.68</v>
      </c>
      <c r="AS8" s="9">
        <v>110138.68</v>
      </c>
      <c r="AT8" s="9">
        <v>110138.68</v>
      </c>
      <c r="AU8" s="9">
        <v>110138.68</v>
      </c>
      <c r="AV8" s="9">
        <v>110138.68</v>
      </c>
      <c r="AW8" s="9">
        <v>110138.68</v>
      </c>
      <c r="AX8" s="9">
        <v>110138.68</v>
      </c>
      <c r="AY8" s="9">
        <v>110138.68</v>
      </c>
      <c r="AZ8" s="9">
        <v>110138.68</v>
      </c>
      <c r="BA8" s="9">
        <v>110138.68</v>
      </c>
      <c r="BB8" s="9">
        <v>110138.68</v>
      </c>
      <c r="BC8" s="9">
        <v>110138.68</v>
      </c>
      <c r="BD8" s="9">
        <v>110138.68</v>
      </c>
      <c r="BE8" s="9">
        <v>110138.68</v>
      </c>
      <c r="BF8" s="9">
        <v>110138.68</v>
      </c>
      <c r="BG8" s="9">
        <v>110138.68</v>
      </c>
      <c r="BH8" s="9">
        <v>110138.68</v>
      </c>
      <c r="BI8" s="9">
        <v>110138.68</v>
      </c>
      <c r="BJ8" s="9">
        <v>110138.68</v>
      </c>
      <c r="BK8" s="9">
        <f t="shared" si="0"/>
        <v>6608320.7999999961</v>
      </c>
    </row>
    <row r="9" spans="1:63" x14ac:dyDescent="0.25">
      <c r="A9" s="3">
        <v>4</v>
      </c>
      <c r="B9" s="4" t="s">
        <v>28</v>
      </c>
      <c r="C9" s="9">
        <v>134803.03</v>
      </c>
      <c r="D9" s="9">
        <v>134803.03</v>
      </c>
      <c r="E9" s="9">
        <v>134803.03</v>
      </c>
      <c r="F9" s="9">
        <v>134803.03</v>
      </c>
      <c r="G9" s="9">
        <v>134803.03</v>
      </c>
      <c r="H9" s="9">
        <v>134803.03</v>
      </c>
      <c r="I9" s="9">
        <v>134803.03</v>
      </c>
      <c r="J9" s="9">
        <v>134803.03</v>
      </c>
      <c r="K9" s="9">
        <v>134803.03</v>
      </c>
      <c r="L9" s="9">
        <v>134803.03</v>
      </c>
      <c r="M9" s="9">
        <v>134803.03</v>
      </c>
      <c r="N9" s="9">
        <v>134803.03</v>
      </c>
      <c r="O9" s="9">
        <v>134803.03</v>
      </c>
      <c r="P9" s="9">
        <v>134803.03</v>
      </c>
      <c r="Q9" s="9">
        <v>134803.03</v>
      </c>
      <c r="R9" s="9">
        <v>134803.03</v>
      </c>
      <c r="S9" s="9">
        <v>134803.03</v>
      </c>
      <c r="T9" s="9">
        <v>134803.03</v>
      </c>
      <c r="U9" s="9">
        <v>134803.03</v>
      </c>
      <c r="V9" s="9">
        <v>134803.03</v>
      </c>
      <c r="W9" s="9">
        <v>134803.03</v>
      </c>
      <c r="X9" s="9">
        <v>134803.03</v>
      </c>
      <c r="Y9" s="9">
        <v>134803.03</v>
      </c>
      <c r="Z9" s="9">
        <v>134803.03</v>
      </c>
      <c r="AA9" s="9">
        <v>134803.03</v>
      </c>
      <c r="AB9" s="9">
        <v>134803.03</v>
      </c>
      <c r="AC9" s="9">
        <v>134803.03</v>
      </c>
      <c r="AD9" s="9">
        <v>134803.03</v>
      </c>
      <c r="AE9" s="9">
        <v>134803.03</v>
      </c>
      <c r="AF9" s="9">
        <v>134803.03</v>
      </c>
      <c r="AG9" s="9">
        <v>134803.03</v>
      </c>
      <c r="AH9" s="9">
        <v>134803.03</v>
      </c>
      <c r="AI9" s="9">
        <v>134803.03</v>
      </c>
      <c r="AJ9" s="9">
        <v>134803.03</v>
      </c>
      <c r="AK9" s="9">
        <v>134803.03</v>
      </c>
      <c r="AL9" s="9">
        <v>134803.03</v>
      </c>
      <c r="AM9" s="9">
        <v>134803.03</v>
      </c>
      <c r="AN9" s="9">
        <v>134803.03</v>
      </c>
      <c r="AO9" s="9">
        <v>134803.03</v>
      </c>
      <c r="AP9" s="9">
        <v>134803.03</v>
      </c>
      <c r="AQ9" s="9">
        <v>134803.03</v>
      </c>
      <c r="AR9" s="9">
        <v>134803.03</v>
      </c>
      <c r="AS9" s="9">
        <v>134803.03</v>
      </c>
      <c r="AT9" s="9">
        <v>134803.03</v>
      </c>
      <c r="AU9" s="9">
        <v>134803.03</v>
      </c>
      <c r="AV9" s="9">
        <v>134803.03</v>
      </c>
      <c r="AW9" s="9">
        <v>134803.03</v>
      </c>
      <c r="AX9" s="9">
        <v>134803.03</v>
      </c>
      <c r="AY9" s="9">
        <v>134803.03</v>
      </c>
      <c r="AZ9" s="9">
        <v>134803.03</v>
      </c>
      <c r="BA9" s="9">
        <v>134803.03</v>
      </c>
      <c r="BB9" s="9">
        <v>134803.03</v>
      </c>
      <c r="BC9" s="9">
        <v>134803.03</v>
      </c>
      <c r="BD9" s="9">
        <v>134803.03</v>
      </c>
      <c r="BE9" s="9">
        <v>134803.03</v>
      </c>
      <c r="BF9" s="9">
        <v>134803.03</v>
      </c>
      <c r="BG9" s="9">
        <v>134803.03</v>
      </c>
      <c r="BH9" s="9">
        <v>134803.03</v>
      </c>
      <c r="BI9" s="9">
        <v>134803.03</v>
      </c>
      <c r="BJ9" s="9">
        <v>134803.03</v>
      </c>
      <c r="BK9" s="9">
        <f t="shared" si="0"/>
        <v>8088181.8000000045</v>
      </c>
    </row>
    <row r="10" spans="1:63" x14ac:dyDescent="0.25">
      <c r="A10" s="3">
        <v>5</v>
      </c>
      <c r="B10" s="4" t="s">
        <v>29</v>
      </c>
      <c r="C10" s="9">
        <v>586769.56000000006</v>
      </c>
      <c r="D10" s="9">
        <v>586769.56000000006</v>
      </c>
      <c r="E10" s="9">
        <v>586769.56000000006</v>
      </c>
      <c r="F10" s="9">
        <v>586769.56000000006</v>
      </c>
      <c r="G10" s="9">
        <v>586769.56000000006</v>
      </c>
      <c r="H10" s="9">
        <v>586769.56000000006</v>
      </c>
      <c r="I10" s="9">
        <v>586769.56000000006</v>
      </c>
      <c r="J10" s="9">
        <v>586769.56000000006</v>
      </c>
      <c r="K10" s="9">
        <v>586769.56000000006</v>
      </c>
      <c r="L10" s="9">
        <v>586769.56000000006</v>
      </c>
      <c r="M10" s="9">
        <v>586769.56000000006</v>
      </c>
      <c r="N10" s="9">
        <v>586769.56000000006</v>
      </c>
      <c r="O10" s="9">
        <v>586769.56000000006</v>
      </c>
      <c r="P10" s="9">
        <v>586769.56000000006</v>
      </c>
      <c r="Q10" s="9">
        <v>586769.56000000006</v>
      </c>
      <c r="R10" s="9">
        <v>586769.56000000006</v>
      </c>
      <c r="S10" s="9">
        <v>586769.56000000006</v>
      </c>
      <c r="T10" s="9">
        <v>586769.56000000006</v>
      </c>
      <c r="U10" s="9">
        <v>586769.56000000006</v>
      </c>
      <c r="V10" s="9">
        <v>586769.56000000006</v>
      </c>
      <c r="W10" s="9">
        <v>586769.56000000006</v>
      </c>
      <c r="X10" s="9">
        <v>586769.56000000006</v>
      </c>
      <c r="Y10" s="9">
        <v>586769.56000000006</v>
      </c>
      <c r="Z10" s="9">
        <v>586769.56000000006</v>
      </c>
      <c r="AA10" s="9">
        <v>586769.56000000006</v>
      </c>
      <c r="AB10" s="9">
        <v>586769.56000000006</v>
      </c>
      <c r="AC10" s="9">
        <v>586769.56000000006</v>
      </c>
      <c r="AD10" s="9">
        <v>586769.56000000006</v>
      </c>
      <c r="AE10" s="9">
        <v>586769.56000000006</v>
      </c>
      <c r="AF10" s="9">
        <v>586769.56000000006</v>
      </c>
      <c r="AG10" s="9">
        <v>586769.56000000006</v>
      </c>
      <c r="AH10" s="9">
        <v>586769.56000000006</v>
      </c>
      <c r="AI10" s="9">
        <v>586769.56000000006</v>
      </c>
      <c r="AJ10" s="9">
        <v>586769.56000000006</v>
      </c>
      <c r="AK10" s="9">
        <v>586769.56000000006</v>
      </c>
      <c r="AL10" s="9">
        <v>586769.56000000006</v>
      </c>
      <c r="AM10" s="9">
        <v>586769.56000000006</v>
      </c>
      <c r="AN10" s="9">
        <v>586769.56000000006</v>
      </c>
      <c r="AO10" s="9">
        <v>586769.56000000006</v>
      </c>
      <c r="AP10" s="9">
        <v>586769.56000000006</v>
      </c>
      <c r="AQ10" s="9">
        <v>586769.56000000006</v>
      </c>
      <c r="AR10" s="9">
        <v>586769.56000000006</v>
      </c>
      <c r="AS10" s="9">
        <v>586769.56000000006</v>
      </c>
      <c r="AT10" s="9">
        <v>586769.56000000006</v>
      </c>
      <c r="AU10" s="9">
        <v>586769.56000000006</v>
      </c>
      <c r="AV10" s="9">
        <v>586769.56000000006</v>
      </c>
      <c r="AW10" s="9">
        <v>586769.56000000006</v>
      </c>
      <c r="AX10" s="9">
        <v>586769.56000000006</v>
      </c>
      <c r="AY10" s="9">
        <v>586769.56000000006</v>
      </c>
      <c r="AZ10" s="9">
        <v>586769.56000000006</v>
      </c>
      <c r="BA10" s="9">
        <v>586769.56000000006</v>
      </c>
      <c r="BB10" s="9">
        <v>586769.56000000006</v>
      </c>
      <c r="BC10" s="9">
        <v>586769.56000000006</v>
      </c>
      <c r="BD10" s="9">
        <v>586769.56000000006</v>
      </c>
      <c r="BE10" s="9">
        <v>586769.56000000006</v>
      </c>
      <c r="BF10" s="9">
        <v>586769.56000000006</v>
      </c>
      <c r="BG10" s="9">
        <v>586769.56000000006</v>
      </c>
      <c r="BH10" s="9">
        <v>586769.56000000006</v>
      </c>
      <c r="BI10" s="9">
        <v>586769.56000000006</v>
      </c>
      <c r="BJ10" s="9">
        <v>586769.56000000006</v>
      </c>
      <c r="BK10" s="9">
        <f t="shared" si="0"/>
        <v>35206173.599999979</v>
      </c>
    </row>
    <row r="11" spans="1:63" x14ac:dyDescent="0.25">
      <c r="A11" s="3">
        <v>6</v>
      </c>
      <c r="B11" s="4" t="s">
        <v>30</v>
      </c>
      <c r="C11" s="9">
        <v>422288</v>
      </c>
      <c r="D11" s="9">
        <v>422288</v>
      </c>
      <c r="E11" s="9">
        <v>422288</v>
      </c>
      <c r="F11" s="9">
        <v>422288</v>
      </c>
      <c r="G11" s="9">
        <v>422288</v>
      </c>
      <c r="H11" s="9">
        <v>422288</v>
      </c>
      <c r="I11" s="9">
        <v>422288</v>
      </c>
      <c r="J11" s="9">
        <v>422288</v>
      </c>
      <c r="K11" s="9">
        <v>422288</v>
      </c>
      <c r="L11" s="9">
        <v>422288</v>
      </c>
      <c r="M11" s="9">
        <v>422288</v>
      </c>
      <c r="N11" s="9">
        <v>422288</v>
      </c>
      <c r="O11" s="9">
        <v>422288</v>
      </c>
      <c r="P11" s="9">
        <v>422288</v>
      </c>
      <c r="Q11" s="9">
        <v>422288</v>
      </c>
      <c r="R11" s="9">
        <v>422288</v>
      </c>
      <c r="S11" s="9">
        <v>422288</v>
      </c>
      <c r="T11" s="9">
        <v>422288</v>
      </c>
      <c r="U11" s="9">
        <v>422288</v>
      </c>
      <c r="V11" s="9">
        <v>422288</v>
      </c>
      <c r="W11" s="9">
        <v>422288</v>
      </c>
      <c r="X11" s="9">
        <v>422288</v>
      </c>
      <c r="Y11" s="9">
        <v>422288</v>
      </c>
      <c r="Z11" s="9">
        <v>422288</v>
      </c>
      <c r="AA11" s="9">
        <v>422288</v>
      </c>
      <c r="AB11" s="9">
        <v>422288</v>
      </c>
      <c r="AC11" s="9">
        <v>422288</v>
      </c>
      <c r="AD11" s="9">
        <v>422288</v>
      </c>
      <c r="AE11" s="9">
        <v>422288</v>
      </c>
      <c r="AF11" s="9">
        <v>422288</v>
      </c>
      <c r="AG11" s="9">
        <v>422288</v>
      </c>
      <c r="AH11" s="9">
        <v>422288</v>
      </c>
      <c r="AI11" s="9">
        <v>422288</v>
      </c>
      <c r="AJ11" s="9">
        <v>422288</v>
      </c>
      <c r="AK11" s="9">
        <v>422288</v>
      </c>
      <c r="AL11" s="9">
        <v>422288</v>
      </c>
      <c r="AM11" s="9">
        <v>422288</v>
      </c>
      <c r="AN11" s="9">
        <v>422288</v>
      </c>
      <c r="AO11" s="9">
        <v>422288</v>
      </c>
      <c r="AP11" s="9">
        <v>422288</v>
      </c>
      <c r="AQ11" s="9">
        <v>422288</v>
      </c>
      <c r="AR11" s="9">
        <v>422288</v>
      </c>
      <c r="AS11" s="9">
        <v>422288</v>
      </c>
      <c r="AT11" s="9">
        <v>422288</v>
      </c>
      <c r="AU11" s="9">
        <v>422288</v>
      </c>
      <c r="AV11" s="9">
        <v>422288</v>
      </c>
      <c r="AW11" s="9">
        <v>422288</v>
      </c>
      <c r="AX11" s="9">
        <v>422288</v>
      </c>
      <c r="AY11" s="9">
        <v>422288</v>
      </c>
      <c r="AZ11" s="9">
        <v>422288</v>
      </c>
      <c r="BA11" s="9">
        <v>422288</v>
      </c>
      <c r="BB11" s="9">
        <v>422288</v>
      </c>
      <c r="BC11" s="9">
        <v>422288</v>
      </c>
      <c r="BD11" s="9">
        <v>422288</v>
      </c>
      <c r="BE11" s="9">
        <v>422288</v>
      </c>
      <c r="BF11" s="9">
        <v>422288</v>
      </c>
      <c r="BG11" s="9">
        <v>422288</v>
      </c>
      <c r="BH11" s="9">
        <v>422288</v>
      </c>
      <c r="BI11" s="9">
        <v>422288</v>
      </c>
      <c r="BJ11" s="9">
        <v>422288</v>
      </c>
      <c r="BK11" s="9">
        <f t="shared" si="0"/>
        <v>25337280</v>
      </c>
    </row>
    <row r="12" spans="1:63" x14ac:dyDescent="0.25">
      <c r="A12" s="3">
        <v>7</v>
      </c>
      <c r="B12" s="4" t="s">
        <v>31</v>
      </c>
      <c r="C12" s="9">
        <v>34028.800000000003</v>
      </c>
      <c r="D12" s="9">
        <v>34028.800000000003</v>
      </c>
      <c r="E12" s="9">
        <v>34028.800000000003</v>
      </c>
      <c r="F12" s="9">
        <v>34028.800000000003</v>
      </c>
      <c r="G12" s="9">
        <v>34028.800000000003</v>
      </c>
      <c r="H12" s="9">
        <v>34028.800000000003</v>
      </c>
      <c r="I12" s="9">
        <v>34028.800000000003</v>
      </c>
      <c r="J12" s="9">
        <v>34028.800000000003</v>
      </c>
      <c r="K12" s="9">
        <v>34028.800000000003</v>
      </c>
      <c r="L12" s="9">
        <v>34028.800000000003</v>
      </c>
      <c r="M12" s="9">
        <v>34028.800000000003</v>
      </c>
      <c r="N12" s="9">
        <v>34028.800000000003</v>
      </c>
      <c r="O12" s="9">
        <v>34028.800000000003</v>
      </c>
      <c r="P12" s="9">
        <v>34028.800000000003</v>
      </c>
      <c r="Q12" s="9">
        <v>34028.800000000003</v>
      </c>
      <c r="R12" s="9">
        <v>34028.800000000003</v>
      </c>
      <c r="S12" s="9">
        <v>34028.800000000003</v>
      </c>
      <c r="T12" s="9">
        <v>34028.800000000003</v>
      </c>
      <c r="U12" s="9">
        <v>34028.800000000003</v>
      </c>
      <c r="V12" s="9">
        <v>34028.800000000003</v>
      </c>
      <c r="W12" s="9">
        <v>34028.800000000003</v>
      </c>
      <c r="X12" s="9">
        <v>34028.800000000003</v>
      </c>
      <c r="Y12" s="9">
        <v>34028.800000000003</v>
      </c>
      <c r="Z12" s="9">
        <v>34028.800000000003</v>
      </c>
      <c r="AA12" s="9">
        <v>34028.800000000003</v>
      </c>
      <c r="AB12" s="9">
        <v>34028.800000000003</v>
      </c>
      <c r="AC12" s="9">
        <v>34028.800000000003</v>
      </c>
      <c r="AD12" s="9">
        <v>34028.800000000003</v>
      </c>
      <c r="AE12" s="9">
        <v>34028.800000000003</v>
      </c>
      <c r="AF12" s="9">
        <v>34028.800000000003</v>
      </c>
      <c r="AG12" s="9">
        <v>34028.800000000003</v>
      </c>
      <c r="AH12" s="9">
        <v>34028.800000000003</v>
      </c>
      <c r="AI12" s="9">
        <v>34028.800000000003</v>
      </c>
      <c r="AJ12" s="9">
        <v>34028.800000000003</v>
      </c>
      <c r="AK12" s="9">
        <v>34028.800000000003</v>
      </c>
      <c r="AL12" s="9">
        <v>34028.800000000003</v>
      </c>
      <c r="AM12" s="9">
        <v>34028.800000000003</v>
      </c>
      <c r="AN12" s="9">
        <v>34028.800000000003</v>
      </c>
      <c r="AO12" s="9">
        <v>34028.800000000003</v>
      </c>
      <c r="AP12" s="9">
        <v>34028.800000000003</v>
      </c>
      <c r="AQ12" s="9">
        <v>34028.800000000003</v>
      </c>
      <c r="AR12" s="9">
        <v>34028.800000000003</v>
      </c>
      <c r="AS12" s="9">
        <v>34028.800000000003</v>
      </c>
      <c r="AT12" s="9">
        <v>34028.800000000003</v>
      </c>
      <c r="AU12" s="9">
        <v>34028.800000000003</v>
      </c>
      <c r="AV12" s="9">
        <v>34028.800000000003</v>
      </c>
      <c r="AW12" s="9">
        <v>34028.800000000003</v>
      </c>
      <c r="AX12" s="9">
        <v>34028.800000000003</v>
      </c>
      <c r="AY12" s="9">
        <v>34028.800000000003</v>
      </c>
      <c r="AZ12" s="9">
        <v>34028.800000000003</v>
      </c>
      <c r="BA12" s="9">
        <v>34028.800000000003</v>
      </c>
      <c r="BB12" s="9">
        <v>34028.800000000003</v>
      </c>
      <c r="BC12" s="9">
        <v>34028.800000000003</v>
      </c>
      <c r="BD12" s="9">
        <v>34028.800000000003</v>
      </c>
      <c r="BE12" s="9">
        <v>34028.800000000003</v>
      </c>
      <c r="BF12" s="9">
        <v>34028.800000000003</v>
      </c>
      <c r="BG12" s="9">
        <v>34028.800000000003</v>
      </c>
      <c r="BH12" s="9">
        <v>34028.800000000003</v>
      </c>
      <c r="BI12" s="9">
        <v>34028.800000000003</v>
      </c>
      <c r="BJ12" s="9">
        <v>34028.800000000003</v>
      </c>
      <c r="BK12" s="9">
        <f t="shared" si="0"/>
        <v>2041728.0000000019</v>
      </c>
    </row>
    <row r="13" spans="1:63" x14ac:dyDescent="0.25">
      <c r="A13" s="3">
        <v>8</v>
      </c>
      <c r="B13" s="4" t="s">
        <v>32</v>
      </c>
      <c r="C13" s="9">
        <v>42620.1</v>
      </c>
      <c r="D13" s="9">
        <v>42620.1</v>
      </c>
      <c r="E13" s="9">
        <v>42620.1</v>
      </c>
      <c r="F13" s="9">
        <v>42620.1</v>
      </c>
      <c r="G13" s="9">
        <v>42620.1</v>
      </c>
      <c r="H13" s="9">
        <v>42620.1</v>
      </c>
      <c r="I13" s="9">
        <v>42620.1</v>
      </c>
      <c r="J13" s="9">
        <v>42620.1</v>
      </c>
      <c r="K13" s="9">
        <v>42620.1</v>
      </c>
      <c r="L13" s="9">
        <v>42620.1</v>
      </c>
      <c r="M13" s="9">
        <v>42620.1</v>
      </c>
      <c r="N13" s="9">
        <v>42620.1</v>
      </c>
      <c r="O13" s="9">
        <v>42620.1</v>
      </c>
      <c r="P13" s="9">
        <v>42620.1</v>
      </c>
      <c r="Q13" s="9">
        <v>42620.1</v>
      </c>
      <c r="R13" s="9">
        <v>42620.1</v>
      </c>
      <c r="S13" s="9">
        <v>42620.1</v>
      </c>
      <c r="T13" s="9">
        <v>42620.1</v>
      </c>
      <c r="U13" s="9">
        <v>42620.1</v>
      </c>
      <c r="V13" s="9">
        <v>42620.1</v>
      </c>
      <c r="W13" s="9">
        <v>42620.1</v>
      </c>
      <c r="X13" s="9">
        <v>42620.1</v>
      </c>
      <c r="Y13" s="9">
        <v>42620.1</v>
      </c>
      <c r="Z13" s="9">
        <v>42620.1</v>
      </c>
      <c r="AA13" s="9">
        <v>42620.1</v>
      </c>
      <c r="AB13" s="9">
        <v>42620.1</v>
      </c>
      <c r="AC13" s="9">
        <v>42620.1</v>
      </c>
      <c r="AD13" s="9">
        <v>42620.1</v>
      </c>
      <c r="AE13" s="9">
        <v>42620.1</v>
      </c>
      <c r="AF13" s="9">
        <v>42620.1</v>
      </c>
      <c r="AG13" s="9">
        <v>42620.1</v>
      </c>
      <c r="AH13" s="9">
        <v>42620.1</v>
      </c>
      <c r="AI13" s="9">
        <v>42620.1</v>
      </c>
      <c r="AJ13" s="9">
        <v>42620.1</v>
      </c>
      <c r="AK13" s="9">
        <v>42620.1</v>
      </c>
      <c r="AL13" s="9">
        <v>42620.1</v>
      </c>
      <c r="AM13" s="9">
        <v>42620.1</v>
      </c>
      <c r="AN13" s="9">
        <v>42620.1</v>
      </c>
      <c r="AO13" s="9">
        <v>42620.1</v>
      </c>
      <c r="AP13" s="9">
        <v>42620.1</v>
      </c>
      <c r="AQ13" s="9">
        <v>42620.1</v>
      </c>
      <c r="AR13" s="9">
        <v>42620.1</v>
      </c>
      <c r="AS13" s="9">
        <v>42620.1</v>
      </c>
      <c r="AT13" s="9">
        <v>42620.1</v>
      </c>
      <c r="AU13" s="9">
        <v>42620.1</v>
      </c>
      <c r="AV13" s="9">
        <v>42620.1</v>
      </c>
      <c r="AW13" s="9">
        <v>42620.1</v>
      </c>
      <c r="AX13" s="9">
        <v>42620.1</v>
      </c>
      <c r="AY13" s="9">
        <v>42620.1</v>
      </c>
      <c r="AZ13" s="9">
        <v>42620.1</v>
      </c>
      <c r="BA13" s="9">
        <v>42620.1</v>
      </c>
      <c r="BB13" s="9">
        <v>42620.1</v>
      </c>
      <c r="BC13" s="9">
        <v>42620.1</v>
      </c>
      <c r="BD13" s="9">
        <v>42620.1</v>
      </c>
      <c r="BE13" s="9">
        <v>42620.1</v>
      </c>
      <c r="BF13" s="9">
        <v>42620.1</v>
      </c>
      <c r="BG13" s="9">
        <v>42620.1</v>
      </c>
      <c r="BH13" s="9">
        <v>42620.1</v>
      </c>
      <c r="BI13" s="9">
        <v>42620.1</v>
      </c>
      <c r="BJ13" s="9">
        <v>42620.1</v>
      </c>
      <c r="BK13" s="9">
        <f t="shared" si="0"/>
        <v>2557206.0000000028</v>
      </c>
    </row>
    <row r="14" spans="1:63" x14ac:dyDescent="0.25">
      <c r="A14" s="3">
        <v>9</v>
      </c>
      <c r="B14" s="4" t="s">
        <v>33</v>
      </c>
      <c r="C14" s="9">
        <v>21897.55</v>
      </c>
      <c r="D14" s="9">
        <v>21897.55</v>
      </c>
      <c r="E14" s="9">
        <v>21897.55</v>
      </c>
      <c r="F14" s="9">
        <v>21897.55</v>
      </c>
      <c r="G14" s="9">
        <v>21897.55</v>
      </c>
      <c r="H14" s="9">
        <v>21897.55</v>
      </c>
      <c r="I14" s="9">
        <v>21897.55</v>
      </c>
      <c r="J14" s="9">
        <v>21897.55</v>
      </c>
      <c r="K14" s="9">
        <v>21897.55</v>
      </c>
      <c r="L14" s="9">
        <v>21897.55</v>
      </c>
      <c r="M14" s="9">
        <v>21897.55</v>
      </c>
      <c r="N14" s="9">
        <v>21897.55</v>
      </c>
      <c r="O14" s="9">
        <v>21897.55</v>
      </c>
      <c r="P14" s="9">
        <v>21897.55</v>
      </c>
      <c r="Q14" s="9">
        <v>21897.55</v>
      </c>
      <c r="R14" s="9">
        <v>21897.55</v>
      </c>
      <c r="S14" s="9">
        <v>21897.55</v>
      </c>
      <c r="T14" s="9">
        <v>21897.55</v>
      </c>
      <c r="U14" s="9">
        <v>21897.55</v>
      </c>
      <c r="V14" s="9">
        <v>21897.55</v>
      </c>
      <c r="W14" s="9">
        <v>21897.55</v>
      </c>
      <c r="X14" s="9">
        <v>21897.55</v>
      </c>
      <c r="Y14" s="9">
        <v>21897.55</v>
      </c>
      <c r="Z14" s="9">
        <v>21897.55</v>
      </c>
      <c r="AA14" s="9">
        <v>21897.55</v>
      </c>
      <c r="AB14" s="9">
        <v>21897.55</v>
      </c>
      <c r="AC14" s="9">
        <v>21897.55</v>
      </c>
      <c r="AD14" s="9">
        <v>21897.55</v>
      </c>
      <c r="AE14" s="9">
        <v>21897.55</v>
      </c>
      <c r="AF14" s="9">
        <v>21897.55</v>
      </c>
      <c r="AG14" s="9">
        <v>21897.55</v>
      </c>
      <c r="AH14" s="9">
        <v>21897.55</v>
      </c>
      <c r="AI14" s="9">
        <v>21897.55</v>
      </c>
      <c r="AJ14" s="9">
        <v>21897.55</v>
      </c>
      <c r="AK14" s="9">
        <v>21897.55</v>
      </c>
      <c r="AL14" s="9">
        <v>21897.55</v>
      </c>
      <c r="AM14" s="9">
        <v>21897.55</v>
      </c>
      <c r="AN14" s="9">
        <v>21897.55</v>
      </c>
      <c r="AO14" s="9">
        <v>21897.55</v>
      </c>
      <c r="AP14" s="9">
        <v>21897.55</v>
      </c>
      <c r="AQ14" s="9">
        <v>21897.55</v>
      </c>
      <c r="AR14" s="9">
        <v>21897.55</v>
      </c>
      <c r="AS14" s="9">
        <v>21897.55</v>
      </c>
      <c r="AT14" s="9">
        <v>21897.55</v>
      </c>
      <c r="AU14" s="9">
        <v>21897.55</v>
      </c>
      <c r="AV14" s="9">
        <v>21897.55</v>
      </c>
      <c r="AW14" s="9">
        <v>21897.55</v>
      </c>
      <c r="AX14" s="9">
        <v>21897.55</v>
      </c>
      <c r="AY14" s="9">
        <v>21897.55</v>
      </c>
      <c r="AZ14" s="9">
        <v>21897.55</v>
      </c>
      <c r="BA14" s="9">
        <v>21897.55</v>
      </c>
      <c r="BB14" s="9">
        <v>21897.55</v>
      </c>
      <c r="BC14" s="9">
        <v>21897.55</v>
      </c>
      <c r="BD14" s="9">
        <v>21897.55</v>
      </c>
      <c r="BE14" s="9">
        <v>21897.55</v>
      </c>
      <c r="BF14" s="9">
        <v>21897.55</v>
      </c>
      <c r="BG14" s="9">
        <v>21897.55</v>
      </c>
      <c r="BH14" s="9">
        <v>21897.55</v>
      </c>
      <c r="BI14" s="9">
        <v>21897.55</v>
      </c>
      <c r="BJ14" s="9">
        <v>21897.55</v>
      </c>
      <c r="BK14" s="9">
        <f t="shared" si="0"/>
        <v>1313853.0000000014</v>
      </c>
    </row>
    <row r="15" spans="1:63" ht="21.75" customHeight="1" x14ac:dyDescent="0.25">
      <c r="A15" s="39" t="s">
        <v>103</v>
      </c>
      <c r="B15" s="39"/>
      <c r="C15" s="6">
        <f t="shared" ref="C15:AH15" si="1">SUM(C6:C14)</f>
        <v>2280312.0499999998</v>
      </c>
      <c r="D15" s="6">
        <f t="shared" si="1"/>
        <v>2280312.0499999998</v>
      </c>
      <c r="E15" s="6">
        <f t="shared" si="1"/>
        <v>2280312.0499999998</v>
      </c>
      <c r="F15" s="6">
        <f t="shared" si="1"/>
        <v>2280312.0499999998</v>
      </c>
      <c r="G15" s="6">
        <f t="shared" si="1"/>
        <v>2280312.0499999998</v>
      </c>
      <c r="H15" s="6">
        <f t="shared" si="1"/>
        <v>2280312.0499999998</v>
      </c>
      <c r="I15" s="6">
        <f t="shared" si="1"/>
        <v>2280312.0499999998</v>
      </c>
      <c r="J15" s="6">
        <f t="shared" si="1"/>
        <v>2280312.0499999998</v>
      </c>
      <c r="K15" s="6">
        <f t="shared" si="1"/>
        <v>2280312.0499999998</v>
      </c>
      <c r="L15" s="6">
        <f t="shared" si="1"/>
        <v>2280312.0499999998</v>
      </c>
      <c r="M15" s="6">
        <f t="shared" si="1"/>
        <v>2280312.0499999998</v>
      </c>
      <c r="N15" s="6">
        <f t="shared" si="1"/>
        <v>2280312.0499999998</v>
      </c>
      <c r="O15" s="6">
        <f t="shared" si="1"/>
        <v>2280312.0499999998</v>
      </c>
      <c r="P15" s="6">
        <f t="shared" si="1"/>
        <v>2280312.0499999998</v>
      </c>
      <c r="Q15" s="6">
        <f t="shared" si="1"/>
        <v>2280312.0499999998</v>
      </c>
      <c r="R15" s="6">
        <f t="shared" si="1"/>
        <v>2280312.0499999998</v>
      </c>
      <c r="S15" s="6">
        <f t="shared" si="1"/>
        <v>2280312.0499999998</v>
      </c>
      <c r="T15" s="6">
        <f t="shared" si="1"/>
        <v>2280312.0499999998</v>
      </c>
      <c r="U15" s="6">
        <f t="shared" si="1"/>
        <v>2280312.0499999998</v>
      </c>
      <c r="V15" s="6">
        <f t="shared" si="1"/>
        <v>2280312.0499999998</v>
      </c>
      <c r="W15" s="6">
        <f t="shared" si="1"/>
        <v>2280312.0499999998</v>
      </c>
      <c r="X15" s="6">
        <f t="shared" si="1"/>
        <v>2280312.0499999998</v>
      </c>
      <c r="Y15" s="6">
        <f t="shared" si="1"/>
        <v>2280312.0499999998</v>
      </c>
      <c r="Z15" s="6">
        <f t="shared" si="1"/>
        <v>2280312.0499999998</v>
      </c>
      <c r="AA15" s="6">
        <f t="shared" si="1"/>
        <v>2280312.0499999998</v>
      </c>
      <c r="AB15" s="6">
        <f t="shared" si="1"/>
        <v>2280312.0499999998</v>
      </c>
      <c r="AC15" s="6">
        <f t="shared" si="1"/>
        <v>2280312.0499999998</v>
      </c>
      <c r="AD15" s="6">
        <f t="shared" si="1"/>
        <v>2280312.0499999998</v>
      </c>
      <c r="AE15" s="6">
        <f t="shared" si="1"/>
        <v>2280312.0499999998</v>
      </c>
      <c r="AF15" s="6">
        <f t="shared" si="1"/>
        <v>2280312.0499999998</v>
      </c>
      <c r="AG15" s="6">
        <f t="shared" si="1"/>
        <v>2280312.0499999998</v>
      </c>
      <c r="AH15" s="6">
        <f t="shared" si="1"/>
        <v>2280312.0499999998</v>
      </c>
      <c r="AI15" s="6">
        <f t="shared" ref="AI15:BK15" si="2">SUM(AI6:AI14)</f>
        <v>2280312.0499999998</v>
      </c>
      <c r="AJ15" s="6">
        <f t="shared" si="2"/>
        <v>2280312.0499999998</v>
      </c>
      <c r="AK15" s="6">
        <f t="shared" si="2"/>
        <v>2280312.0499999998</v>
      </c>
      <c r="AL15" s="6">
        <f t="shared" si="2"/>
        <v>2280312.0499999998</v>
      </c>
      <c r="AM15" s="6">
        <f t="shared" si="2"/>
        <v>2280312.0499999998</v>
      </c>
      <c r="AN15" s="6">
        <f t="shared" si="2"/>
        <v>2280312.0499999998</v>
      </c>
      <c r="AO15" s="6">
        <f t="shared" si="2"/>
        <v>2280312.0499999998</v>
      </c>
      <c r="AP15" s="6">
        <f t="shared" si="2"/>
        <v>2280312.0499999998</v>
      </c>
      <c r="AQ15" s="6">
        <f t="shared" si="2"/>
        <v>2280312.0499999998</v>
      </c>
      <c r="AR15" s="6">
        <f t="shared" si="2"/>
        <v>2280312.0499999998</v>
      </c>
      <c r="AS15" s="6">
        <f t="shared" si="2"/>
        <v>2280312.0499999998</v>
      </c>
      <c r="AT15" s="6">
        <f t="shared" si="2"/>
        <v>2280312.0499999998</v>
      </c>
      <c r="AU15" s="6">
        <f t="shared" si="2"/>
        <v>2280312.0499999998</v>
      </c>
      <c r="AV15" s="6">
        <f t="shared" si="2"/>
        <v>2280312.0499999998</v>
      </c>
      <c r="AW15" s="6">
        <f t="shared" si="2"/>
        <v>2280312.0499999998</v>
      </c>
      <c r="AX15" s="6">
        <f t="shared" si="2"/>
        <v>2280312.0499999998</v>
      </c>
      <c r="AY15" s="6">
        <f t="shared" si="2"/>
        <v>2280312.0499999998</v>
      </c>
      <c r="AZ15" s="6">
        <f t="shared" si="2"/>
        <v>2280312.0499999998</v>
      </c>
      <c r="BA15" s="6">
        <f t="shared" si="2"/>
        <v>2280312.0499999998</v>
      </c>
      <c r="BB15" s="6">
        <f t="shared" si="2"/>
        <v>2280312.0499999998</v>
      </c>
      <c r="BC15" s="6">
        <f t="shared" si="2"/>
        <v>2280312.0499999998</v>
      </c>
      <c r="BD15" s="6">
        <f t="shared" si="2"/>
        <v>2280312.0499999998</v>
      </c>
      <c r="BE15" s="6">
        <f t="shared" si="2"/>
        <v>2280312.0499999998</v>
      </c>
      <c r="BF15" s="6">
        <f t="shared" si="2"/>
        <v>2280312.0499999998</v>
      </c>
      <c r="BG15" s="6">
        <f t="shared" si="2"/>
        <v>2280312.0499999998</v>
      </c>
      <c r="BH15" s="6">
        <f t="shared" si="2"/>
        <v>2280312.0499999998</v>
      </c>
      <c r="BI15" s="6">
        <f t="shared" si="2"/>
        <v>2280312.0499999998</v>
      </c>
      <c r="BJ15" s="6">
        <f t="shared" si="2"/>
        <v>2280312.0499999998</v>
      </c>
      <c r="BK15" s="6">
        <f t="shared" si="2"/>
        <v>136818722.99999997</v>
      </c>
    </row>
    <row r="16" spans="1:63" ht="15" customHeight="1" x14ac:dyDescent="0.25">
      <c r="A16" s="53" t="s">
        <v>104</v>
      </c>
      <c r="B16" s="53"/>
      <c r="C16" s="7">
        <f>C15</f>
        <v>2280312.0499999998</v>
      </c>
      <c r="D16" s="7">
        <f t="shared" ref="D16:AI16" si="3">C16+D15</f>
        <v>4560624.0999999996</v>
      </c>
      <c r="E16" s="7">
        <f t="shared" si="3"/>
        <v>6840936.1499999994</v>
      </c>
      <c r="F16" s="7">
        <f t="shared" si="3"/>
        <v>9121248.1999999993</v>
      </c>
      <c r="G16" s="7">
        <f t="shared" si="3"/>
        <v>11401560.25</v>
      </c>
      <c r="H16" s="7">
        <f t="shared" si="3"/>
        <v>13681872.300000001</v>
      </c>
      <c r="I16" s="7">
        <f t="shared" si="3"/>
        <v>15962184.350000001</v>
      </c>
      <c r="J16" s="7">
        <f t="shared" si="3"/>
        <v>18242496.400000002</v>
      </c>
      <c r="K16" s="7">
        <f t="shared" si="3"/>
        <v>20522808.450000003</v>
      </c>
      <c r="L16" s="7">
        <f t="shared" si="3"/>
        <v>22803120.500000004</v>
      </c>
      <c r="M16" s="7">
        <f t="shared" si="3"/>
        <v>25083432.550000004</v>
      </c>
      <c r="N16" s="7">
        <f t="shared" si="3"/>
        <v>27363744.600000005</v>
      </c>
      <c r="O16" s="7">
        <f t="shared" si="3"/>
        <v>29644056.650000006</v>
      </c>
      <c r="P16" s="7">
        <f t="shared" si="3"/>
        <v>31924368.700000007</v>
      </c>
      <c r="Q16" s="7">
        <f t="shared" si="3"/>
        <v>34204680.750000007</v>
      </c>
      <c r="R16" s="7">
        <f t="shared" si="3"/>
        <v>36484992.800000004</v>
      </c>
      <c r="S16" s="7">
        <f t="shared" si="3"/>
        <v>38765304.850000001</v>
      </c>
      <c r="T16" s="7">
        <f t="shared" si="3"/>
        <v>41045616.899999999</v>
      </c>
      <c r="U16" s="7">
        <f t="shared" si="3"/>
        <v>43325928.949999996</v>
      </c>
      <c r="V16" s="7">
        <f t="shared" si="3"/>
        <v>45606240.999999993</v>
      </c>
      <c r="W16" s="7">
        <f t="shared" si="3"/>
        <v>47886553.04999999</v>
      </c>
      <c r="X16" s="7">
        <f t="shared" si="3"/>
        <v>50166865.099999987</v>
      </c>
      <c r="Y16" s="7">
        <f t="shared" si="3"/>
        <v>52447177.149999984</v>
      </c>
      <c r="Z16" s="7">
        <f t="shared" si="3"/>
        <v>54727489.199999981</v>
      </c>
      <c r="AA16" s="7">
        <f t="shared" si="3"/>
        <v>57007801.249999978</v>
      </c>
      <c r="AB16" s="7">
        <f t="shared" si="3"/>
        <v>59288113.299999975</v>
      </c>
      <c r="AC16" s="7">
        <f t="shared" si="3"/>
        <v>61568425.349999972</v>
      </c>
      <c r="AD16" s="7">
        <f t="shared" si="3"/>
        <v>63848737.399999969</v>
      </c>
      <c r="AE16" s="7">
        <f t="shared" si="3"/>
        <v>66129049.449999966</v>
      </c>
      <c r="AF16" s="7">
        <f t="shared" si="3"/>
        <v>68409361.49999997</v>
      </c>
      <c r="AG16" s="7">
        <f t="shared" si="3"/>
        <v>70689673.549999967</v>
      </c>
      <c r="AH16" s="7">
        <f t="shared" si="3"/>
        <v>72969985.599999964</v>
      </c>
      <c r="AI16" s="7">
        <f t="shared" si="3"/>
        <v>75250297.649999961</v>
      </c>
      <c r="AJ16" s="7">
        <f t="shared" ref="AJ16:BJ16" si="4">AI16+AJ15</f>
        <v>77530609.699999958</v>
      </c>
      <c r="AK16" s="7">
        <f t="shared" si="4"/>
        <v>79810921.749999955</v>
      </c>
      <c r="AL16" s="7">
        <f t="shared" si="4"/>
        <v>82091233.799999952</v>
      </c>
      <c r="AM16" s="7">
        <f t="shared" si="4"/>
        <v>84371545.849999949</v>
      </c>
      <c r="AN16" s="7">
        <f t="shared" si="4"/>
        <v>86651857.899999946</v>
      </c>
      <c r="AO16" s="7">
        <f t="shared" si="4"/>
        <v>88932169.949999943</v>
      </c>
      <c r="AP16" s="7">
        <f t="shared" si="4"/>
        <v>91212481.99999994</v>
      </c>
      <c r="AQ16" s="7">
        <f t="shared" si="4"/>
        <v>93492794.049999937</v>
      </c>
      <c r="AR16" s="7">
        <f t="shared" si="4"/>
        <v>95773106.099999934</v>
      </c>
      <c r="AS16" s="7">
        <f t="shared" si="4"/>
        <v>98053418.149999931</v>
      </c>
      <c r="AT16" s="7">
        <f t="shared" si="4"/>
        <v>100333730.19999993</v>
      </c>
      <c r="AU16" s="7">
        <f t="shared" si="4"/>
        <v>102614042.24999993</v>
      </c>
      <c r="AV16" s="7">
        <f t="shared" si="4"/>
        <v>104894354.29999992</v>
      </c>
      <c r="AW16" s="7">
        <f t="shared" si="4"/>
        <v>107174666.34999992</v>
      </c>
      <c r="AX16" s="7">
        <f t="shared" si="4"/>
        <v>109454978.39999992</v>
      </c>
      <c r="AY16" s="7">
        <f t="shared" si="4"/>
        <v>111735290.44999991</v>
      </c>
      <c r="AZ16" s="7">
        <f t="shared" si="4"/>
        <v>114015602.49999991</v>
      </c>
      <c r="BA16" s="7">
        <f t="shared" si="4"/>
        <v>116295914.54999991</v>
      </c>
      <c r="BB16" s="7">
        <f t="shared" si="4"/>
        <v>118576226.5999999</v>
      </c>
      <c r="BC16" s="7">
        <f t="shared" si="4"/>
        <v>120856538.6499999</v>
      </c>
      <c r="BD16" s="7">
        <f t="shared" si="4"/>
        <v>123136850.6999999</v>
      </c>
      <c r="BE16" s="7">
        <f t="shared" si="4"/>
        <v>125417162.7499999</v>
      </c>
      <c r="BF16" s="7">
        <f t="shared" si="4"/>
        <v>127697474.79999989</v>
      </c>
      <c r="BG16" s="7">
        <f t="shared" si="4"/>
        <v>129977786.84999989</v>
      </c>
      <c r="BH16" s="7">
        <f t="shared" si="4"/>
        <v>132258098.89999989</v>
      </c>
      <c r="BI16" s="7">
        <f t="shared" si="4"/>
        <v>134538410.9499999</v>
      </c>
      <c r="BJ16" s="7">
        <f t="shared" si="4"/>
        <v>136818722.99999991</v>
      </c>
      <c r="BK16" s="7">
        <f>BJ16</f>
        <v>136818722.99999991</v>
      </c>
    </row>
    <row r="19" spans="1:63" ht="18" customHeight="1" x14ac:dyDescent="0.25">
      <c r="A19" s="51" t="s">
        <v>105</v>
      </c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1"/>
    </row>
    <row r="20" spans="1:63" ht="18" customHeight="1" x14ac:dyDescent="0.25">
      <c r="A20" s="51"/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  <c r="AP20" s="51"/>
      <c r="AQ20" s="51"/>
      <c r="AR20" s="51"/>
      <c r="AS20" s="51"/>
      <c r="AT20" s="51"/>
      <c r="AU20" s="51"/>
      <c r="AV20" s="51"/>
      <c r="AW20" s="51"/>
      <c r="AX20" s="51"/>
      <c r="AY20" s="51"/>
      <c r="AZ20" s="51"/>
      <c r="BA20" s="51"/>
      <c r="BB20" s="51"/>
      <c r="BC20" s="51"/>
      <c r="BD20" s="51"/>
      <c r="BE20" s="51"/>
      <c r="BF20" s="51"/>
      <c r="BG20" s="51"/>
      <c r="BH20" s="51"/>
      <c r="BI20" s="51"/>
      <c r="BJ20" s="51"/>
      <c r="BK20" s="51"/>
    </row>
    <row r="21" spans="1:63" ht="18" customHeight="1" x14ac:dyDescent="0.25">
      <c r="A21" s="51"/>
      <c r="B21" s="51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51"/>
      <c r="AO21" s="51"/>
      <c r="AP21" s="51"/>
      <c r="AQ21" s="51"/>
      <c r="AR21" s="51"/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51"/>
      <c r="BE21" s="51"/>
      <c r="BF21" s="51"/>
      <c r="BG21" s="51"/>
      <c r="BH21" s="51"/>
      <c r="BI21" s="51"/>
      <c r="BJ21" s="51"/>
      <c r="BK21" s="51"/>
    </row>
    <row r="22" spans="1:63" ht="18" customHeight="1" x14ac:dyDescent="0.25">
      <c r="A22" s="51"/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  <c r="AP22" s="51"/>
      <c r="AQ22" s="51"/>
      <c r="AR22" s="51"/>
      <c r="AS22" s="51"/>
      <c r="AT22" s="51"/>
      <c r="AU22" s="51"/>
      <c r="AV22" s="51"/>
      <c r="AW22" s="51"/>
      <c r="AX22" s="51"/>
      <c r="AY22" s="51"/>
      <c r="AZ22" s="51"/>
      <c r="BA22" s="51"/>
      <c r="BB22" s="51"/>
      <c r="BC22" s="51"/>
      <c r="BD22" s="51"/>
      <c r="BE22" s="51"/>
      <c r="BF22" s="51"/>
      <c r="BG22" s="51"/>
      <c r="BH22" s="51"/>
      <c r="BI22" s="51"/>
      <c r="BJ22" s="51"/>
      <c r="BK22" s="51"/>
    </row>
    <row r="23" spans="1:63" ht="18" customHeight="1" x14ac:dyDescent="0.25">
      <c r="A23" s="51"/>
      <c r="B23" s="51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  <c r="AR23" s="51"/>
      <c r="AS23" s="51"/>
      <c r="AT23" s="51"/>
      <c r="AU23" s="51"/>
      <c r="AV23" s="51"/>
      <c r="AW23" s="51"/>
      <c r="AX23" s="51"/>
      <c r="AY23" s="51"/>
      <c r="AZ23" s="51"/>
      <c r="BA23" s="51"/>
      <c r="BB23" s="51"/>
      <c r="BC23" s="51"/>
      <c r="BD23" s="51"/>
      <c r="BE23" s="51"/>
      <c r="BF23" s="51"/>
      <c r="BG23" s="51"/>
      <c r="BH23" s="51"/>
      <c r="BI23" s="51"/>
      <c r="BJ23" s="51"/>
      <c r="BK23" s="51"/>
    </row>
  </sheetData>
  <mergeCells count="12">
    <mergeCell ref="A15:B15"/>
    <mergeCell ref="A16:B16"/>
    <mergeCell ref="A19:BK23"/>
    <mergeCell ref="A1:BK1"/>
    <mergeCell ref="A2:BK2"/>
    <mergeCell ref="A3:BK3"/>
    <mergeCell ref="A4:B4"/>
    <mergeCell ref="C4:N4"/>
    <mergeCell ref="O4:Z4"/>
    <mergeCell ref="AA4:AL4"/>
    <mergeCell ref="AM4:AX4"/>
    <mergeCell ref="AY4:BJ4"/>
  </mergeCells>
  <pageMargins left="0.14000000000000001" right="0.08" top="1" bottom="1" header="0.511811023622047" footer="0.511811023622047"/>
  <pageSetup paperSize="9" scale="13" fitToHeight="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31"/>
  <sheetViews>
    <sheetView showGridLines="0" topLeftCell="A16" zoomScaleNormal="100" workbookViewId="0">
      <selection activeCell="A26" sqref="A26:H31"/>
    </sheetView>
  </sheetViews>
  <sheetFormatPr defaultColWidth="8.7109375" defaultRowHeight="15" x14ac:dyDescent="0.25"/>
  <cols>
    <col min="1" max="1" width="6" customWidth="1"/>
    <col min="2" max="2" width="8" customWidth="1"/>
    <col min="3" max="3" width="40" customWidth="1"/>
    <col min="4" max="5" width="18" customWidth="1"/>
    <col min="6" max="6" width="13" customWidth="1"/>
    <col min="7" max="7" width="15" customWidth="1"/>
    <col min="8" max="8" width="10" customWidth="1"/>
  </cols>
  <sheetData>
    <row r="1" spans="1:8" ht="21.75" customHeight="1" x14ac:dyDescent="0.25">
      <c r="A1" s="36" t="s">
        <v>12</v>
      </c>
      <c r="B1" s="36"/>
      <c r="C1" s="36"/>
      <c r="D1" s="36"/>
      <c r="E1" s="36"/>
      <c r="F1" s="36"/>
      <c r="G1" s="36"/>
      <c r="H1" s="36"/>
    </row>
    <row r="2" spans="1:8" ht="27.75" customHeight="1" x14ac:dyDescent="0.25">
      <c r="A2" s="37" t="s">
        <v>106</v>
      </c>
      <c r="B2" s="37"/>
      <c r="C2" s="37"/>
      <c r="D2" s="37"/>
      <c r="E2" s="37"/>
      <c r="F2" s="37"/>
      <c r="G2" s="37"/>
      <c r="H2" s="37"/>
    </row>
    <row r="3" spans="1:8" ht="18" customHeight="1" x14ac:dyDescent="0.25">
      <c r="A3" s="38" t="s">
        <v>107</v>
      </c>
      <c r="B3" s="38"/>
      <c r="C3" s="38"/>
      <c r="D3" s="38"/>
      <c r="E3" s="38"/>
      <c r="F3" s="38"/>
      <c r="G3" s="38"/>
      <c r="H3" s="38"/>
    </row>
    <row r="4" spans="1:8" ht="6.6" customHeight="1" x14ac:dyDescent="0.25"/>
    <row r="5" spans="1:8" ht="39.75" customHeight="1" x14ac:dyDescent="0.25">
      <c r="A5" s="2" t="s">
        <v>108</v>
      </c>
      <c r="B5" s="2" t="s">
        <v>15</v>
      </c>
      <c r="C5" s="2" t="s">
        <v>16</v>
      </c>
      <c r="D5" s="2" t="s">
        <v>109</v>
      </c>
      <c r="E5" s="2" t="s">
        <v>110</v>
      </c>
      <c r="F5" s="2" t="s">
        <v>111</v>
      </c>
      <c r="G5" s="2" t="s">
        <v>112</v>
      </c>
      <c r="H5" s="2" t="s">
        <v>113</v>
      </c>
    </row>
    <row r="6" spans="1:8" x14ac:dyDescent="0.25">
      <c r="A6" s="3">
        <v>1</v>
      </c>
      <c r="B6" s="3">
        <v>5</v>
      </c>
      <c r="C6" s="4" t="s">
        <v>29</v>
      </c>
      <c r="D6" s="5">
        <v>586769.56000000006</v>
      </c>
      <c r="E6" s="5">
        <v>35206173.600000001</v>
      </c>
      <c r="F6" s="10">
        <v>0.257319852342139</v>
      </c>
      <c r="G6" s="10">
        <v>0.257319852342139</v>
      </c>
      <c r="H6" s="11" t="s">
        <v>114</v>
      </c>
    </row>
    <row r="7" spans="1:8" x14ac:dyDescent="0.25">
      <c r="A7" s="3">
        <v>2</v>
      </c>
      <c r="B7" s="3">
        <v>1</v>
      </c>
      <c r="C7" s="4" t="s">
        <v>24</v>
      </c>
      <c r="D7" s="5">
        <v>487659.61</v>
      </c>
      <c r="E7" s="5">
        <v>29259576.600000001</v>
      </c>
      <c r="F7" s="10">
        <v>0.213856524592764</v>
      </c>
      <c r="G7" s="10">
        <v>0.471176376934902</v>
      </c>
      <c r="H7" s="11" t="s">
        <v>114</v>
      </c>
    </row>
    <row r="8" spans="1:8" x14ac:dyDescent="0.25">
      <c r="A8" s="3">
        <v>3</v>
      </c>
      <c r="B8" s="3">
        <v>2</v>
      </c>
      <c r="C8" s="4" t="s">
        <v>26</v>
      </c>
      <c r="D8" s="5">
        <v>440106.72</v>
      </c>
      <c r="E8" s="5">
        <v>26406403.199999999</v>
      </c>
      <c r="F8" s="10">
        <v>0.19300284800933301</v>
      </c>
      <c r="G8" s="10">
        <v>0.66417922494423498</v>
      </c>
      <c r="H8" s="11" t="s">
        <v>114</v>
      </c>
    </row>
    <row r="9" spans="1:8" x14ac:dyDescent="0.25">
      <c r="A9" s="3">
        <v>4</v>
      </c>
      <c r="B9" s="3">
        <v>6</v>
      </c>
      <c r="C9" s="4" t="s">
        <v>30</v>
      </c>
      <c r="D9" s="5">
        <v>422288</v>
      </c>
      <c r="E9" s="5">
        <v>25337280</v>
      </c>
      <c r="F9" s="10">
        <v>0.18518868941643299</v>
      </c>
      <c r="G9" s="10">
        <v>0.84936791436066805</v>
      </c>
      <c r="H9" s="11" t="s">
        <v>114</v>
      </c>
    </row>
    <row r="10" spans="1:8" x14ac:dyDescent="0.25">
      <c r="A10" s="3">
        <v>5</v>
      </c>
      <c r="B10" s="3">
        <v>4</v>
      </c>
      <c r="C10" s="4" t="s">
        <v>28</v>
      </c>
      <c r="D10" s="5">
        <v>134803.03</v>
      </c>
      <c r="E10" s="5">
        <v>8088181.7999999998</v>
      </c>
      <c r="F10" s="10">
        <v>5.9116045104440899E-2</v>
      </c>
      <c r="G10" s="10">
        <v>0.90848395946510896</v>
      </c>
      <c r="H10" s="12" t="s">
        <v>115</v>
      </c>
    </row>
    <row r="11" spans="1:8" x14ac:dyDescent="0.25">
      <c r="A11" s="3">
        <v>6</v>
      </c>
      <c r="B11" s="3">
        <v>3</v>
      </c>
      <c r="C11" s="4" t="s">
        <v>27</v>
      </c>
      <c r="D11" s="5">
        <v>110138.68</v>
      </c>
      <c r="E11" s="5">
        <v>6608320.7999999998</v>
      </c>
      <c r="F11" s="10">
        <v>4.8299828087125199E-2</v>
      </c>
      <c r="G11" s="10">
        <v>0.95678378755223403</v>
      </c>
      <c r="H11" s="12" t="s">
        <v>115</v>
      </c>
    </row>
    <row r="12" spans="1:8" x14ac:dyDescent="0.25">
      <c r="A12" s="3">
        <v>7</v>
      </c>
      <c r="B12" s="3">
        <v>8</v>
      </c>
      <c r="C12" s="4" t="s">
        <v>32</v>
      </c>
      <c r="D12" s="5">
        <v>42620.1</v>
      </c>
      <c r="E12" s="5">
        <v>2557206</v>
      </c>
      <c r="F12" s="10">
        <v>1.8690468262885299E-2</v>
      </c>
      <c r="G12" s="10">
        <v>0.97547425581512004</v>
      </c>
      <c r="H12" s="13" t="s">
        <v>116</v>
      </c>
    </row>
    <row r="13" spans="1:8" x14ac:dyDescent="0.25">
      <c r="A13" s="3">
        <v>8</v>
      </c>
      <c r="B13" s="3">
        <v>7</v>
      </c>
      <c r="C13" s="4" t="s">
        <v>31</v>
      </c>
      <c r="D13" s="5">
        <v>34028.800000000003</v>
      </c>
      <c r="E13" s="5">
        <v>2041728</v>
      </c>
      <c r="F13" s="10">
        <v>1.49228698765154E-2</v>
      </c>
      <c r="G13" s="10">
        <v>0.99039712569163496</v>
      </c>
      <c r="H13" s="13" t="s">
        <v>116</v>
      </c>
    </row>
    <row r="14" spans="1:8" x14ac:dyDescent="0.25">
      <c r="A14" s="3">
        <v>9</v>
      </c>
      <c r="B14" s="3">
        <v>9</v>
      </c>
      <c r="C14" s="4" t="s">
        <v>33</v>
      </c>
      <c r="D14" s="5">
        <v>21897.55</v>
      </c>
      <c r="E14" s="5">
        <v>1313853</v>
      </c>
      <c r="F14" s="10">
        <v>9.6028743083649507E-3</v>
      </c>
      <c r="G14" s="10">
        <v>1</v>
      </c>
      <c r="H14" s="13" t="s">
        <v>116</v>
      </c>
    </row>
    <row r="15" spans="1:8" ht="21.75" customHeight="1" x14ac:dyDescent="0.25">
      <c r="A15" s="39" t="s">
        <v>34</v>
      </c>
      <c r="B15" s="39"/>
      <c r="C15" s="39"/>
      <c r="D15" s="6">
        <f>SUM(D6:D14)</f>
        <v>2280312.0499999998</v>
      </c>
      <c r="E15" s="6">
        <f>SUM(E6:E14)</f>
        <v>136818723</v>
      </c>
      <c r="F15" s="14">
        <f>SUM(F6:F14)</f>
        <v>1.0000000000000007</v>
      </c>
      <c r="G15" s="15"/>
      <c r="H15" s="15"/>
    </row>
    <row r="18" spans="1:8" ht="21.75" customHeight="1" x14ac:dyDescent="0.25">
      <c r="A18" s="19" t="s">
        <v>117</v>
      </c>
      <c r="B18" s="19"/>
      <c r="C18" s="19"/>
      <c r="D18" s="19"/>
      <c r="E18" s="19"/>
      <c r="F18" s="19"/>
      <c r="G18" s="19"/>
      <c r="H18" s="19"/>
    </row>
    <row r="19" spans="1:8" ht="25.5" x14ac:dyDescent="0.25">
      <c r="A19" s="19" t="s">
        <v>113</v>
      </c>
      <c r="B19" s="20"/>
      <c r="C19" s="2" t="s">
        <v>118</v>
      </c>
      <c r="D19" s="2" t="s">
        <v>119</v>
      </c>
      <c r="E19" s="2" t="s">
        <v>120</v>
      </c>
      <c r="F19" s="19" t="s">
        <v>121</v>
      </c>
      <c r="G19" s="29"/>
      <c r="H19" s="20"/>
    </row>
    <row r="20" spans="1:8" ht="25.5" x14ac:dyDescent="0.25">
      <c r="A20" s="21" t="s">
        <v>114</v>
      </c>
      <c r="B20" s="22"/>
      <c r="C20" s="4" t="s">
        <v>122</v>
      </c>
      <c r="D20" s="16">
        <v>4</v>
      </c>
      <c r="E20" s="17">
        <v>116209433.40000001</v>
      </c>
      <c r="F20" s="30">
        <v>0.84936791436066805</v>
      </c>
      <c r="G20" s="31"/>
      <c r="H20" s="32"/>
    </row>
    <row r="21" spans="1:8" ht="25.5" x14ac:dyDescent="0.25">
      <c r="A21" s="23" t="s">
        <v>115</v>
      </c>
      <c r="B21" s="24"/>
      <c r="C21" s="4" t="s">
        <v>123</v>
      </c>
      <c r="D21" s="16">
        <v>2</v>
      </c>
      <c r="E21" s="17">
        <v>14696502.6</v>
      </c>
      <c r="F21" s="30">
        <v>0.10741587319156599</v>
      </c>
      <c r="G21" s="31"/>
      <c r="H21" s="32"/>
    </row>
    <row r="22" spans="1:8" ht="25.5" x14ac:dyDescent="0.25">
      <c r="A22" s="25" t="s">
        <v>116</v>
      </c>
      <c r="B22" s="26"/>
      <c r="C22" s="4" t="s">
        <v>124</v>
      </c>
      <c r="D22" s="16">
        <v>3</v>
      </c>
      <c r="E22" s="17">
        <v>5912787</v>
      </c>
      <c r="F22" s="30">
        <v>4.3216212447765703E-2</v>
      </c>
      <c r="G22" s="31"/>
      <c r="H22" s="32"/>
    </row>
    <row r="23" spans="1:8" ht="26.45" customHeight="1" x14ac:dyDescent="0.25">
      <c r="A23" s="27" t="s">
        <v>125</v>
      </c>
      <c r="B23" s="28"/>
      <c r="C23" s="15"/>
      <c r="D23" s="1">
        <f>SUM(D20:D22)</f>
        <v>9</v>
      </c>
      <c r="E23" s="6">
        <f>SUM(E20:E22)</f>
        <v>136818723</v>
      </c>
      <c r="F23" s="33">
        <f>SUM(F20:F22)</f>
        <v>0.99999999999999978</v>
      </c>
      <c r="G23" s="34"/>
      <c r="H23" s="35"/>
    </row>
    <row r="26" spans="1:8" ht="18" customHeight="1" x14ac:dyDescent="0.25">
      <c r="A26" s="18" t="s">
        <v>126</v>
      </c>
      <c r="B26" s="18"/>
      <c r="C26" s="18"/>
      <c r="D26" s="18"/>
      <c r="E26" s="18"/>
      <c r="F26" s="18"/>
      <c r="G26" s="18"/>
      <c r="H26" s="18"/>
    </row>
    <row r="27" spans="1:8" ht="18" customHeight="1" x14ac:dyDescent="0.25">
      <c r="A27" s="18"/>
      <c r="B27" s="18"/>
      <c r="C27" s="18"/>
      <c r="D27" s="18"/>
      <c r="E27" s="18"/>
      <c r="F27" s="18"/>
      <c r="G27" s="18"/>
      <c r="H27" s="18"/>
    </row>
    <row r="28" spans="1:8" ht="18" customHeight="1" x14ac:dyDescent="0.25">
      <c r="A28" s="18"/>
      <c r="B28" s="18"/>
      <c r="C28" s="18"/>
      <c r="D28" s="18"/>
      <c r="E28" s="18"/>
      <c r="F28" s="18"/>
      <c r="G28" s="18"/>
      <c r="H28" s="18"/>
    </row>
    <row r="29" spans="1:8" ht="18" customHeight="1" x14ac:dyDescent="0.25">
      <c r="A29" s="18"/>
      <c r="B29" s="18"/>
      <c r="C29" s="18"/>
      <c r="D29" s="18"/>
      <c r="E29" s="18"/>
      <c r="F29" s="18"/>
      <c r="G29" s="18"/>
      <c r="H29" s="18"/>
    </row>
    <row r="30" spans="1:8" ht="18" customHeight="1" x14ac:dyDescent="0.25">
      <c r="A30" s="18"/>
      <c r="B30" s="18"/>
      <c r="C30" s="18"/>
      <c r="D30" s="18"/>
      <c r="E30" s="18"/>
      <c r="F30" s="18"/>
      <c r="G30" s="18"/>
      <c r="H30" s="18"/>
    </row>
    <row r="31" spans="1:8" ht="18" customHeight="1" x14ac:dyDescent="0.25">
      <c r="A31" s="18"/>
      <c r="B31" s="18"/>
      <c r="C31" s="18"/>
      <c r="D31" s="18"/>
      <c r="E31" s="18"/>
      <c r="F31" s="18"/>
      <c r="G31" s="18"/>
      <c r="H31" s="18"/>
    </row>
  </sheetData>
  <mergeCells count="16">
    <mergeCell ref="A1:H1"/>
    <mergeCell ref="A2:H2"/>
    <mergeCell ref="A3:H3"/>
    <mergeCell ref="A15:C15"/>
    <mergeCell ref="A18:H18"/>
    <mergeCell ref="A26:H31"/>
    <mergeCell ref="A19:B19"/>
    <mergeCell ref="A20:B20"/>
    <mergeCell ref="A21:B21"/>
    <mergeCell ref="A22:B22"/>
    <mergeCell ref="A23:B23"/>
    <mergeCell ref="F19:H19"/>
    <mergeCell ref="F20:H20"/>
    <mergeCell ref="F21:H21"/>
    <mergeCell ref="F22:H22"/>
    <mergeCell ref="F23:H23"/>
  </mergeCells>
  <pageMargins left="0.4" right="0.4" top="0.03" bottom="0.08" header="0.511811023622047" footer="0.21"/>
  <pageSetup paperSize="9" scale="9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1</vt:i4>
      </vt:variant>
    </vt:vector>
  </HeadingPairs>
  <TitlesOfParts>
    <vt:vector size="5" baseType="lpstr">
      <vt:lpstr>CAPA</vt:lpstr>
      <vt:lpstr>CRONOGRAMA ANUAL</vt:lpstr>
      <vt:lpstr>CRONOGRAMA MENSAL</vt:lpstr>
      <vt:lpstr>CURVA ABC</vt:lpstr>
      <vt:lpstr>CAPA!Area_de_impressao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THIAGO PRIMO</cp:lastModifiedBy>
  <cp:revision>0</cp:revision>
  <cp:lastPrinted>2026-04-16T10:29:10Z</cp:lastPrinted>
  <dcterms:created xsi:type="dcterms:W3CDTF">2026-04-15T20:37:18Z</dcterms:created>
  <dcterms:modified xsi:type="dcterms:W3CDTF">2026-04-16T12:40:15Z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2026-04-16T10:10:15Z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4dfa3bbe-c6c6-4384-9fe3-2435fe6af179</vt:lpwstr>
  </property>
  <property fmtid="{D5CDD505-2E9C-101B-9397-08002B2CF9AE}" pid="7" name="MSIP_Label_defa4170-0d19-0005-0004-bc88714345d2_ActionId">
    <vt:lpwstr>45266575-e827-4af2-82f9-fccbab686b54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