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SKTOP 01\Desktop\FMP 2025\Vigilante\Remarcação\"/>
    </mc:Choice>
  </mc:AlternateContent>
  <xr:revisionPtr revIDLastSave="0" documentId="8_{314BEB99-D1F4-4564-B397-A5BB4ED6A73C}" xr6:coauthVersionLast="46" xr6:coauthVersionMax="46" xr10:uidLastSave="{00000000-0000-0000-0000-000000000000}"/>
  <bookViews>
    <workbookView xWindow="-120" yWindow="-120" windowWidth="29040" windowHeight="15840" tabRatio="444" xr2:uid="{00000000-000D-0000-FFFF-FFFF00000000}"/>
  </bookViews>
  <sheets>
    <sheet name="Vigilante 12x36 Diurno" sheetId="1" r:id="rId1"/>
    <sheet name="Vigilante 12x36 Noturno" sheetId="22" r:id="rId2"/>
    <sheet name="Vigilante 12x36 Diurno (Carro)" sheetId="23" r:id="rId3"/>
    <sheet name="Vigilante 12x36 Noturno (Carro)" sheetId="24" r:id="rId4"/>
    <sheet name="Vigilante 12x36 Diurno (Moto)" sheetId="25" r:id="rId5"/>
    <sheet name="Vigilante 12x36 Noturno (Moto)" sheetId="26" r:id="rId6"/>
    <sheet name="Vigilante Eqip. Eletronico dia" sheetId="27" r:id="rId7"/>
    <sheet name="Vigilante Eqip. Eletronico noit" sheetId="28" r:id="rId8"/>
    <sheet name="Vigilante Coordenador 44h" sheetId="29" r:id="rId9"/>
    <sheet name="EQUIPAMENTOS" sheetId="6" r:id="rId10"/>
    <sheet name="UNIFORMES" sheetId="7" r:id="rId11"/>
    <sheet name="Quadro Resumo" sheetId="19" r:id="rId12"/>
  </sheets>
  <definedNames>
    <definedName name="Area_2" localSheetId="0">#REF!</definedName>
    <definedName name="Area_2" localSheetId="2">#REF!</definedName>
    <definedName name="Area_2" localSheetId="4">#REF!</definedName>
    <definedName name="Area_2" localSheetId="1">#REF!</definedName>
    <definedName name="Area_2" localSheetId="3">#REF!</definedName>
    <definedName name="Area_2" localSheetId="5">#REF!</definedName>
    <definedName name="Area_2" localSheetId="8">#REF!</definedName>
    <definedName name="Area_2" localSheetId="6">#REF!</definedName>
    <definedName name="Area_2" localSheetId="7">#REF!</definedName>
    <definedName name="Area_2">#REF!</definedName>
    <definedName name="_xlnm.Print_Area" localSheetId="10">UNIFORMES!$A$1:$F$18</definedName>
    <definedName name="_xlnm.Print_Area" localSheetId="0">'Vigilante 12x36 Diurno'!$A$1:$K$157</definedName>
    <definedName name="_xlnm.Print_Area" localSheetId="2">'Vigilante 12x36 Diurno (Carro)'!$A$1:$K$157</definedName>
    <definedName name="_xlnm.Print_Area" localSheetId="4">'Vigilante 12x36 Diurno (Moto)'!$A$1:$K$157</definedName>
    <definedName name="_xlnm.Print_Area" localSheetId="1">'Vigilante 12x36 Noturno'!$A$1:$K$157</definedName>
    <definedName name="_xlnm.Print_Area" localSheetId="3">'Vigilante 12x36 Noturno (Carro)'!$A$1:$K$157</definedName>
    <definedName name="_xlnm.Print_Area" localSheetId="5">'Vigilante 12x36 Noturno (Moto)'!$A$1:$K$157</definedName>
    <definedName name="_xlnm.Print_Area" localSheetId="8">'Vigilante Coordenador 44h'!$A$1:$K$157</definedName>
    <definedName name="_xlnm.Print_Area" localSheetId="6">'Vigilante Eqip. Eletronico dia'!$A$1:$K$157</definedName>
    <definedName name="_xlnm.Print_Area" localSheetId="7">'Vigilante Eqip. Eletronico noit'!$A$1:$K$157</definedName>
    <definedName name="aREA1" localSheetId="0">#REF!</definedName>
    <definedName name="aREA1" localSheetId="2">#REF!</definedName>
    <definedName name="aREA1" localSheetId="4">#REF!</definedName>
    <definedName name="aREA1" localSheetId="1">#REF!</definedName>
    <definedName name="aREA1" localSheetId="3">#REF!</definedName>
    <definedName name="aREA1" localSheetId="5">#REF!</definedName>
    <definedName name="aREA1" localSheetId="8">#REF!</definedName>
    <definedName name="aREA1" localSheetId="6">#REF!</definedName>
    <definedName name="aREA1" localSheetId="7">#REF!</definedName>
    <definedName name="aREA1">#REF!</definedName>
    <definedName name="area2" localSheetId="0">#REF!</definedName>
    <definedName name="area2" localSheetId="2">#REF!</definedName>
    <definedName name="area2" localSheetId="4">#REF!</definedName>
    <definedName name="area2" localSheetId="1">#REF!</definedName>
    <definedName name="area2" localSheetId="3">#REF!</definedName>
    <definedName name="area2" localSheetId="5">#REF!</definedName>
    <definedName name="area2" localSheetId="8">#REF!</definedName>
    <definedName name="area2" localSheetId="6">#REF!</definedName>
    <definedName name="area2" localSheetId="7">#REF!</definedName>
    <definedName name="area2">#REF!</definedName>
    <definedName name="Area3" localSheetId="0">#REF!</definedName>
    <definedName name="Area3" localSheetId="2">#REF!</definedName>
    <definedName name="Area3" localSheetId="4">#REF!</definedName>
    <definedName name="Area3" localSheetId="1">#REF!</definedName>
    <definedName name="Area3" localSheetId="3">#REF!</definedName>
    <definedName name="Area3" localSheetId="5">#REF!</definedName>
    <definedName name="Area3" localSheetId="8">#REF!</definedName>
    <definedName name="Area3" localSheetId="6">#REF!</definedName>
    <definedName name="Area3" localSheetId="7">#REF!</definedName>
    <definedName name="Area3">#REF!</definedName>
    <definedName name="Area4" localSheetId="0">#REF!</definedName>
    <definedName name="Area4" localSheetId="2">#REF!</definedName>
    <definedName name="Area4" localSheetId="4">#REF!</definedName>
    <definedName name="Area4" localSheetId="1">#REF!</definedName>
    <definedName name="Area4" localSheetId="3">#REF!</definedName>
    <definedName name="Area4" localSheetId="5">#REF!</definedName>
    <definedName name="Area4" localSheetId="8">#REF!</definedName>
    <definedName name="Area4" localSheetId="6">#REF!</definedName>
    <definedName name="Area4" localSheetId="7">#REF!</definedName>
    <definedName name="Area4">#REF!</definedName>
    <definedName name="ASGAREAEXTERNA">#REF!</definedName>
    <definedName name="DGJDFGJF">#REF!</definedName>
    <definedName name="Excel_BuiltIn_Print_Area" localSheetId="0">#REF!</definedName>
    <definedName name="Excel_BuiltIn_Print_Area" localSheetId="2">#REF!</definedName>
    <definedName name="Excel_BuiltIn_Print_Area" localSheetId="4">#REF!</definedName>
    <definedName name="Excel_BuiltIn_Print_Area" localSheetId="1">#REF!</definedName>
    <definedName name="Excel_BuiltIn_Print_Area" localSheetId="3">#REF!</definedName>
    <definedName name="Excel_BuiltIn_Print_Area" localSheetId="5">#REF!</definedName>
    <definedName name="Excel_BuiltIn_Print_Area" localSheetId="8">#REF!</definedName>
    <definedName name="Excel_BuiltIn_Print_Area" localSheetId="6">#REF!</definedName>
    <definedName name="Excel_BuiltIn_Print_Area" localSheetId="7">#REF!</definedName>
    <definedName name="Excel_BuiltIn_Print_Area">#REF!</definedName>
    <definedName name="Excel_BuiltIn_Print_Area_1" localSheetId="0">#REF!</definedName>
    <definedName name="Excel_BuiltIn_Print_Area_1" localSheetId="2">#REF!</definedName>
    <definedName name="Excel_BuiltIn_Print_Area_1" localSheetId="4">#REF!</definedName>
    <definedName name="Excel_BuiltIn_Print_Area_1" localSheetId="1">#REF!</definedName>
    <definedName name="Excel_BuiltIn_Print_Area_1" localSheetId="3">#REF!</definedName>
    <definedName name="Excel_BuiltIn_Print_Area_1" localSheetId="5">#REF!</definedName>
    <definedName name="Excel_BuiltIn_Print_Area_1" localSheetId="8">#REF!</definedName>
    <definedName name="Excel_BuiltIn_Print_Area_1" localSheetId="6">#REF!</definedName>
    <definedName name="Excel_BuiltIn_Print_Area_1" localSheetId="7">#REF!</definedName>
    <definedName name="Excel_BuiltIn_Print_Area_1">#REF!</definedName>
    <definedName name="Excel_BuiltIn_Print_Area_2" localSheetId="0">#REF!</definedName>
    <definedName name="Excel_BuiltIn_Print_Area_2" localSheetId="2">#REF!</definedName>
    <definedName name="Excel_BuiltIn_Print_Area_2" localSheetId="4">#REF!</definedName>
    <definedName name="Excel_BuiltIn_Print_Area_2" localSheetId="1">#REF!</definedName>
    <definedName name="Excel_BuiltIn_Print_Area_2" localSheetId="3">#REF!</definedName>
    <definedName name="Excel_BuiltIn_Print_Area_2" localSheetId="5">#REF!</definedName>
    <definedName name="Excel_BuiltIn_Print_Area_2" localSheetId="8">#REF!</definedName>
    <definedName name="Excel_BuiltIn_Print_Area_2" localSheetId="6">#REF!</definedName>
    <definedName name="Excel_BuiltIn_Print_Area_2" localSheetId="7">#REF!</definedName>
    <definedName name="Excel_BuiltIn_Print_Area_2">#REF!</definedName>
    <definedName name="Excel_um" localSheetId="0">#REF!</definedName>
    <definedName name="Excel_um" localSheetId="2">#REF!</definedName>
    <definedName name="Excel_um" localSheetId="4">#REF!</definedName>
    <definedName name="Excel_um" localSheetId="1">#REF!</definedName>
    <definedName name="Excel_um" localSheetId="3">#REF!</definedName>
    <definedName name="Excel_um" localSheetId="5">#REF!</definedName>
    <definedName name="Excel_um" localSheetId="8">#REF!</definedName>
    <definedName name="Excel_um" localSheetId="6">#REF!</definedName>
    <definedName name="Excel_um" localSheetId="7">#REF!</definedName>
    <definedName name="Excel_um">#REF!</definedName>
    <definedName name="Pintor" localSheetId="0">#REF!</definedName>
    <definedName name="Pintor" localSheetId="2">#REF!</definedName>
    <definedName name="Pintor" localSheetId="4">#REF!</definedName>
    <definedName name="Pintor" localSheetId="1">#REF!</definedName>
    <definedName name="Pintor" localSheetId="3">#REF!</definedName>
    <definedName name="Pintor" localSheetId="5">#REF!</definedName>
    <definedName name="Pintor" localSheetId="8">#REF!</definedName>
    <definedName name="Pintor" localSheetId="6">#REF!</definedName>
    <definedName name="Pintor" localSheetId="7">#REF!</definedName>
    <definedName name="Pintor">#REF!</definedName>
    <definedName name="Pintor1" localSheetId="0">#REF!</definedName>
    <definedName name="Pintor1" localSheetId="2">#REF!</definedName>
    <definedName name="Pintor1" localSheetId="4">#REF!</definedName>
    <definedName name="Pintor1" localSheetId="1">#REF!</definedName>
    <definedName name="Pintor1" localSheetId="3">#REF!</definedName>
    <definedName name="Pintor1" localSheetId="5">#REF!</definedName>
    <definedName name="Pintor1" localSheetId="8">#REF!</definedName>
    <definedName name="Pintor1" localSheetId="6">#REF!</definedName>
    <definedName name="Pintor1" localSheetId="7">#REF!</definedName>
    <definedName name="Pintor1">#REF!</definedName>
    <definedName name="S">#REF!</definedName>
    <definedName name="um" localSheetId="0">#REF!</definedName>
    <definedName name="um" localSheetId="2">#REF!</definedName>
    <definedName name="um" localSheetId="4">#REF!</definedName>
    <definedName name="um" localSheetId="1">#REF!</definedName>
    <definedName name="um" localSheetId="3">#REF!</definedName>
    <definedName name="um" localSheetId="5">#REF!</definedName>
    <definedName name="um" localSheetId="8">#REF!</definedName>
    <definedName name="um" localSheetId="6">#REF!</definedName>
    <definedName name="um" localSheetId="7">#REF!</definedName>
    <definedName name="um">#REF!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2" i="24" l="1"/>
  <c r="H32" i="22"/>
  <c r="E34" i="6" l="1"/>
  <c r="F34" i="6" s="1"/>
  <c r="E22" i="6"/>
  <c r="F22" i="6" s="1"/>
  <c r="C10" i="19"/>
  <c r="C9" i="19"/>
  <c r="C8" i="19"/>
  <c r="C7" i="19"/>
  <c r="C6" i="19"/>
  <c r="C5" i="19"/>
  <c r="C4" i="19"/>
  <c r="C3" i="19"/>
  <c r="C2" i="19"/>
  <c r="H99" i="29"/>
  <c r="H98" i="29"/>
  <c r="H97" i="29"/>
  <c r="H96" i="29"/>
  <c r="H94" i="29"/>
  <c r="H88" i="29"/>
  <c r="H85" i="29"/>
  <c r="H83" i="29"/>
  <c r="H84" i="29" s="1"/>
  <c r="G66" i="29"/>
  <c r="H65" i="29"/>
  <c r="H53" i="29"/>
  <c r="H59" i="29" s="1"/>
  <c r="H87" i="29" s="1"/>
  <c r="H45" i="29"/>
  <c r="H44" i="29"/>
  <c r="H34" i="29"/>
  <c r="H32" i="29"/>
  <c r="H24" i="29"/>
  <c r="H156" i="25"/>
  <c r="H156" i="24"/>
  <c r="F7" i="7"/>
  <c r="F8" i="7"/>
  <c r="F9" i="7"/>
  <c r="F10" i="7"/>
  <c r="F11" i="7"/>
  <c r="F12" i="7"/>
  <c r="F13" i="7"/>
  <c r="F14" i="7"/>
  <c r="F6" i="7"/>
  <c r="F48" i="6"/>
  <c r="F47" i="6"/>
  <c r="F46" i="6"/>
  <c r="F45" i="6"/>
  <c r="F44" i="6"/>
  <c r="F43" i="6"/>
  <c r="F42" i="6"/>
  <c r="F30" i="6"/>
  <c r="F31" i="6"/>
  <c r="F32" i="6"/>
  <c r="F33" i="6"/>
  <c r="F35" i="6"/>
  <c r="F29" i="6"/>
  <c r="F23" i="6"/>
  <c r="F17" i="6"/>
  <c r="F18" i="6"/>
  <c r="F19" i="6"/>
  <c r="F20" i="6"/>
  <c r="F21" i="6"/>
  <c r="F7" i="6"/>
  <c r="F8" i="6"/>
  <c r="F9" i="6"/>
  <c r="F10" i="6"/>
  <c r="F11" i="6"/>
  <c r="F6" i="6"/>
  <c r="H156" i="28"/>
  <c r="H99" i="28"/>
  <c r="H98" i="28"/>
  <c r="H97" i="28"/>
  <c r="H96" i="28"/>
  <c r="H94" i="28"/>
  <c r="H88" i="28"/>
  <c r="H85" i="28"/>
  <c r="H83" i="28"/>
  <c r="H84" i="28" s="1"/>
  <c r="G66" i="28"/>
  <c r="H65" i="28" s="1"/>
  <c r="H53" i="28"/>
  <c r="H45" i="28"/>
  <c r="H44" i="28"/>
  <c r="H34" i="28"/>
  <c r="H33" i="28"/>
  <c r="H32" i="28"/>
  <c r="H24" i="28"/>
  <c r="H156" i="27"/>
  <c r="H99" i="27"/>
  <c r="H98" i="27"/>
  <c r="H97" i="27"/>
  <c r="H96" i="27"/>
  <c r="H94" i="27"/>
  <c r="H88" i="27"/>
  <c r="H85" i="27"/>
  <c r="H83" i="27"/>
  <c r="H84" i="27" s="1"/>
  <c r="G66" i="27"/>
  <c r="H65" i="27" s="1"/>
  <c r="H53" i="27"/>
  <c r="H59" i="27" s="1"/>
  <c r="H87" i="27" s="1"/>
  <c r="H45" i="27"/>
  <c r="H44" i="27"/>
  <c r="H34" i="27"/>
  <c r="H33" i="27"/>
  <c r="H32" i="27"/>
  <c r="H24" i="27"/>
  <c r="H156" i="26"/>
  <c r="H99" i="26"/>
  <c r="H98" i="26"/>
  <c r="H97" i="26"/>
  <c r="H96" i="26"/>
  <c r="H94" i="26"/>
  <c r="H88" i="26"/>
  <c r="H85" i="26"/>
  <c r="H83" i="26"/>
  <c r="H84" i="26" s="1"/>
  <c r="G66" i="26"/>
  <c r="H65" i="26" s="1"/>
  <c r="H53" i="26"/>
  <c r="H45" i="26"/>
  <c r="H44" i="26"/>
  <c r="H34" i="26"/>
  <c r="H32" i="26"/>
  <c r="H24" i="26"/>
  <c r="H99" i="25"/>
  <c r="H98" i="25"/>
  <c r="H97" i="25"/>
  <c r="H96" i="25"/>
  <c r="H100" i="25" s="1"/>
  <c r="H94" i="25"/>
  <c r="H88" i="25"/>
  <c r="H85" i="25"/>
  <c r="H83" i="25"/>
  <c r="H84" i="25" s="1"/>
  <c r="G66" i="25"/>
  <c r="H65" i="25"/>
  <c r="H53" i="25"/>
  <c r="H59" i="25" s="1"/>
  <c r="H45" i="25"/>
  <c r="H44" i="25"/>
  <c r="H34" i="25"/>
  <c r="H32" i="25"/>
  <c r="H33" i="25" s="1"/>
  <c r="H24" i="25"/>
  <c r="H99" i="24"/>
  <c r="H98" i="24"/>
  <c r="H97" i="24"/>
  <c r="H96" i="24"/>
  <c r="H94" i="24"/>
  <c r="H88" i="24"/>
  <c r="H85" i="24"/>
  <c r="H83" i="24"/>
  <c r="H84" i="24" s="1"/>
  <c r="G66" i="24"/>
  <c r="H65" i="24" s="1"/>
  <c r="H53" i="24"/>
  <c r="H59" i="24" s="1"/>
  <c r="H45" i="24"/>
  <c r="H44" i="24"/>
  <c r="H34" i="24"/>
  <c r="H33" i="24"/>
  <c r="H35" i="24" s="1"/>
  <c r="H24" i="24"/>
  <c r="H156" i="23"/>
  <c r="H99" i="23"/>
  <c r="H98" i="23"/>
  <c r="H97" i="23"/>
  <c r="H96" i="23"/>
  <c r="H94" i="23"/>
  <c r="H88" i="23"/>
  <c r="H85" i="23"/>
  <c r="H83" i="23"/>
  <c r="H84" i="23" s="1"/>
  <c r="G66" i="23"/>
  <c r="H65" i="23" s="1"/>
  <c r="H53" i="23"/>
  <c r="H59" i="23" s="1"/>
  <c r="H45" i="23"/>
  <c r="H44" i="23"/>
  <c r="H34" i="23"/>
  <c r="H32" i="23"/>
  <c r="H24" i="23"/>
  <c r="H99" i="22"/>
  <c r="H98" i="22"/>
  <c r="H97" i="22"/>
  <c r="H96" i="22"/>
  <c r="H100" i="22" s="1"/>
  <c r="H94" i="22"/>
  <c r="H88" i="22"/>
  <c r="H85" i="22"/>
  <c r="H83" i="22"/>
  <c r="H84" i="22" s="1"/>
  <c r="G66" i="22"/>
  <c r="H65" i="22"/>
  <c r="H53" i="22"/>
  <c r="H59" i="22" s="1"/>
  <c r="H87" i="22" s="1"/>
  <c r="H45" i="22"/>
  <c r="H44" i="22"/>
  <c r="H34" i="22"/>
  <c r="H33" i="22"/>
  <c r="H35" i="22" s="1"/>
  <c r="G64" i="22"/>
  <c r="H63" i="22" s="1"/>
  <c r="H24" i="22"/>
  <c r="H24" i="1"/>
  <c r="H32" i="1"/>
  <c r="G66" i="1"/>
  <c r="H100" i="29" l="1"/>
  <c r="H100" i="24"/>
  <c r="H100" i="23"/>
  <c r="H100" i="26"/>
  <c r="H100" i="27"/>
  <c r="H100" i="28"/>
  <c r="I104" i="27"/>
  <c r="H105" i="27" s="1"/>
  <c r="H110" i="27" s="1"/>
  <c r="J32" i="23"/>
  <c r="H33" i="23"/>
  <c r="I104" i="23" s="1"/>
  <c r="H105" i="23" s="1"/>
  <c r="H110" i="23" s="1"/>
  <c r="H33" i="26"/>
  <c r="H35" i="26" s="1"/>
  <c r="H46" i="27"/>
  <c r="I46" i="27" s="1"/>
  <c r="H35" i="28"/>
  <c r="H39" i="28" s="1"/>
  <c r="G64" i="28"/>
  <c r="H63" i="28" s="1"/>
  <c r="I104" i="28"/>
  <c r="H105" i="28" s="1"/>
  <c r="H110" i="28" s="1"/>
  <c r="G64" i="29"/>
  <c r="H63" i="29" s="1"/>
  <c r="H33" i="29"/>
  <c r="H46" i="29"/>
  <c r="G64" i="27"/>
  <c r="H63" i="27" s="1"/>
  <c r="H39" i="27"/>
  <c r="I96" i="27" s="1"/>
  <c r="H39" i="25"/>
  <c r="I94" i="25" s="1"/>
  <c r="I96" i="25"/>
  <c r="I104" i="22"/>
  <c r="H105" i="22" s="1"/>
  <c r="H110" i="22" s="1"/>
  <c r="F49" i="6"/>
  <c r="F50" i="6" s="1"/>
  <c r="H117" i="28" s="1"/>
  <c r="F36" i="6"/>
  <c r="F37" i="6" s="1"/>
  <c r="H117" i="26" s="1"/>
  <c r="H39" i="29"/>
  <c r="I84" i="29" s="1"/>
  <c r="I104" i="29"/>
  <c r="H105" i="29" s="1"/>
  <c r="H110" i="29" s="1"/>
  <c r="I52" i="29"/>
  <c r="I51" i="29"/>
  <c r="H64" i="29"/>
  <c r="H71" i="29" s="1"/>
  <c r="H78" i="29" s="1"/>
  <c r="J32" i="29"/>
  <c r="H39" i="26"/>
  <c r="I96" i="26" s="1"/>
  <c r="G64" i="26"/>
  <c r="H63" i="26" s="1"/>
  <c r="I104" i="26"/>
  <c r="H105" i="26" s="1"/>
  <c r="H110" i="26" s="1"/>
  <c r="I104" i="25"/>
  <c r="H105" i="25" s="1"/>
  <c r="H110" i="25" s="1"/>
  <c r="G64" i="25"/>
  <c r="H63" i="25" s="1"/>
  <c r="I84" i="25"/>
  <c r="I85" i="25"/>
  <c r="H39" i="24"/>
  <c r="I54" i="24" s="1"/>
  <c r="I104" i="24"/>
  <c r="H105" i="24" s="1"/>
  <c r="H110" i="24" s="1"/>
  <c r="G64" i="24"/>
  <c r="H63" i="24" s="1"/>
  <c r="H64" i="24" s="1"/>
  <c r="H71" i="24" s="1"/>
  <c r="H78" i="24" s="1"/>
  <c r="G64" i="23"/>
  <c r="H63" i="23" s="1"/>
  <c r="H64" i="23" s="1"/>
  <c r="H71" i="23" s="1"/>
  <c r="H78" i="23" s="1"/>
  <c r="H39" i="22"/>
  <c r="I87" i="22" s="1"/>
  <c r="F15" i="7"/>
  <c r="F24" i="6"/>
  <c r="F25" i="6" s="1"/>
  <c r="F12" i="6"/>
  <c r="F13" i="6" s="1"/>
  <c r="H64" i="28"/>
  <c r="H71" i="28" s="1"/>
  <c r="H78" i="28" s="1"/>
  <c r="J32" i="28"/>
  <c r="H59" i="28"/>
  <c r="I57" i="27"/>
  <c r="I56" i="27"/>
  <c r="I95" i="27"/>
  <c r="I52" i="27"/>
  <c r="I99" i="27"/>
  <c r="I86" i="27"/>
  <c r="I87" i="27"/>
  <c r="H64" i="27"/>
  <c r="H71" i="27" s="1"/>
  <c r="H78" i="27" s="1"/>
  <c r="I53" i="27"/>
  <c r="J32" i="27"/>
  <c r="H64" i="26"/>
  <c r="H71" i="26" s="1"/>
  <c r="H78" i="26" s="1"/>
  <c r="J32" i="26"/>
  <c r="H59" i="26"/>
  <c r="I86" i="25"/>
  <c r="I58" i="25"/>
  <c r="I52" i="25"/>
  <c r="I51" i="25"/>
  <c r="H134" i="25"/>
  <c r="I57" i="25"/>
  <c r="I56" i="25"/>
  <c r="I55" i="25"/>
  <c r="I44" i="25"/>
  <c r="H64" i="25"/>
  <c r="H71" i="25" s="1"/>
  <c r="H78" i="25" s="1"/>
  <c r="I97" i="25"/>
  <c r="I99" i="25"/>
  <c r="H87" i="25"/>
  <c r="I87" i="25" s="1"/>
  <c r="H46" i="25"/>
  <c r="I46" i="25" s="1"/>
  <c r="I53" i="25"/>
  <c r="J32" i="25"/>
  <c r="H46" i="24"/>
  <c r="H87" i="24"/>
  <c r="J32" i="24"/>
  <c r="H46" i="23"/>
  <c r="H87" i="23"/>
  <c r="H39" i="23"/>
  <c r="H64" i="22"/>
  <c r="H71" i="22" s="1"/>
  <c r="H78" i="22" s="1"/>
  <c r="H46" i="22"/>
  <c r="J32" i="22"/>
  <c r="H45" i="1"/>
  <c r="I84" i="27" l="1"/>
  <c r="I97" i="27"/>
  <c r="I55" i="29"/>
  <c r="I53" i="29"/>
  <c r="I56" i="29"/>
  <c r="I83" i="29"/>
  <c r="I45" i="29"/>
  <c r="I95" i="29"/>
  <c r="I57" i="29"/>
  <c r="I87" i="29"/>
  <c r="I54" i="29"/>
  <c r="I58" i="29"/>
  <c r="I85" i="28"/>
  <c r="I97" i="28"/>
  <c r="I52" i="28"/>
  <c r="I55" i="28"/>
  <c r="H134" i="28"/>
  <c r="I88" i="28"/>
  <c r="I99" i="28"/>
  <c r="I58" i="28"/>
  <c r="I54" i="28"/>
  <c r="I45" i="28"/>
  <c r="I83" i="28"/>
  <c r="I94" i="28"/>
  <c r="I86" i="28"/>
  <c r="I57" i="28"/>
  <c r="I44" i="28"/>
  <c r="I84" i="28"/>
  <c r="I96" i="28"/>
  <c r="I98" i="28"/>
  <c r="I51" i="28"/>
  <c r="I53" i="28"/>
  <c r="I95" i="28"/>
  <c r="I56" i="28"/>
  <c r="I85" i="27"/>
  <c r="I54" i="27"/>
  <c r="I44" i="27"/>
  <c r="H134" i="27"/>
  <c r="I58" i="27"/>
  <c r="I94" i="27"/>
  <c r="I83" i="27"/>
  <c r="I45" i="27"/>
  <c r="I98" i="27"/>
  <c r="I51" i="27"/>
  <c r="I55" i="27"/>
  <c r="I88" i="27"/>
  <c r="I83" i="26"/>
  <c r="I99" i="26"/>
  <c r="I86" i="26"/>
  <c r="I97" i="26"/>
  <c r="I83" i="25"/>
  <c r="I98" i="25"/>
  <c r="I95" i="25"/>
  <c r="I100" i="25" s="1"/>
  <c r="H109" i="25" s="1"/>
  <c r="H111" i="25" s="1"/>
  <c r="H137" i="25" s="1"/>
  <c r="I45" i="25"/>
  <c r="H47" i="25" s="1"/>
  <c r="H76" i="25" s="1"/>
  <c r="I54" i="25"/>
  <c r="I88" i="25"/>
  <c r="H89" i="25" s="1"/>
  <c r="H136" i="25" s="1"/>
  <c r="I55" i="24"/>
  <c r="I98" i="24"/>
  <c r="H117" i="27"/>
  <c r="H117" i="25"/>
  <c r="H117" i="22"/>
  <c r="H117" i="1"/>
  <c r="H117" i="29"/>
  <c r="H117" i="23"/>
  <c r="H117" i="24"/>
  <c r="I46" i="29"/>
  <c r="I97" i="29"/>
  <c r="I44" i="29"/>
  <c r="I96" i="29"/>
  <c r="I98" i="29"/>
  <c r="I94" i="29"/>
  <c r="I86" i="29"/>
  <c r="I88" i="29"/>
  <c r="I99" i="29"/>
  <c r="I85" i="29"/>
  <c r="H134" i="29"/>
  <c r="I53" i="26"/>
  <c r="I44" i="26"/>
  <c r="I45" i="26"/>
  <c r="I51" i="26"/>
  <c r="I52" i="26"/>
  <c r="I84" i="26"/>
  <c r="I57" i="26"/>
  <c r="I88" i="26"/>
  <c r="H134" i="26"/>
  <c r="I95" i="26"/>
  <c r="I98" i="26"/>
  <c r="I54" i="26"/>
  <c r="I94" i="26"/>
  <c r="I55" i="26"/>
  <c r="I85" i="26"/>
  <c r="I56" i="26"/>
  <c r="I58" i="26"/>
  <c r="I86" i="24"/>
  <c r="I44" i="24"/>
  <c r="H134" i="24"/>
  <c r="I88" i="24"/>
  <c r="I51" i="24"/>
  <c r="I85" i="24"/>
  <c r="I52" i="24"/>
  <c r="I84" i="24"/>
  <c r="I56" i="24"/>
  <c r="I97" i="24"/>
  <c r="I57" i="24"/>
  <c r="I96" i="24"/>
  <c r="I58" i="24"/>
  <c r="I94" i="24"/>
  <c r="I45" i="24"/>
  <c r="I83" i="24"/>
  <c r="I99" i="24"/>
  <c r="I53" i="24"/>
  <c r="I87" i="24"/>
  <c r="I46" i="24"/>
  <c r="I95" i="24"/>
  <c r="I54" i="22"/>
  <c r="I55" i="22"/>
  <c r="I57" i="22"/>
  <c r="I86" i="22"/>
  <c r="I99" i="22"/>
  <c r="I45" i="22"/>
  <c r="I44" i="22"/>
  <c r="I98" i="22"/>
  <c r="I96" i="22"/>
  <c r="I46" i="22"/>
  <c r="I88" i="22"/>
  <c r="I56" i="22"/>
  <c r="H134" i="22"/>
  <c r="I51" i="22"/>
  <c r="I52" i="22"/>
  <c r="I97" i="22"/>
  <c r="I95" i="22"/>
  <c r="I58" i="22"/>
  <c r="I94" i="22"/>
  <c r="I85" i="22"/>
  <c r="I53" i="22"/>
  <c r="I84" i="22"/>
  <c r="I83" i="22"/>
  <c r="H87" i="28"/>
  <c r="I87" i="28" s="1"/>
  <c r="H46" i="28"/>
  <c r="I46" i="28" s="1"/>
  <c r="H87" i="26"/>
  <c r="I87" i="26" s="1"/>
  <c r="H46" i="26"/>
  <c r="I46" i="26" s="1"/>
  <c r="I59" i="25"/>
  <c r="H77" i="25" s="1"/>
  <c r="I86" i="23"/>
  <c r="I58" i="23"/>
  <c r="I57" i="23"/>
  <c r="I52" i="23"/>
  <c r="H134" i="23"/>
  <c r="I45" i="23"/>
  <c r="I56" i="23"/>
  <c r="I55" i="23"/>
  <c r="I54" i="23"/>
  <c r="I95" i="23"/>
  <c r="I51" i="23"/>
  <c r="I53" i="23"/>
  <c r="I87" i="23"/>
  <c r="I83" i="23"/>
  <c r="I46" i="23"/>
  <c r="I44" i="23"/>
  <c r="I99" i="23"/>
  <c r="I98" i="23"/>
  <c r="I97" i="23"/>
  <c r="I96" i="23"/>
  <c r="I94" i="23"/>
  <c r="I88" i="23"/>
  <c r="I85" i="23"/>
  <c r="I84" i="23"/>
  <c r="G64" i="1"/>
  <c r="H63" i="1"/>
  <c r="H65" i="1"/>
  <c r="H47" i="26" l="1"/>
  <c r="H76" i="26" s="1"/>
  <c r="H47" i="23"/>
  <c r="H76" i="23" s="1"/>
  <c r="H79" i="25"/>
  <c r="H135" i="25" s="1"/>
  <c r="H89" i="27"/>
  <c r="H136" i="27" s="1"/>
  <c r="I100" i="27"/>
  <c r="H109" i="27" s="1"/>
  <c r="H111" i="27" s="1"/>
  <c r="H137" i="27" s="1"/>
  <c r="H47" i="27"/>
  <c r="H76" i="27" s="1"/>
  <c r="I100" i="28"/>
  <c r="H109" i="28" s="1"/>
  <c r="H111" i="28" s="1"/>
  <c r="H137" i="28" s="1"/>
  <c r="H47" i="29"/>
  <c r="H76" i="29" s="1"/>
  <c r="H89" i="29"/>
  <c r="H136" i="29" s="1"/>
  <c r="I59" i="29"/>
  <c r="H77" i="29" s="1"/>
  <c r="I100" i="29"/>
  <c r="H109" i="29" s="1"/>
  <c r="H111" i="29" s="1"/>
  <c r="H137" i="29" s="1"/>
  <c r="H47" i="28"/>
  <c r="H76" i="28" s="1"/>
  <c r="H89" i="28"/>
  <c r="H136" i="28" s="1"/>
  <c r="I59" i="28"/>
  <c r="H77" i="28" s="1"/>
  <c r="I59" i="27"/>
  <c r="H77" i="27" s="1"/>
  <c r="I100" i="26"/>
  <c r="H109" i="26" s="1"/>
  <c r="H111" i="26" s="1"/>
  <c r="H137" i="26" s="1"/>
  <c r="I59" i="26"/>
  <c r="H77" i="26" s="1"/>
  <c r="H79" i="26" s="1"/>
  <c r="H135" i="26" s="1"/>
  <c r="I100" i="24"/>
  <c r="H109" i="24" s="1"/>
  <c r="H111" i="24" s="1"/>
  <c r="H137" i="24" s="1"/>
  <c r="H47" i="24"/>
  <c r="H76" i="24" s="1"/>
  <c r="I59" i="24"/>
  <c r="H77" i="24" s="1"/>
  <c r="H47" i="22"/>
  <c r="H76" i="22" s="1"/>
  <c r="H89" i="26"/>
  <c r="H136" i="26" s="1"/>
  <c r="H89" i="24"/>
  <c r="H136" i="24" s="1"/>
  <c r="H89" i="23"/>
  <c r="H136" i="23" s="1"/>
  <c r="I59" i="22"/>
  <c r="H77" i="22" s="1"/>
  <c r="I100" i="22"/>
  <c r="H109" i="22" s="1"/>
  <c r="H111" i="22" s="1"/>
  <c r="H137" i="22" s="1"/>
  <c r="H89" i="22"/>
  <c r="H136" i="22" s="1"/>
  <c r="I59" i="23"/>
  <c r="H77" i="23" s="1"/>
  <c r="H79" i="23" s="1"/>
  <c r="H135" i="23" s="1"/>
  <c r="I100" i="23"/>
  <c r="H109" i="23" s="1"/>
  <c r="H111" i="23" s="1"/>
  <c r="H137" i="23" s="1"/>
  <c r="H97" i="1"/>
  <c r="H98" i="1"/>
  <c r="H88" i="1"/>
  <c r="H83" i="1"/>
  <c r="H84" i="1" s="1"/>
  <c r="H85" i="1"/>
  <c r="H79" i="28" l="1"/>
  <c r="H135" i="28" s="1"/>
  <c r="H79" i="27"/>
  <c r="H135" i="27" s="1"/>
  <c r="H79" i="29"/>
  <c r="H135" i="29" s="1"/>
  <c r="H79" i="24"/>
  <c r="H135" i="24" s="1"/>
  <c r="H79" i="22"/>
  <c r="H135" i="22" s="1"/>
  <c r="H94" i="1"/>
  <c r="H99" i="1" l="1"/>
  <c r="H96" i="1"/>
  <c r="H53" i="1"/>
  <c r="H59" i="1" s="1"/>
  <c r="H87" i="1" s="1"/>
  <c r="H44" i="1"/>
  <c r="H34" i="1"/>
  <c r="H33" i="1"/>
  <c r="J32" i="1"/>
  <c r="F17" i="7" l="1"/>
  <c r="H115" i="29" s="1"/>
  <c r="H119" i="29" s="1"/>
  <c r="H138" i="29" s="1"/>
  <c r="H139" i="29" s="1"/>
  <c r="H64" i="1"/>
  <c r="I104" i="1"/>
  <c r="H105" i="1" s="1"/>
  <c r="H110" i="1" s="1"/>
  <c r="H46" i="1"/>
  <c r="H100" i="1"/>
  <c r="H39" i="1"/>
  <c r="I86" i="1" s="1"/>
  <c r="I123" i="29" l="1"/>
  <c r="I124" i="29" s="1"/>
  <c r="I126" i="29" s="1"/>
  <c r="H115" i="25"/>
  <c r="H119" i="25" s="1"/>
  <c r="H138" i="25" s="1"/>
  <c r="H139" i="25" s="1"/>
  <c r="H115" i="22"/>
  <c r="H119" i="22" s="1"/>
  <c r="H138" i="22" s="1"/>
  <c r="H139" i="22" s="1"/>
  <c r="H115" i="27"/>
  <c r="H119" i="27" s="1"/>
  <c r="H138" i="27" s="1"/>
  <c r="H139" i="27" s="1"/>
  <c r="H115" i="26"/>
  <c r="H119" i="26" s="1"/>
  <c r="H115" i="23"/>
  <c r="H119" i="23" s="1"/>
  <c r="H138" i="23" s="1"/>
  <c r="H139" i="23" s="1"/>
  <c r="H115" i="28"/>
  <c r="H119" i="28" s="1"/>
  <c r="H138" i="28" s="1"/>
  <c r="H139" i="28" s="1"/>
  <c r="H115" i="24"/>
  <c r="H119" i="24" s="1"/>
  <c r="H138" i="24" s="1"/>
  <c r="H139" i="24" s="1"/>
  <c r="H71" i="1"/>
  <c r="H78" i="1" s="1"/>
  <c r="I88" i="1"/>
  <c r="I94" i="1"/>
  <c r="I45" i="1"/>
  <c r="I84" i="1"/>
  <c r="I46" i="1"/>
  <c r="H134" i="1"/>
  <c r="I58" i="1"/>
  <c r="I54" i="1"/>
  <c r="I51" i="1"/>
  <c r="I99" i="1"/>
  <c r="I97" i="1"/>
  <c r="I95" i="1"/>
  <c r="I85" i="1"/>
  <c r="I83" i="1"/>
  <c r="I55" i="1"/>
  <c r="I52" i="1"/>
  <c r="I56" i="1"/>
  <c r="I44" i="1"/>
  <c r="I57" i="1"/>
  <c r="I53" i="1"/>
  <c r="I98" i="1"/>
  <c r="I96" i="1"/>
  <c r="I87" i="1"/>
  <c r="I128" i="29" l="1"/>
  <c r="I127" i="29"/>
  <c r="H138" i="26"/>
  <c r="H139" i="26" s="1"/>
  <c r="I123" i="26" s="1"/>
  <c r="I123" i="25"/>
  <c r="I124" i="25" s="1"/>
  <c r="I127" i="25" s="1"/>
  <c r="I123" i="28"/>
  <c r="I123" i="27"/>
  <c r="I123" i="24"/>
  <c r="I123" i="23"/>
  <c r="I123" i="22"/>
  <c r="H115" i="1"/>
  <c r="H119" i="1" s="1"/>
  <c r="H138" i="1" s="1"/>
  <c r="I100" i="1"/>
  <c r="H109" i="1" s="1"/>
  <c r="H111" i="1" s="1"/>
  <c r="H137" i="1" s="1"/>
  <c r="H47" i="1"/>
  <c r="H76" i="1" s="1"/>
  <c r="H89" i="1"/>
  <c r="H136" i="1" s="1"/>
  <c r="I59" i="1"/>
  <c r="H77" i="1" s="1"/>
  <c r="I129" i="29" l="1"/>
  <c r="H140" i="29" s="1"/>
  <c r="H141" i="29" s="1"/>
  <c r="C146" i="29" s="1"/>
  <c r="E146" i="29" s="1"/>
  <c r="H146" i="29" s="1"/>
  <c r="I128" i="25"/>
  <c r="I126" i="25"/>
  <c r="I124" i="28"/>
  <c r="I128" i="28" s="1"/>
  <c r="I124" i="24"/>
  <c r="I124" i="27"/>
  <c r="I124" i="22"/>
  <c r="I124" i="23"/>
  <c r="I124" i="26"/>
  <c r="H79" i="1"/>
  <c r="H135" i="1" s="1"/>
  <c r="H139" i="1" s="1"/>
  <c r="I123" i="1" s="1"/>
  <c r="D10" i="19" l="1"/>
  <c r="E10" i="19" a="1"/>
  <c r="E10" i="19" s="1"/>
  <c r="H147" i="29"/>
  <c r="H149" i="29" s="1"/>
  <c r="H155" i="29" s="1"/>
  <c r="H157" i="29" s="1"/>
  <c r="G10" i="19" s="1" a="1"/>
  <c r="G10" i="19" s="1"/>
  <c r="I129" i="25"/>
  <c r="H140" i="25" s="1"/>
  <c r="H141" i="25" s="1"/>
  <c r="C146" i="25" s="1"/>
  <c r="E146" i="25" s="1"/>
  <c r="H146" i="25" s="1"/>
  <c r="I128" i="26"/>
  <c r="I126" i="26"/>
  <c r="I127" i="22"/>
  <c r="I126" i="22"/>
  <c r="I128" i="22"/>
  <c r="I128" i="27"/>
  <c r="I127" i="27"/>
  <c r="I126" i="27"/>
  <c r="I126" i="24"/>
  <c r="I128" i="24"/>
  <c r="I127" i="24"/>
  <c r="I127" i="28"/>
  <c r="I126" i="28"/>
  <c r="I127" i="23"/>
  <c r="I128" i="23"/>
  <c r="I127" i="26"/>
  <c r="I126" i="23"/>
  <c r="I124" i="1"/>
  <c r="I126" i="1" s="1"/>
  <c r="I129" i="28" l="1"/>
  <c r="H140" i="28" s="1"/>
  <c r="H141" i="28" s="1"/>
  <c r="C146" i="28" s="1"/>
  <c r="D9" i="19" s="1"/>
  <c r="I129" i="27"/>
  <c r="H140" i="27" s="1"/>
  <c r="H141" i="27" s="1"/>
  <c r="C146" i="27" s="1"/>
  <c r="E146" i="27" s="1"/>
  <c r="H146" i="27" s="1"/>
  <c r="H147" i="27" s="1"/>
  <c r="H149" i="27" s="1"/>
  <c r="H155" i="27" s="1"/>
  <c r="H157" i="27" s="1"/>
  <c r="G8" i="19" s="1" a="1"/>
  <c r="G8" i="19" s="1"/>
  <c r="D6" i="19"/>
  <c r="H147" i="25"/>
  <c r="H149" i="25" s="1"/>
  <c r="H155" i="25" s="1"/>
  <c r="H157" i="25" s="1"/>
  <c r="G6" i="19" s="1" a="1"/>
  <c r="G6" i="19" s="1"/>
  <c r="E6" i="19" a="1"/>
  <c r="E6" i="19" s="1"/>
  <c r="I129" i="26"/>
  <c r="H140" i="26" s="1"/>
  <c r="H141" i="26" s="1"/>
  <c r="C146" i="26" s="1"/>
  <c r="I129" i="24"/>
  <c r="H140" i="24" s="1"/>
  <c r="H141" i="24" s="1"/>
  <c r="C146" i="24" s="1"/>
  <c r="I129" i="23"/>
  <c r="H140" i="23" s="1"/>
  <c r="H141" i="23" s="1"/>
  <c r="C146" i="23" s="1"/>
  <c r="I129" i="22"/>
  <c r="H140" i="22" s="1"/>
  <c r="H141" i="22" s="1"/>
  <c r="C146" i="22" s="1"/>
  <c r="I128" i="1"/>
  <c r="I127" i="1"/>
  <c r="E146" i="28" l="1"/>
  <c r="H146" i="28" s="1"/>
  <c r="E9" i="19" s="1" a="1"/>
  <c r="E9" i="19" s="1"/>
  <c r="D8" i="19"/>
  <c r="E146" i="22"/>
  <c r="D3" i="19"/>
  <c r="E8" i="19" a="1"/>
  <c r="E8" i="19" s="1"/>
  <c r="E146" i="26"/>
  <c r="H146" i="26" s="1"/>
  <c r="D7" i="19"/>
  <c r="E146" i="23"/>
  <c r="D4" i="19"/>
  <c r="E146" i="24"/>
  <c r="D5" i="19"/>
  <c r="I129" i="1"/>
  <c r="H140" i="1" s="1"/>
  <c r="H141" i="1" s="1"/>
  <c r="H147" i="28" l="1"/>
  <c r="H149" i="28" s="1"/>
  <c r="H155" i="28" s="1"/>
  <c r="H157" i="28" s="1"/>
  <c r="G9" i="19" s="1" a="1"/>
  <c r="G9" i="19" s="1"/>
  <c r="H146" i="22"/>
  <c r="H147" i="22" s="1"/>
  <c r="H149" i="22" s="1"/>
  <c r="H155" i="22" s="1"/>
  <c r="H157" i="22" s="1"/>
  <c r="G3" i="19" s="1" a="1"/>
  <c r="G3" i="19" s="1"/>
  <c r="E3" i="19" a="1"/>
  <c r="E3" i="19" s="1"/>
  <c r="H147" i="26"/>
  <c r="H149" i="26" s="1"/>
  <c r="H155" i="26" s="1"/>
  <c r="H157" i="26" s="1"/>
  <c r="G7" i="19" s="1" a="1"/>
  <c r="G7" i="19" s="1"/>
  <c r="E7" i="19" a="1"/>
  <c r="E7" i="19" s="1"/>
  <c r="E5" i="19" a="1"/>
  <c r="E5" i="19" s="1"/>
  <c r="H146" i="24"/>
  <c r="H147" i="24" s="1"/>
  <c r="H149" i="24" s="1"/>
  <c r="H155" i="24" s="1"/>
  <c r="H157" i="24" s="1"/>
  <c r="G5" i="19" s="1" a="1"/>
  <c r="G5" i="19" s="1"/>
  <c r="H146" i="23"/>
  <c r="H147" i="23" s="1"/>
  <c r="H149" i="23" s="1"/>
  <c r="H155" i="23" s="1"/>
  <c r="H157" i="23" s="1"/>
  <c r="G4" i="19" s="1" a="1"/>
  <c r="G4" i="19" s="1"/>
  <c r="E4" i="19" a="1"/>
  <c r="E4" i="19" s="1"/>
  <c r="C146" i="1"/>
  <c r="D2" i="19" s="1"/>
  <c r="E146" i="1" l="1"/>
  <c r="H146" i="1" l="1"/>
  <c r="E2" i="19" s="1" a="1"/>
  <c r="E2" i="19" s="1"/>
  <c r="E11" i="19" s="1"/>
  <c r="H147" i="1" l="1"/>
  <c r="H149" i="1" s="1"/>
  <c r="H155" i="1" s="1"/>
  <c r="H157" i="1" l="1"/>
  <c r="G2" i="19" s="1" a="1"/>
  <c r="G2" i="19" l="1"/>
  <c r="G11" i="19" s="1"/>
  <c r="H10" i="19"/>
  <c r="F10" i="19"/>
  <c r="H9" i="19"/>
  <c r="F9" i="19"/>
  <c r="H8" i="19"/>
  <c r="F8" i="19"/>
  <c r="H7" i="19"/>
  <c r="F7" i="19"/>
  <c r="H6" i="19"/>
  <c r="F6" i="19"/>
  <c r="H5" i="19"/>
  <c r="F5" i="19"/>
  <c r="H4" i="19"/>
  <c r="F4" i="19"/>
  <c r="H3" i="19"/>
  <c r="F3" i="19"/>
  <c r="H2" i="19"/>
  <c r="F2" i="19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<sst xmlns="http://schemas.openxmlformats.org/spreadsheetml/2006/main" count="3065" uniqueCount="300">
  <si>
    <t xml:space="preserve">ANEXO II - PLANILHA DE COMPOSIÇÃO DE CUSTOS </t>
  </si>
  <si>
    <t>PLANILHA DE CUSTOS E FORMAÇÕES DE PREÇOS</t>
  </si>
  <si>
    <t>Processo nº: 6948/2025</t>
  </si>
  <si>
    <t>Licitação nº: 03/2025</t>
  </si>
  <si>
    <t xml:space="preserve">Empresa: </t>
  </si>
  <si>
    <t>DISCRIMINAÇÃO DOS SERVIÇOS (DADOS REFERENTES À CONTRATAÇÃO)</t>
  </si>
  <si>
    <t>MEMÓRIA DE CÁLCULO</t>
  </si>
  <si>
    <t>A</t>
  </si>
  <si>
    <t>Data de apresentação da proposta (dia/mês/ano)</t>
  </si>
  <si>
    <t>-</t>
  </si>
  <si>
    <t>Informar a Data da Apresentação da Proposta</t>
  </si>
  <si>
    <t>B</t>
  </si>
  <si>
    <t>Município/ UF</t>
  </si>
  <si>
    <t>Mangaratiba- RJ</t>
  </si>
  <si>
    <t>Informar o Município e UF</t>
  </si>
  <si>
    <t>C</t>
  </si>
  <si>
    <t>Ano Acordo, Convenção ou Sentença Normativa em Dissídio Coletivo</t>
  </si>
  <si>
    <t>CCT - 2026</t>
  </si>
  <si>
    <t>Informar qual CCT Base e Ano</t>
  </si>
  <si>
    <t>D</t>
  </si>
  <si>
    <t>Nº de meses de execução contratual</t>
  </si>
  <si>
    <t>Informar Nº de Meses da Execução Contratual de Acordo com o Termo de Referência</t>
  </si>
  <si>
    <t>IDENTIFICAÇÃO DO SERVIÇO</t>
  </si>
  <si>
    <t>Unidade de medida</t>
  </si>
  <si>
    <t>Serviço</t>
  </si>
  <si>
    <t>Informar a Unidade de Medida de Acordo com o Termo de Referência</t>
  </si>
  <si>
    <t>Quantidade total a contratar (em função da unidade de medida):</t>
  </si>
  <si>
    <t>Informar a Quantidade a Contratar de Acordo com o Termo de Referência</t>
  </si>
  <si>
    <t>Cargo:</t>
  </si>
  <si>
    <t>VIGILANTE</t>
  </si>
  <si>
    <t>Informar o Cargo a ser Preenchido</t>
  </si>
  <si>
    <t>MÃO-DE-OBRA</t>
  </si>
  <si>
    <t xml:space="preserve">           </t>
  </si>
  <si>
    <t>MÃO-DE-OBRA VINCULADA À EXECUÇÃO CONTRATUAL</t>
  </si>
  <si>
    <t>Dados complementares para composição dos custos referente à mão-de-obra</t>
  </si>
  <si>
    <t>Tipo do serviço</t>
  </si>
  <si>
    <t>Informar o Tipo de Serviço</t>
  </si>
  <si>
    <t>Classificação Brasileira de Ocupações (CBO)</t>
  </si>
  <si>
    <t>5173-30</t>
  </si>
  <si>
    <t>Informar o CBO da Ocupação</t>
  </si>
  <si>
    <t>Salário Normativo da Categoria Profissional</t>
  </si>
  <si>
    <t>Informar o Salário Normativo contido na CCT</t>
  </si>
  <si>
    <t xml:space="preserve">Categoria profissional </t>
  </si>
  <si>
    <t>2.5.7</t>
  </si>
  <si>
    <t>Informar a Categoria Profissional</t>
  </si>
  <si>
    <t>Data base da categoria</t>
  </si>
  <si>
    <t>2024/2025</t>
  </si>
  <si>
    <t>Informar a Data Base da Categoria</t>
  </si>
  <si>
    <t>MÓDULO 01: COMPOSIÇÃO DA REMUNERAÇÃO</t>
  </si>
  <si>
    <t>Composição da remuneração</t>
  </si>
  <si>
    <t>Valor (R$)</t>
  </si>
  <si>
    <t>Salário base</t>
  </si>
  <si>
    <t>Salário Base contido na CCT ou qualquer outro valor acima deste</t>
  </si>
  <si>
    <t>Adicional de periculosidade</t>
  </si>
  <si>
    <t>Sim/Não</t>
  </si>
  <si>
    <t>S</t>
  </si>
  <si>
    <t>Cálculo = Se Houver Adicional - Marcar S (Campo E33) 
para o cálculo Salario Base (Campo H32) * 30% ser gerado no Campo H33</t>
  </si>
  <si>
    <t>Adicional de insalubridade</t>
  </si>
  <si>
    <t>N</t>
  </si>
  <si>
    <t>Cálculo = Se Houver Adicional - Marcar S (Campo E34) para o cálculo Salario Mínimo ou Regional (campo F33) x Percentual de 10%, 20% ou 40% dependendo do grau de insalubridade (campo G33) ser gerado no Campo H34</t>
  </si>
  <si>
    <t>Adicional noturno</t>
  </si>
  <si>
    <t>E</t>
  </si>
  <si>
    <t xml:space="preserve">Hora noturna adicional - ou hora noturna reduzida </t>
  </si>
  <si>
    <t>F</t>
  </si>
  <si>
    <t>Adicional de hora extra no feriado</t>
  </si>
  <si>
    <t>G</t>
  </si>
  <si>
    <t>Outros (especificar)</t>
  </si>
  <si>
    <t>TOTAL DA REMUNERAÇÃO</t>
  </si>
  <si>
    <t>Soma dos Itens A a G</t>
  </si>
  <si>
    <t>MÓDULO 02: ENCARGOS E BENEFÍCIOS ANUAIS, MENSAIS E DIÁRIOS</t>
  </si>
  <si>
    <t>Submódulo 2.1 - 13º (décimo terceiro) salário e adicional de férias</t>
  </si>
  <si>
    <t>2.1</t>
  </si>
  <si>
    <t>13º salário e adicional de férias</t>
  </si>
  <si>
    <t>(%)</t>
  </si>
  <si>
    <r>
      <rPr>
        <sz val="12"/>
        <color rgb="FF000000"/>
        <rFont val="Calibri"/>
        <family val="1"/>
        <charset val="1"/>
      </rPr>
      <t xml:space="preserve">13º salário (  </t>
    </r>
    <r>
      <rPr>
        <sz val="8"/>
        <rFont val="Calibri"/>
        <family val="2"/>
        <charset val="1"/>
      </rPr>
      <t>art. 7º, VIII, CF/88; Leis 4.090/1962 e 4.749/1962; Decreto 57.155/1965</t>
    </r>
    <r>
      <rPr>
        <sz val="12"/>
        <color rgb="FF000000"/>
        <rFont val="Calibri"/>
        <family val="1"/>
        <charset val="1"/>
      </rPr>
      <t>)</t>
    </r>
  </si>
  <si>
    <t>Cálculo = 1/12 (Campo H43) x Total da Remuneração (Campo H38)</t>
  </si>
  <si>
    <r>
      <t xml:space="preserve">Férias e Adicional de Férias ( </t>
    </r>
    <r>
      <rPr>
        <sz val="8"/>
        <rFont val="Calibri"/>
        <family val="2"/>
        <charset val="1"/>
      </rPr>
      <t>Art. 7º, XVII, CF/88; Art. 129 a 153 da CLT;  art. 214 §
4º do Decreto nº 3.048/99, Art. 28 § 9º, 245 alínea “d” da Lei nº 8.212/91, art. 134 e 137 da CLT)</t>
    </r>
  </si>
  <si>
    <r>
      <t xml:space="preserve">Cálculo = </t>
    </r>
    <r>
      <rPr>
        <sz val="10"/>
        <color rgb="FF000000"/>
        <rFont val="Arial"/>
        <family val="2"/>
      </rPr>
      <t>1/12 (Campo H43)</t>
    </r>
    <r>
      <rPr>
        <sz val="10"/>
        <color rgb="FF000000"/>
        <rFont val="Arial"/>
        <family val="2"/>
        <charset val="1"/>
      </rPr>
      <t xml:space="preserve"> + 1/3/12 </t>
    </r>
    <r>
      <rPr>
        <sz val="10"/>
        <color rgb="FF000000"/>
        <rFont val="Arial"/>
        <family val="2"/>
      </rPr>
      <t>(Campo H43)</t>
    </r>
    <r>
      <rPr>
        <sz val="10"/>
        <color rgb="FF000000"/>
        <rFont val="Arial"/>
        <family val="2"/>
        <charset val="1"/>
      </rPr>
      <t xml:space="preserve"> x Total da Remuneração (Campo H38)</t>
    </r>
  </si>
  <si>
    <r>
      <rPr>
        <sz val="10"/>
        <rFont val="Arial"/>
        <family val="2"/>
        <charset val="1"/>
      </rPr>
      <t xml:space="preserve">Incidência do submódulo 2.2 sobre o 13º Salário, Férias e Adicional de Férias ( </t>
    </r>
    <r>
      <rPr>
        <sz val="10"/>
        <color rgb="FF000000"/>
        <rFont val="TimesNewRomanPSMT"/>
        <family val="2"/>
        <charset val="1"/>
      </rPr>
      <t>Decreto nº 3.048/99 – Regulamento da Previdência Social)</t>
    </r>
  </si>
  <si>
    <t>Cálculo = Percentuais dos Campos H43 e H44 x Total do Submódulo 2.2 (Campo H58) 
x Total ds Remuneração (Campo H38)</t>
  </si>
  <si>
    <t xml:space="preserve">TOTAL </t>
  </si>
  <si>
    <t>Soma dos Itens A a C</t>
  </si>
  <si>
    <t>Submódulo 2.2 - Encargos previdenciários (GPS), Fundo de Garantia por Tempo de Serviço (FGTS) e outras contribuições</t>
  </si>
  <si>
    <t>2.2</t>
  </si>
  <si>
    <t>GPS, FGTS e outras contribuições</t>
  </si>
  <si>
    <r>
      <rPr>
        <sz val="10"/>
        <color rgb="FF000000"/>
        <rFont val="Arial"/>
        <family val="2"/>
        <charset val="1"/>
      </rPr>
      <t xml:space="preserve">INSS ( </t>
    </r>
    <r>
      <rPr>
        <sz val="10"/>
        <color rgb="FF000000"/>
        <rFont val="TimesNewRomanPSMT"/>
        <family val="2"/>
        <charset val="1"/>
      </rPr>
      <t>Lei nº 8.212/91)</t>
    </r>
  </si>
  <si>
    <t>Cálculo = Percentual Legal de 20% (Campo H50) x Total da Remuneração (Campo H38)</t>
  </si>
  <si>
    <r>
      <rPr>
        <sz val="10"/>
        <color rgb="FF000000"/>
        <rFont val="Arial"/>
        <family val="2"/>
        <charset val="1"/>
      </rPr>
      <t xml:space="preserve">Salário Educação ( </t>
    </r>
    <r>
      <rPr>
        <sz val="10"/>
        <color rgb="FF000000"/>
        <rFont val="TimesNewRomanPSMT"/>
        <family val="2"/>
        <charset val="1"/>
      </rPr>
      <t>Lei nº 9.424, de 24 de dezembro de 1996)</t>
    </r>
  </si>
  <si>
    <t>Cálculo = Percentual Legal de 2,50% (Campo H51) x Total da Remuneração (Campo H38)</t>
  </si>
  <si>
    <r>
      <rPr>
        <sz val="10"/>
        <rFont val="Arial"/>
        <family val="2"/>
        <charset val="1"/>
      </rPr>
      <t xml:space="preserve">Seguro Acidente do Trabalho (RATxFAP) </t>
    </r>
    <r>
      <rPr>
        <sz val="10"/>
        <rFont val="Arial"/>
        <family val="2"/>
      </rPr>
      <t xml:space="preserve">( </t>
    </r>
    <r>
      <rPr>
        <sz val="10"/>
        <color rgb="FF000000"/>
        <rFont val="TimesNewRomanPSMT"/>
        <family val="2"/>
      </rPr>
      <t>Decreto nº 3.048/99 – Regulamento da Previdência Social)</t>
    </r>
  </si>
  <si>
    <t>RAT</t>
  </si>
  <si>
    <t>FAT</t>
  </si>
  <si>
    <t>Cálculo = Multiplicção dos Fatores RAT x FAT - Valor que poderá ser no máximo de 3% (Campo H52) x Total da Remuneração (Campo H38)</t>
  </si>
  <si>
    <t>SESC ou SESI (Decretos-Lei 9.403/1946 (Sesi), 9.853/1946 (Sesc))</t>
  </si>
  <si>
    <t>Cálculo = Percentual Legal de 1,50% (Campo H53) x Total da Remuneração (Campo H38)</t>
  </si>
  <si>
    <r>
      <rPr>
        <sz val="10"/>
        <color rgb="FF000000"/>
        <rFont val="Arial"/>
        <family val="2"/>
        <charset val="1"/>
      </rPr>
      <t>SENAI ou SENAC (</t>
    </r>
    <r>
      <rPr>
        <sz val="10"/>
        <color rgb="FF000000"/>
        <rFont val="Arial"/>
        <family val="2"/>
      </rPr>
      <t>Decretos-Lei 4.048/1942 (Senai), 8.621/1946 (Senac))</t>
    </r>
  </si>
  <si>
    <t>Cálculo = Percentual Legal de 1,00% (Campo H54) x Total da Remuneração (Campo H38)</t>
  </si>
  <si>
    <t>SEBRAE (Decreto nº 99.570 de 09 de outubro de 1990)</t>
  </si>
  <si>
    <t>Cálculo = Percentual Legal de 0,60% (Campo H54) x Total da Remuneração (Campo H38)</t>
  </si>
  <si>
    <r>
      <rPr>
        <sz val="10"/>
        <color rgb="FF000000"/>
        <rFont val="Arial"/>
        <family val="2"/>
        <charset val="1"/>
      </rPr>
      <t xml:space="preserve">INCRA ( </t>
    </r>
    <r>
      <rPr>
        <sz val="10"/>
        <color rgb="FF000000"/>
        <rFont val="TimesNewRomanPSMT"/>
        <family val="2"/>
        <charset val="1"/>
      </rPr>
      <t>Decreto-Lei nº 1.110, de 9 de julho de 1970)</t>
    </r>
  </si>
  <si>
    <t>Cálculo = Percentual Legal de 0,20% (Campo H54) x Total da Remuneração (Campo H38)</t>
  </si>
  <si>
    <t>H</t>
  </si>
  <si>
    <r>
      <rPr>
        <sz val="10"/>
        <color rgb="FF000000"/>
        <rFont val="Arial"/>
        <family val="2"/>
        <charset val="1"/>
      </rPr>
      <t xml:space="preserve">FGTS ( </t>
    </r>
    <r>
      <rPr>
        <sz val="10"/>
        <color rgb="FF000000"/>
        <rFont val="TimesNewRomanPSMT"/>
        <family val="2"/>
        <charset val="1"/>
      </rPr>
      <t>art. 15 da Lei 8.036/90)</t>
    </r>
  </si>
  <si>
    <t>Cálculo = Percentual Legal de 8,00% (Campo H54) x Total da Remuneração (Campo H38)</t>
  </si>
  <si>
    <t>TOTAL</t>
  </si>
  <si>
    <t>Soma dos Itens A a H</t>
  </si>
  <si>
    <t>Submódulo 2.3 - Benefícios Mensais e Diários</t>
  </si>
  <si>
    <t>2.3</t>
  </si>
  <si>
    <t>Benefícios Mensais e Diários</t>
  </si>
  <si>
    <r>
      <rPr>
        <sz val="10"/>
        <color rgb="FF000000"/>
        <rFont val="Arial"/>
        <family val="2"/>
        <charset val="1"/>
      </rPr>
      <t xml:space="preserve">Transporte ( </t>
    </r>
    <r>
      <rPr>
        <sz val="10"/>
        <color rgb="FF000000"/>
        <rFont val="TimesNewRomanPSMT"/>
        <family val="2"/>
        <charset val="1"/>
      </rPr>
      <t xml:space="preserve">Lei n.º 7.619, de 30 de
</t>
    </r>
    <r>
      <rPr>
        <sz val="10"/>
        <color rgb="FF000000"/>
        <rFont val="Arial"/>
        <family val="2"/>
        <charset val="1"/>
      </rPr>
      <t>setembro de 1987)</t>
    </r>
  </si>
  <si>
    <t>SIM/NÃO</t>
  </si>
  <si>
    <t>Valor</t>
  </si>
  <si>
    <t>Passagens</t>
  </si>
  <si>
    <t>Dias</t>
  </si>
  <si>
    <t>Desconto</t>
  </si>
  <si>
    <t>Caso não seja previsto Auxílio Transporte, marcar a opção "N" no Campo C63</t>
  </si>
  <si>
    <t>Cálculo = Valor Unitário da Passagem (Campo D63) x Quant. (Campo E63) x Total de Dias (Campo F63) - Desconto (6% do Total da Remuneração - Campo G63)</t>
  </si>
  <si>
    <t>Auxílio-Refeição/Alimentação (CCT)</t>
  </si>
  <si>
    <t>Caso não seja previsto Auxílio Alimentaçõ/Refeição, marcar a opção "N" no Campo D65</t>
  </si>
  <si>
    <t>Cálculo = Valor Unitário do Vale (Campo E65) x Total de Dias (Campo F65) - Desconto (verificar se há ou não desconto na CCT e aplicar)</t>
  </si>
  <si>
    <t>Seguro de vida, invalidez e funeral (CCT)</t>
  </si>
  <si>
    <t>Inserir o valor por funcionário no campo H66 se houver previsão na CCT</t>
  </si>
  <si>
    <t>Auxílio-Saúde - Plano de Assist. Médica  (CCT 2024/2025RJ)</t>
  </si>
  <si>
    <t>Cálculo = Valor Diário do Café (Campo AI68) * Dias (Campo F66)</t>
  </si>
  <si>
    <t>Benefício Social Familiar (CCT 2024/2025RJ)</t>
  </si>
  <si>
    <t>Auxílio-Saúde - Plano de Assist. Odontológica  (CCT 2024/2025RJ)</t>
  </si>
  <si>
    <t>Soma dos Itens A a E</t>
  </si>
  <si>
    <t>QUADRO RESUMO DO MÓDULO 2 - ENCARGOS E BENEFÍCIOS ANUAIS, MENSAIS E DIÁRIOS</t>
  </si>
  <si>
    <t>Encargos e Benefícios Anuais, Mensais e Diários</t>
  </si>
  <si>
    <t>13º (décimo terceiro) Salário e Adicional de Férias</t>
  </si>
  <si>
    <t>Soma do Total do Módulo 2.1 extraída do Campo H46</t>
  </si>
  <si>
    <t>Soma do Total do Módulo 2.2 extraída do Campo I58</t>
  </si>
  <si>
    <t>Soma do Total do Módulo 2.3 extraída do Campo H68</t>
  </si>
  <si>
    <t>Soma dos Itens 2.1 + 2.2 + 2.3</t>
  </si>
  <si>
    <t xml:space="preserve">MÓDULO 03: PROVISÃO PARA RESCISÃO </t>
  </si>
  <si>
    <t>Provisão para Rescisão</t>
  </si>
  <si>
    <r>
      <rPr>
        <sz val="10"/>
        <color rgb="FF000000"/>
        <rFont val="Arial"/>
        <family val="2"/>
        <charset val="1"/>
      </rPr>
      <t xml:space="preserve">Aviso Prévio Indenizado ( </t>
    </r>
    <r>
      <rPr>
        <sz val="10"/>
        <color rgb="FF000000"/>
        <rFont val="TimesNewRomanPSMT"/>
        <family val="2"/>
        <charset val="1"/>
      </rPr>
      <t>art. 487,§ 1º da CLT)</t>
    </r>
  </si>
  <si>
    <t>Cálculo = Percentual de 1/12 (Campo H80) x Total da Remuneração (Campo H38)</t>
  </si>
  <si>
    <r>
      <rPr>
        <sz val="10"/>
        <color rgb="FF000000"/>
        <rFont val="Arial"/>
        <family val="2"/>
        <charset val="1"/>
      </rPr>
      <t xml:space="preserve">Incidência do FGTS sobre o Aviso Prévio Indenizado ( </t>
    </r>
    <r>
      <rPr>
        <sz val="10"/>
        <color rgb="FF000000"/>
        <rFont val="TimesNewRomanPSMT"/>
        <family val="2"/>
        <charset val="1"/>
      </rPr>
      <t>art. 15, da Lei8.036/90)</t>
    </r>
  </si>
  <si>
    <t>Cálculo = Percentual de 8% x 0,42% do APT (Campo H81) x Total da Remuneração (Campo H38)</t>
  </si>
  <si>
    <r>
      <rPr>
        <sz val="10"/>
        <color rgb="FF000000"/>
        <rFont val="Arial"/>
        <family val="2"/>
        <charset val="1"/>
      </rPr>
      <t xml:space="preserve">Multa do FGTS e contribuição social sobre o Aviso Prévio Indenizado ( </t>
    </r>
    <r>
      <rPr>
        <sz val="10"/>
        <color rgb="FF000000"/>
        <rFont val="TimesNewRomanPSMT"/>
        <family val="2"/>
        <charset val="1"/>
      </rPr>
      <t>Lei n. 13.932/2019)</t>
    </r>
  </si>
  <si>
    <t>Cálculo = [1 + 12/ 2 + (1/ 3 × 12/ 1 ) ] × 0,08 × 0,4 × 0,9</t>
  </si>
  <si>
    <r>
      <rPr>
        <sz val="10"/>
        <color rgb="FF000000"/>
        <rFont val="Arial"/>
        <family val="2"/>
        <charset val="1"/>
      </rPr>
      <t xml:space="preserve">Aviso Prévio Trabalhado </t>
    </r>
    <r>
      <rPr>
        <sz val="10"/>
        <color rgb="FF000000"/>
        <rFont val="Arial"/>
        <family val="2"/>
      </rPr>
      <t xml:space="preserve"> ( </t>
    </r>
    <r>
      <rPr>
        <sz val="10"/>
        <color rgb="FF000000"/>
        <rFont val="TimesNewRomanPSMT"/>
        <family val="2"/>
      </rPr>
      <t>art. 487,§ 1º da CLT)</t>
    </r>
  </si>
  <si>
    <t>Cálculo = ((1/30)*7)/12 = Percentual de 1,94% (Campo H83) x Total da Remuneração (Campo H38)</t>
  </si>
  <si>
    <t>Incidência dos encargos do submódulo 2.2 sobre o Aviso Prévio Trabalhado</t>
  </si>
  <si>
    <t>Cálculo = Percentual do Submódulo 2.2 (Campo H58) x Percentual do Aviso Prévio Trabalhado (H83) x Total da Remuneração (Campo H38)</t>
  </si>
  <si>
    <r>
      <rPr>
        <sz val="10"/>
        <color rgb="FF000000"/>
        <rFont val="Arial"/>
        <family val="2"/>
        <charset val="1"/>
      </rPr>
      <t xml:space="preserve">Multa do FGTS e contribuição social sobre o Aviso Prévio Trabalhado </t>
    </r>
    <r>
      <rPr>
        <sz val="10"/>
        <color rgb="FF000000"/>
        <rFont val="Arial"/>
        <family val="2"/>
      </rPr>
      <t xml:space="preserve">( </t>
    </r>
    <r>
      <rPr>
        <sz val="10"/>
        <color rgb="FF000000"/>
        <rFont val="TimesNewRomanPSMT"/>
        <family val="2"/>
      </rPr>
      <t>Lei n. 13.932/2019)</t>
    </r>
  </si>
  <si>
    <t>Cálculo = 1,94%*8%*40%</t>
  </si>
  <si>
    <t>Soma dos Itens A a F</t>
  </si>
  <si>
    <t>MÓDULO 04: CUSTO DE REPOSIÇÃO DO PROFISSIONAL AUSENTE</t>
  </si>
  <si>
    <t>Submódulo 4.1 - Ausências Legais</t>
  </si>
  <si>
    <t>4.1</t>
  </si>
  <si>
    <t>Substituto nas Ausências Legais</t>
  </si>
  <si>
    <r>
      <t xml:space="preserve">Substituto na Cobertura das Ferias ( </t>
    </r>
    <r>
      <rPr>
        <sz val="8"/>
        <rFont val="Calibri"/>
        <family val="2"/>
        <charset val="1"/>
      </rPr>
      <t>Art. 7º , inciso XVII, da CLT. Art. 129 e 130 da CLT, )</t>
    </r>
  </si>
  <si>
    <r>
      <rPr>
        <sz val="10"/>
        <color rgb="FF000000"/>
        <rFont val="Arial"/>
        <family val="2"/>
        <charset val="1"/>
      </rPr>
      <t xml:space="preserve">Substituto na Cobertura das </t>
    </r>
    <r>
      <rPr>
        <sz val="10"/>
        <color rgb="FF000000"/>
        <rFont val="Arial"/>
        <family val="2"/>
      </rPr>
      <t>ausência por doença</t>
    </r>
    <r>
      <rPr>
        <sz val="10"/>
        <color rgb="FF000000"/>
        <rFont val="Arial"/>
        <family val="2"/>
        <charset val="1"/>
      </rPr>
      <t xml:space="preserve"> ( </t>
    </r>
    <r>
      <rPr>
        <sz val="8"/>
        <rFont val="Calibri"/>
        <family val="2"/>
        <charset val="1"/>
      </rPr>
      <t>Art.131 , inciso III, da CLT. Art. 476 da CLT, )</t>
    </r>
  </si>
  <si>
    <t>Cálculo = (5,96/30)/12*100=1,66%</t>
  </si>
  <si>
    <r>
      <rPr>
        <sz val="10"/>
        <color rgb="FF000000"/>
        <rFont val="Arial"/>
        <family val="2"/>
        <charset val="1"/>
      </rPr>
      <t xml:space="preserve">Substituto na Cobertura de  Afastamento paternidade ( </t>
    </r>
    <r>
      <rPr>
        <sz val="8"/>
        <rFont val="Calibri"/>
        <family val="2"/>
        <charset val="1"/>
      </rPr>
      <t>Art. 82 e 473 da CLT)</t>
    </r>
  </si>
  <si>
    <t>Cálculo = (5/30/12)*0,015</t>
  </si>
  <si>
    <r>
      <rPr>
        <sz val="10"/>
        <color rgb="FF000000"/>
        <rFont val="Arial"/>
        <family val="2"/>
        <charset val="1"/>
      </rPr>
      <t xml:space="preserve">Substituto na Cobertura das Ausências por Acidente de Trabalho ( </t>
    </r>
    <r>
      <rPr>
        <sz val="8"/>
        <rFont val="Calibri"/>
        <family val="2"/>
        <charset val="1"/>
      </rPr>
      <t>Art. 27 do Dec. 89312/84)</t>
    </r>
  </si>
  <si>
    <t>Cálculo = (1/12)*0,0178</t>
  </si>
  <si>
    <r>
      <rPr>
        <sz val="10"/>
        <color rgb="FF000000"/>
        <rFont val="Arial"/>
        <family val="2"/>
        <charset val="1"/>
      </rPr>
      <t xml:space="preserve">Substituto na Cobertura de Afastamento Maternidade ( </t>
    </r>
    <r>
      <rPr>
        <sz val="8"/>
        <rFont val="Calibri"/>
        <family val="2"/>
        <charset val="1"/>
      </rPr>
      <t>Art. 7º inc. XVIII, CF)</t>
    </r>
  </si>
  <si>
    <t>Cálculo = 11,11%*5,28%*50%</t>
  </si>
  <si>
    <r>
      <rPr>
        <sz val="10"/>
        <color rgb="FF000000"/>
        <rFont val="Arial"/>
        <family val="2"/>
        <charset val="1"/>
      </rPr>
      <t xml:space="preserve">Substituto na Cobertura de Ausências legais ( </t>
    </r>
    <r>
      <rPr>
        <sz val="8"/>
        <rFont val="Calibri"/>
        <family val="2"/>
        <charset val="1"/>
      </rPr>
      <t>Art. 7º, inciso XIX da CF)</t>
    </r>
  </si>
  <si>
    <t>Cálculo= 1/30/12</t>
  </si>
  <si>
    <t>Submódulo 4.2 - Intrajornada</t>
  </si>
  <si>
    <t>4.2</t>
  </si>
  <si>
    <t>Substituto na Intrajornada</t>
  </si>
  <si>
    <t xml:space="preserve"> </t>
  </si>
  <si>
    <t>Substituto no Intervalo para Repouso ou Alimentação</t>
  </si>
  <si>
    <t>QUADRO RESUMO DO MÓDULO 4 - CUSTO DE REPOSIÇÃO DO PROFISSIONAL AUSENTE</t>
  </si>
  <si>
    <t>Substituto nas Ausência Legais</t>
  </si>
  <si>
    <t>Soma Total do Submódulo 4.1 extraída do Campo H99</t>
  </si>
  <si>
    <t>Soma Total do Submódulo 4.2 extraída do Campo H105</t>
  </si>
  <si>
    <t>MÓDULO 05: INSUMOS DIVERSOS</t>
  </si>
  <si>
    <t>Insumos Diversos</t>
  </si>
  <si>
    <t>Uniformes (custo mensal por empregado)</t>
  </si>
  <si>
    <t>Cálculo = Conforme valor na planilha UNIFORMES</t>
  </si>
  <si>
    <t>Materiais (custo mensal por empregado)</t>
  </si>
  <si>
    <t>Cálculo = Se Houver, calcular o valor total dividir pela quantidade de meses do contrato, utilizando uma memória de cálculo em outra planilha</t>
  </si>
  <si>
    <t>Equipamentos (custo mensal por empregado)</t>
  </si>
  <si>
    <t>Outros (Especificar)</t>
  </si>
  <si>
    <t>MÓDULO 6: CUSTOS INDIRETOS, TRIBUTOS E LUCRO</t>
  </si>
  <si>
    <t>Custos Indiretos, Tributos e Lucro</t>
  </si>
  <si>
    <t>Custos indiretos</t>
  </si>
  <si>
    <t>Cálculo = % (Campo H124) x Módulo 1 a 5 (Campo H140)</t>
  </si>
  <si>
    <t>Lucro</t>
  </si>
  <si>
    <t>Cálculo = % (Campo H125) x Módulo 1 a 5 (Campo H140)</t>
  </si>
  <si>
    <t>Tributos</t>
  </si>
  <si>
    <t>C.1</t>
  </si>
  <si>
    <t>Tributos Federais</t>
  </si>
  <si>
    <t>PIS</t>
  </si>
  <si>
    <t>Cálculo = % (Campo H127) x Módulo 1 a 5 (Campo H140) + Custos Indiretos (Campo I124) + Lucro (Campo I125)</t>
  </si>
  <si>
    <t>C.2</t>
  </si>
  <si>
    <t>COFINS</t>
  </si>
  <si>
    <t>Cálculo = % (Campo H128) x Módulo 1 a 5 (Campo H140) + Custos Indiretos (Campo I124) + Lucro (Campo I125)</t>
  </si>
  <si>
    <t>C.3</t>
  </si>
  <si>
    <t>Tibutos Municipais</t>
  </si>
  <si>
    <t>ISS</t>
  </si>
  <si>
    <t>Cálculo = % (Campo H129) x Módulo 1 a 5 (Campo H140) + Custos Indiretos (Campo I124) + Lucro (Campo I125)</t>
  </si>
  <si>
    <t>QUADRO RESUMO DO CUSTO POR EMPREGADO</t>
  </si>
  <si>
    <t>Mão-de-obra vinculada  à execução contratual (valor por empregado)</t>
  </si>
  <si>
    <t>Módulo 1 - Composição da Remuneração</t>
  </si>
  <si>
    <t>Cálculo = Soma do Módulo 1 extraído do Campo H38</t>
  </si>
  <si>
    <t>Módulo 2 - Encargos e Benefícios Anuais, Mensais e Diários</t>
  </si>
  <si>
    <t>Cálculo = Soma do Módulo 2 extraído do Campo H76</t>
  </si>
  <si>
    <t>Módulo 3 - Provisão para rescisão</t>
  </si>
  <si>
    <t>Cálculo = Soma do Módulo 3 extraído do Campo H86</t>
  </si>
  <si>
    <t>Módulo 4 – Custo de Reposição do Profissional Ausente</t>
  </si>
  <si>
    <t>Cálculo = Soma do Módulo 4 extraído do Campo H112</t>
  </si>
  <si>
    <t>Módulo 5 – Insumos Diversos</t>
  </si>
  <si>
    <t>Cálculo = Soma do Módulo 5 extraído do Campo H120</t>
  </si>
  <si>
    <t>SUBTOTAL (A+B+C+D+E)</t>
  </si>
  <si>
    <t>Módulo 6 – Custos indiretos, tributos e lucro</t>
  </si>
  <si>
    <t>Cálculo = Soma do Módulo 6 extraído do Campo H130</t>
  </si>
  <si>
    <t>VALOR TOTAL POR EMPREGADO</t>
  </si>
  <si>
    <t>Soma dos Itens A a E + F</t>
  </si>
  <si>
    <t>QUADRO RESUMO - VALOR MENSAL DOS SERVIÇOS</t>
  </si>
  <si>
    <t>Tipo de Serviço (A)</t>
  </si>
  <si>
    <t>Valor Proposto por Empregado (B)</t>
  </si>
  <si>
    <t>Qtde. de Empregados por Posto (C )</t>
  </si>
  <si>
    <t>Valor Proposto por Posto (D) = (B x C)</t>
  </si>
  <si>
    <t>Qtde. de Postos (E)</t>
  </si>
  <si>
    <t>Valor Total do Serviço           (F) = (D x E)</t>
  </si>
  <si>
    <t>Valor mensal dos serviços</t>
  </si>
  <si>
    <t>Valor Mensal estimado dos produtos/materiais (Os produtos/materiais serão pagos pelo efetivo requisitado e entregues no mês).</t>
  </si>
  <si>
    <t>VALOR ESTIMADO MENSAL DA CONTRATAÇÃO</t>
  </si>
  <si>
    <t>QUADRO DEMONSTRATIVO DO VALOR GLOBAL DA PROPOSTA</t>
  </si>
  <si>
    <t>VALOR GLOBAL DA PROPOSTA</t>
  </si>
  <si>
    <t xml:space="preserve">DESCRIÇÃO </t>
  </si>
  <si>
    <t>VALOR</t>
  </si>
  <si>
    <t>Valor mensal do serviço</t>
  </si>
  <si>
    <t>Número de meses de execução contratual</t>
  </si>
  <si>
    <t>Valor global da proposta (Valor Mensal x Meses de Execução)</t>
  </si>
  <si>
    <t>s</t>
  </si>
  <si>
    <t>ANEXO II - Equipamentos por Função</t>
  </si>
  <si>
    <t>Vigilante e Vigilante Coordenador</t>
  </si>
  <si>
    <t>Item</t>
  </si>
  <si>
    <t xml:space="preserve">Descrição </t>
  </si>
  <si>
    <t>Unidade</t>
  </si>
  <si>
    <t>Quantidade</t>
  </si>
  <si>
    <t>Valor Máximo Unitário</t>
  </si>
  <si>
    <t>Valor Máximo Total</t>
  </si>
  <si>
    <t>Smartphone contendo certificação IP68 (ou superior), câmera de alta qualidade permitindo capturar imagens e vídeos com boa resolução para documentar incidentes, recursos como leitor de impressão digital, reconhecimento facial e criptografia de dados protegem os dados do dispositivo, processador rápido e memória RAM a cima de 8GB, a fim de garantir o bom funcionamento do smartphone, mesmo com múltiplos aplicativos abertos e bateria a cima de 5000mAH com linha telefônica ilimitanda, permitindo acesso continuo e permanete a internet 5G e ligações ilimitadas.</t>
  </si>
  <si>
    <t>Un.</t>
  </si>
  <si>
    <t>Radio de Comunição Interno</t>
  </si>
  <si>
    <t>Lanterna de longo alcance</t>
  </si>
  <si>
    <t>Power Bank</t>
  </si>
  <si>
    <t>Kit De Primeiros Socorros De Sobrevivência</t>
  </si>
  <si>
    <t>Tonfa</t>
  </si>
  <si>
    <t>Valor Total</t>
  </si>
  <si>
    <t>Valor Mensal - Por Colaborador</t>
  </si>
  <si>
    <t>Vigilante Motorista - Categoria B</t>
  </si>
  <si>
    <t>Veículos do tipo Hatch, de fabricação nacional, devidamente sinalizados, com equipamento de áudio e comunicação como rádio, celular dentre outros equipamentos de comunicação necessário, dispositivos de monitoramento como gps, rastreador, dentre outros equipamentos de monitoramento, combustível e quilometragem equivalente a 200km mensal e equipamentos de segurança obrigatórios (cintos, airbags, luzes, etc.) Extima-se R$ 3.200,00 ao mês.</t>
  </si>
  <si>
    <t>Vigilante Motorista - Categoria A</t>
  </si>
  <si>
    <t>Veículos do MOTO, de fabricação nacional, devidamente sinalizados, com equipamentos para serviço de vigilância, como giroflex led, sirene, controlador do giroflex e sirene, grafismo: para identificar a moto como pertencente a um serviço de vigilância, equipamentos de comunicação como rádio, celular, etc..., adesivos retro refletivos, combustível e quilometragem equivalente a 200km mensal e equipamentos de segurança obrigatórios. (Extima-se R$ 1.300,00 ao mês)</t>
  </si>
  <si>
    <t>Vigilante - Operador de Equipamentos</t>
  </si>
  <si>
    <t>Notebook contendo boa autonomia, processador mínimo Icore 7 ou superior, memória de 16gb ou superior, HDSSD com no mínimo 512GB, assim como acesso a internet ilimitado</t>
  </si>
  <si>
    <t>UNIFORMES</t>
  </si>
  <si>
    <t>ITEM</t>
  </si>
  <si>
    <t>NOME</t>
  </si>
  <si>
    <t>DESCRIÇÃO DO UNIFORME</t>
  </si>
  <si>
    <t>QTD ANUAL POR EMPREGADO (A)</t>
  </si>
  <si>
    <t>VALOR UNITÁRIO (B)</t>
  </si>
  <si>
    <t>SUBTOTAL (C=AxB)</t>
  </si>
  <si>
    <t>CALÇA CARGO</t>
  </si>
  <si>
    <t>Calça Cargo; Modelo UNISSEX; COM 6 BOLSOS; Cor Preta; Sob Medida.</t>
  </si>
  <si>
    <t>CAMISA UNIFORME - MANGA LONGA</t>
  </si>
  <si>
    <t>Material: Malha ALGODÃO; Tipo Manga: Longa; Tipo Colarinho: Gola Social; Cor: PRETA ; Tamanho: sobmedida; Tipo Uso: Uniforme; Características Adicionais: Sem Bolso , Logotipo; Tipo Camisa: Lisa</t>
  </si>
  <si>
    <t>CAMISA UNIFORME - MANGA CURTA</t>
  </si>
  <si>
    <t>Material: Malha ALGODÃO; Tipo Manga: Curta; Tipo Colarinho: Gola Social; Cor: PRETA; Tamanho: sobmedida; Tipo Uso: Uniforme; Características Adicionais: Sem Bolso , Logotipo; Tipo Camisa: Lisa</t>
  </si>
  <si>
    <t>BLUSA OXFORD</t>
  </si>
  <si>
    <t>Gandola Manga Curta, Material Oxford, cor preta, com dois bolsos na frente, bandeira do brasil do lado direito do ombro, sob medida.</t>
  </si>
  <si>
    <t>JAQUETA</t>
  </si>
  <si>
    <t>Tecido Impermeável, com resina acrílica + silicone, Bandeira do Brasil na manga, lapela nos ombros, 2 Bolsos grandes, 1 bolso interno, À prova de vento, Revestimento de matelassê 80, que é leve, resistente e respirável, Cor preta, Com elástico na cintura e nos pulsos.</t>
  </si>
  <si>
    <t>SAPATO DE SEGURANÇA</t>
  </si>
  <si>
    <t>Material: Couro; com bico em termoplástico super resistente, C.A 51001, Forrado em têxtil espumado para garantir a respiração e conforto para os pés, Palmilha muito confortável de Gell, Solado baqueado(costurado) para não descolar para aumentar a durabilidade, solado de Borracha, Registrada no NPI e ministério do trabalho</t>
  </si>
  <si>
    <t>MEIA CANO MÉDIO</t>
  </si>
  <si>
    <t>Material: algodão, Poliamida E Elatodieno; Cor: preta; Tipo: Social; Tamanho: Sob Medida
Características Adicionais: Cano Médio; Quantidade PAR</t>
  </si>
  <si>
    <t>BONÉ</t>
  </si>
  <si>
    <t>Boné confeccionado em material Oxford. Boné preto, liso e com regulagem. Escrita palavra “segurança” em branco na parte da frente e de trás do produto.</t>
  </si>
  <si>
    <t>CARTÃO IDENTIFICAÇÃO</t>
  </si>
  <si>
    <t>Material: Pvc; Aplicação: Identificação De Funcionários; Comprimento: 54 MM; Largura: 85 MM; Características Adicionais: Protetor De Crachá Rígido/Jacaré/Regulador Bolinha; Tipo Impressão: Frente/Verso</t>
  </si>
  <si>
    <t>Valor total (A)</t>
  </si>
  <si>
    <t>Durabilidade em meses (B)</t>
  </si>
  <si>
    <t>12 meses</t>
  </si>
  <si>
    <t>Valor mensal máximo por Colaborador (C=A/B)</t>
  </si>
  <si>
    <t>DESCRIÇÃO</t>
  </si>
  <si>
    <t>QUANTIDADE</t>
  </si>
  <si>
    <t>VALOR UNITÁRIO</t>
  </si>
  <si>
    <t>VALOR MENSAL</t>
  </si>
  <si>
    <t>VALOR TOTAL</t>
  </si>
  <si>
    <t>VIGILANTE 12X36H - DIURNO</t>
  </si>
  <si>
    <t>VIGILANTE 12X36H - NOTURNO</t>
  </si>
  <si>
    <t>VIGILANTE HABILITADO (B) 12X36H - DIURNO</t>
  </si>
  <si>
    <t>VIGILANTE HABILITADO (B) 12X36H - NOTURNO</t>
  </si>
  <si>
    <t>VIGILANTE HABILITADO (A) 12X36H - DIURNO</t>
  </si>
  <si>
    <t>VIGILANTE HABILITADO (A) 12X36H - NOTURNO</t>
  </si>
  <si>
    <t>VIGILANTE RESPONSÁVEL EQUIP. ELETRÔNICO</t>
  </si>
  <si>
    <t>VIGILANTE COORDENADOR</t>
  </si>
  <si>
    <t>Cálculo = (H32+H33)/220*20%*8*15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</si>
</sst>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d/m/yyyy"/>
    <numFmt numFmtId="166" formatCode="&quot;R$ &quot;#,##0.00"/>
    <numFmt numFmtId="167" formatCode="_-&quot;R$ &quot;* #,##0.00_-;&quot;-R$ &quot;* #,##0.00_-;_-&quot;R$ &quot;* \-??_-;_-@_-"/>
    <numFmt numFmtId="168" formatCode="_-* #,##0.00_-;\-* #,##0.00_-;_-* \-??_-;_-@_-"/>
    <numFmt numFmtId="169" formatCode="0.0"/>
    <numFmt numFmtId="170" formatCode="_(&quot;R$ &quot;* #,##0.00_);_(&quot;R$ &quot;* \(#,##0.00\);_(&quot;R$ &quot;* \-??_);_(@_)"/>
    <numFmt numFmtId="171" formatCode="_-* #,##0.000_-;\-* #,##0.000_-;_-* \-??_-;_-@_-"/>
  </numFmts>
  <fonts count="3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2"/>
      <color rgb="FF000000"/>
      <name val="Arial"/>
      <family val="2"/>
      <charset val="1"/>
    </font>
    <font>
      <b/>
      <i/>
      <sz val="10"/>
      <color rgb="FF000000"/>
      <name val="Arial"/>
      <family val="2"/>
      <charset val="1"/>
    </font>
    <font>
      <sz val="10"/>
      <color rgb="FF000000"/>
      <name val="Arial"/>
      <family val="2"/>
      <charset val="1"/>
    </font>
    <font>
      <sz val="10"/>
      <name val="Arial"/>
      <family val="2"/>
      <charset val="1"/>
    </font>
    <font>
      <b/>
      <sz val="10"/>
      <color rgb="FF000000"/>
      <name val="Arial"/>
      <family val="2"/>
      <charset val="1"/>
    </font>
    <font>
      <sz val="10"/>
      <color rgb="FFFF0000"/>
      <name val="Arial"/>
      <family val="2"/>
      <charset val="1"/>
    </font>
    <font>
      <sz val="12"/>
      <color rgb="FF000000"/>
      <name val="Calibri"/>
      <family val="1"/>
      <charset val="1"/>
    </font>
    <font>
      <sz val="8"/>
      <name val="Calibri"/>
      <family val="2"/>
      <charset val="1"/>
    </font>
    <font>
      <sz val="10"/>
      <color rgb="FF000000"/>
      <name val="Arial"/>
      <family val="2"/>
    </font>
    <font>
      <sz val="10"/>
      <color rgb="FF000000"/>
      <name val="TimesNewRomanPSMT"/>
      <family val="2"/>
      <charset val="1"/>
    </font>
    <font>
      <sz val="10"/>
      <name val="Arial"/>
      <family val="2"/>
    </font>
    <font>
      <sz val="10"/>
      <color rgb="FF000000"/>
      <name val="TimesNewRomanPSMT"/>
      <family val="2"/>
    </font>
    <font>
      <b/>
      <sz val="10"/>
      <color rgb="FFFFFFFF"/>
      <name val="Arial"/>
      <family val="2"/>
      <charset val="1"/>
    </font>
    <font>
      <b/>
      <sz val="9"/>
      <name val="Arial"/>
      <family val="2"/>
      <charset val="1"/>
    </font>
    <font>
      <b/>
      <sz val="10"/>
      <name val="Arial"/>
      <family val="2"/>
      <charset val="1"/>
    </font>
    <font>
      <i/>
      <sz val="9"/>
      <name val="Arial"/>
      <family val="2"/>
      <charset val="1"/>
    </font>
    <font>
      <sz val="9"/>
      <name val="Arial"/>
      <family val="2"/>
      <charset val="1"/>
    </font>
    <font>
      <b/>
      <sz val="10"/>
      <color rgb="FFFF0000"/>
      <name val="Arial"/>
      <family val="2"/>
      <charset val="1"/>
    </font>
    <font>
      <b/>
      <i/>
      <sz val="10"/>
      <name val="Arial"/>
      <family val="2"/>
      <charset val="1"/>
    </font>
    <font>
      <b/>
      <i/>
      <sz val="10"/>
      <color rgb="FFFF0000"/>
      <name val="Arial"/>
      <family val="2"/>
      <charset val="1"/>
    </font>
    <font>
      <b/>
      <u/>
      <sz val="10"/>
      <name val="Arial"/>
      <family val="2"/>
      <charset val="1"/>
    </font>
    <font>
      <u/>
      <sz val="10"/>
      <name val="Arial"/>
      <family val="2"/>
      <charset val="1"/>
    </font>
    <font>
      <b/>
      <i/>
      <u/>
      <sz val="10"/>
      <name val="Arial"/>
      <family val="2"/>
      <charset val="1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0"/>
      <color rgb="FF000000"/>
      <name val="Arial"/>
      <family val="2"/>
    </font>
    <font>
      <sz val="11"/>
      <name val="Calibri"/>
      <family val="2"/>
      <scheme val="minor"/>
    </font>
    <font>
      <b/>
      <sz val="10"/>
      <color rgb="FFFF0000"/>
      <name val="Arial"/>
      <family val="2"/>
    </font>
    <font>
      <b/>
      <sz val="11"/>
      <name val="Arial"/>
      <family val="2"/>
    </font>
    <font>
      <b/>
      <sz val="12"/>
      <name val="Calibri"/>
      <family val="2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CCC1DA"/>
        <bgColor rgb="FFC0C0C0"/>
      </patternFill>
    </fill>
    <fill>
      <patternFill patternType="solid">
        <fgColor rgb="FFC0C0C0"/>
        <bgColor rgb="FFCCC1DA"/>
      </patternFill>
    </fill>
    <fill>
      <patternFill patternType="solid">
        <fgColor rgb="FFFFFFFF"/>
        <bgColor rgb="FFFFFFCC"/>
      </patternFill>
    </fill>
    <fill>
      <patternFill patternType="solid">
        <fgColor rgb="FFB7DEE8"/>
        <bgColor rgb="FFD9D9D9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rgb="FFB7DEE8"/>
      </patternFill>
    </fill>
    <fill>
      <patternFill patternType="solid">
        <fgColor rgb="FFFFFF00"/>
        <bgColor rgb="FFFFFF00"/>
      </patternFill>
    </fill>
    <fill>
      <patternFill patternType="solid">
        <fgColor theme="8" tint="0.59999389629810485"/>
        <bgColor rgb="FFFFFFCC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rgb="FFCCC1DA"/>
      </patternFill>
    </fill>
    <fill>
      <patternFill patternType="solid">
        <fgColor theme="0"/>
        <bgColor rgb="FFFFFF00"/>
      </patternFill>
    </fill>
    <fill>
      <patternFill patternType="solid">
        <fgColor theme="4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auto="1"/>
      </bottom>
      <diagonal/>
    </border>
    <border>
      <left/>
      <right/>
      <top style="thin">
        <color rgb="FF000000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auto="1"/>
      </bottom>
      <diagonal/>
    </border>
  </borders>
  <cellStyleXfs count="23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167" fontId="2" fillId="0" borderId="0" applyBorder="0" applyProtection="0"/>
    <xf numFmtId="166" fontId="2" fillId="0" borderId="0" applyBorder="0" applyProtection="0"/>
    <xf numFmtId="9" fontId="2" fillId="0" borderId="0" applyBorder="0" applyProtection="0"/>
    <xf numFmtId="168" fontId="6" fillId="0" borderId="0" applyBorder="0" applyProtection="0"/>
    <xf numFmtId="170" fontId="6" fillId="0" borderId="0" applyBorder="0" applyProtection="0"/>
    <xf numFmtId="170" fontId="6" fillId="0" borderId="0" applyBorder="0" applyProtection="0"/>
    <xf numFmtId="170" fontId="6" fillId="0" borderId="0" applyBorder="0" applyProtection="0"/>
    <xf numFmtId="170" fontId="6" fillId="0" borderId="0" applyBorder="0" applyProtection="0"/>
    <xf numFmtId="170" fontId="6" fillId="0" borderId="0" applyBorder="0" applyProtection="0"/>
    <xf numFmtId="170" fontId="6" fillId="0" borderId="0" applyBorder="0" applyProtection="0"/>
    <xf numFmtId="170" fontId="6" fillId="0" borderId="0" applyBorder="0" applyProtection="0"/>
    <xf numFmtId="170" fontId="6" fillId="0" borderId="0" applyBorder="0" applyProtection="0"/>
    <xf numFmtId="170" fontId="6" fillId="0" borderId="0" applyBorder="0" applyProtection="0"/>
    <xf numFmtId="170" fontId="6" fillId="0" borderId="0" applyBorder="0" applyProtection="0"/>
    <xf numFmtId="170" fontId="6" fillId="0" borderId="0" applyBorder="0" applyProtection="0"/>
    <xf numFmtId="170" fontId="6" fillId="0" borderId="0" applyBorder="0" applyProtection="0"/>
    <xf numFmtId="170" fontId="6" fillId="0" borderId="0" applyBorder="0" applyProtection="0"/>
    <xf numFmtId="0" fontId="1" fillId="0" borderId="0"/>
    <xf numFmtId="167" fontId="13" fillId="0" borderId="0" applyFont="0" applyFill="0" applyBorder="0" applyAlignment="0" applyProtection="0"/>
    <xf numFmtId="166" fontId="13" fillId="0" borderId="0" applyFont="0" applyFill="0" applyBorder="0" applyAlignment="0" applyProtection="0"/>
  </cellStyleXfs>
  <cellXfs count="265">
    <xf numFmtId="0" fontId="0" fillId="0" borderId="0" xfId="0"/>
    <xf numFmtId="0" fontId="5" fillId="4" borderId="0" xfId="2" applyFont="1" applyFill="1" applyAlignment="1" applyProtection="1">
      <alignment wrapText="1"/>
      <protection locked="0"/>
    </xf>
    <xf numFmtId="0" fontId="5" fillId="4" borderId="0" xfId="2" applyFont="1" applyFill="1" applyProtection="1">
      <protection locked="0"/>
    </xf>
    <xf numFmtId="0" fontId="6" fillId="0" borderId="0" xfId="2" applyFont="1"/>
    <xf numFmtId="0" fontId="6" fillId="4" borderId="0" xfId="2" applyFont="1" applyFill="1"/>
    <xf numFmtId="0" fontId="7" fillId="4" borderId="0" xfId="2" applyFont="1" applyFill="1" applyAlignment="1" applyProtection="1">
      <alignment wrapText="1"/>
      <protection locked="0"/>
    </xf>
    <xf numFmtId="0" fontId="6" fillId="0" borderId="0" xfId="2" applyFont="1" applyAlignment="1">
      <alignment horizontal="center"/>
    </xf>
    <xf numFmtId="0" fontId="5" fillId="4" borderId="2" xfId="2" applyFont="1" applyFill="1" applyBorder="1" applyAlignment="1">
      <alignment horizontal="center"/>
    </xf>
    <xf numFmtId="0" fontId="5" fillId="4" borderId="2" xfId="2" applyFont="1" applyFill="1" applyBorder="1"/>
    <xf numFmtId="0" fontId="5" fillId="4" borderId="3" xfId="2" applyFont="1" applyFill="1" applyBorder="1"/>
    <xf numFmtId="0" fontId="4" fillId="0" borderId="0" xfId="2" applyFont="1" applyAlignment="1">
      <alignment horizontal="center"/>
    </xf>
    <xf numFmtId="0" fontId="7" fillId="0" borderId="0" xfId="2" applyFont="1" applyAlignment="1">
      <alignment horizontal="left"/>
    </xf>
    <xf numFmtId="166" fontId="5" fillId="0" borderId="0" xfId="2" applyNumberFormat="1" applyFont="1" applyAlignment="1">
      <alignment horizontal="left"/>
    </xf>
    <xf numFmtId="0" fontId="5" fillId="0" borderId="0" xfId="2" applyFont="1" applyAlignment="1">
      <alignment horizontal="left"/>
    </xf>
    <xf numFmtId="167" fontId="5" fillId="4" borderId="0" xfId="2" applyNumberFormat="1" applyFont="1" applyFill="1" applyProtection="1">
      <protection locked="0"/>
    </xf>
    <xf numFmtId="0" fontId="7" fillId="3" borderId="0" xfId="2" applyFont="1" applyFill="1" applyAlignment="1">
      <alignment horizontal="left"/>
    </xf>
    <xf numFmtId="166" fontId="7" fillId="3" borderId="0" xfId="2" applyNumberFormat="1" applyFont="1" applyFill="1" applyAlignment="1">
      <alignment horizontal="center"/>
    </xf>
    <xf numFmtId="168" fontId="6" fillId="4" borderId="0" xfId="4" applyNumberFormat="1" applyFont="1" applyFill="1" applyBorder="1" applyProtection="1"/>
    <xf numFmtId="0" fontId="6" fillId="0" borderId="1" xfId="2" applyFont="1" applyBorder="1" applyAlignment="1">
      <alignment horizontal="center"/>
    </xf>
    <xf numFmtId="0" fontId="6" fillId="4" borderId="2" xfId="2" applyFont="1" applyFill="1" applyBorder="1"/>
    <xf numFmtId="0" fontId="6" fillId="4" borderId="3" xfId="2" applyFont="1" applyFill="1" applyBorder="1"/>
    <xf numFmtId="0" fontId="6" fillId="4" borderId="4" xfId="2" applyFont="1" applyFill="1" applyBorder="1"/>
    <xf numFmtId="167" fontId="6" fillId="0" borderId="0" xfId="3" applyFont="1" applyBorder="1" applyAlignment="1" applyProtection="1">
      <alignment horizontal="left"/>
    </xf>
    <xf numFmtId="167" fontId="8" fillId="0" borderId="0" xfId="3" applyFont="1" applyBorder="1" applyAlignment="1" applyProtection="1">
      <alignment horizontal="left"/>
    </xf>
    <xf numFmtId="0" fontId="8" fillId="4" borderId="0" xfId="2" applyFont="1" applyFill="1" applyProtection="1">
      <protection locked="0"/>
    </xf>
    <xf numFmtId="0" fontId="8" fillId="4" borderId="0" xfId="2" applyFont="1" applyFill="1"/>
    <xf numFmtId="0" fontId="5" fillId="0" borderId="0" xfId="2" applyFont="1"/>
    <xf numFmtId="167" fontId="5" fillId="0" borderId="0" xfId="3" applyFont="1" applyBorder="1" applyAlignment="1" applyProtection="1">
      <alignment horizontal="left"/>
    </xf>
    <xf numFmtId="167" fontId="7" fillId="3" borderId="0" xfId="3" applyFont="1" applyFill="1" applyBorder="1" applyAlignment="1" applyProtection="1">
      <alignment horizontal="left"/>
    </xf>
    <xf numFmtId="0" fontId="7" fillId="3" borderId="1" xfId="2" applyFont="1" applyFill="1" applyBorder="1"/>
    <xf numFmtId="10" fontId="5" fillId="0" borderId="1" xfId="5" applyNumberFormat="1" applyFont="1" applyBorder="1" applyAlignment="1" applyProtection="1">
      <alignment horizontal="center"/>
    </xf>
    <xf numFmtId="167" fontId="5" fillId="0" borderId="1" xfId="2" applyNumberFormat="1" applyFont="1" applyBorder="1" applyAlignment="1">
      <alignment horizontal="center"/>
    </xf>
    <xf numFmtId="10" fontId="5" fillId="6" borderId="1" xfId="5" applyNumberFormat="1" applyFont="1" applyFill="1" applyBorder="1" applyAlignment="1" applyProtection="1">
      <alignment horizontal="center"/>
    </xf>
    <xf numFmtId="10" fontId="6" fillId="6" borderId="1" xfId="2" applyNumberFormat="1" applyFont="1" applyFill="1" applyBorder="1" applyAlignment="1">
      <alignment horizontal="center"/>
    </xf>
    <xf numFmtId="167" fontId="6" fillId="0" borderId="1" xfId="3" applyFont="1" applyBorder="1" applyAlignment="1" applyProtection="1">
      <alignment horizontal="center"/>
    </xf>
    <xf numFmtId="10" fontId="5" fillId="0" borderId="1" xfId="2" applyNumberFormat="1" applyFont="1" applyBorder="1" applyAlignment="1">
      <alignment horizontal="center"/>
    </xf>
    <xf numFmtId="167" fontId="5" fillId="0" borderId="1" xfId="3" applyFont="1" applyBorder="1" applyAlignment="1" applyProtection="1">
      <alignment horizontal="left"/>
    </xf>
    <xf numFmtId="0" fontId="5" fillId="0" borderId="1" xfId="2" applyFont="1" applyBorder="1" applyAlignment="1" applyProtection="1">
      <alignment horizontal="center"/>
      <protection locked="0"/>
    </xf>
    <xf numFmtId="169" fontId="6" fillId="0" borderId="1" xfId="2" applyNumberFormat="1" applyFont="1" applyBorder="1" applyAlignment="1">
      <alignment horizontal="center"/>
    </xf>
    <xf numFmtId="0" fontId="6" fillId="0" borderId="3" xfId="2" applyFont="1" applyBorder="1" applyAlignment="1">
      <alignment horizontal="center"/>
    </xf>
    <xf numFmtId="10" fontId="5" fillId="0" borderId="0" xfId="5" applyNumberFormat="1" applyFont="1" applyBorder="1" applyAlignment="1" applyProtection="1">
      <alignment horizontal="center"/>
      <protection locked="0"/>
    </xf>
    <xf numFmtId="10" fontId="7" fillId="3" borderId="1" xfId="2" applyNumberFormat="1" applyFont="1" applyFill="1" applyBorder="1" applyAlignment="1">
      <alignment horizontal="center"/>
    </xf>
    <xf numFmtId="0" fontId="7" fillId="3" borderId="0" xfId="2" applyFont="1" applyFill="1" applyAlignment="1">
      <alignment horizontal="center"/>
    </xf>
    <xf numFmtId="167" fontId="5" fillId="0" borderId="1" xfId="3" applyFont="1" applyBorder="1" applyProtection="1"/>
    <xf numFmtId="0" fontId="18" fillId="4" borderId="9" xfId="2" applyFont="1" applyFill="1" applyBorder="1" applyProtection="1">
      <protection locked="0"/>
    </xf>
    <xf numFmtId="170" fontId="17" fillId="4" borderId="10" xfId="3" applyNumberFormat="1" applyFont="1" applyFill="1" applyBorder="1" applyAlignment="1" applyProtection="1">
      <alignment horizontal="center"/>
      <protection locked="0"/>
    </xf>
    <xf numFmtId="0" fontId="18" fillId="4" borderId="9" xfId="2" applyFont="1" applyFill="1" applyBorder="1" applyAlignment="1" applyProtection="1">
      <alignment horizontal="center"/>
      <protection locked="0"/>
    </xf>
    <xf numFmtId="170" fontId="17" fillId="4" borderId="11" xfId="3" applyNumberFormat="1" applyFont="1" applyFill="1" applyBorder="1" applyAlignment="1" applyProtection="1">
      <alignment horizontal="center"/>
      <protection locked="0"/>
    </xf>
    <xf numFmtId="0" fontId="18" fillId="4" borderId="9" xfId="2" applyFont="1" applyFill="1" applyBorder="1" applyAlignment="1" applyProtection="1">
      <alignment horizontal="left"/>
      <protection locked="0"/>
    </xf>
    <xf numFmtId="0" fontId="18" fillId="4" borderId="12" xfId="2" applyFont="1" applyFill="1" applyBorder="1" applyProtection="1">
      <protection locked="0"/>
    </xf>
    <xf numFmtId="0" fontId="16" fillId="4" borderId="2" xfId="2" applyFont="1" applyFill="1" applyBorder="1" applyAlignment="1" applyProtection="1">
      <alignment horizontal="right"/>
      <protection locked="0"/>
    </xf>
    <xf numFmtId="171" fontId="16" fillId="4" borderId="13" xfId="2" applyNumberFormat="1" applyFont="1" applyFill="1" applyBorder="1" applyAlignment="1" applyProtection="1">
      <alignment horizontal="right"/>
      <protection locked="0"/>
    </xf>
    <xf numFmtId="0" fontId="18" fillId="4" borderId="14" xfId="2" applyFont="1" applyFill="1" applyBorder="1" applyProtection="1">
      <protection locked="0"/>
    </xf>
    <xf numFmtId="170" fontId="17" fillId="4" borderId="15" xfId="3" applyNumberFormat="1" applyFont="1" applyFill="1" applyBorder="1" applyAlignment="1" applyProtection="1">
      <alignment horizontal="center"/>
      <protection locked="0"/>
    </xf>
    <xf numFmtId="170" fontId="17" fillId="4" borderId="16" xfId="3" applyNumberFormat="1" applyFont="1" applyFill="1" applyBorder="1" applyProtection="1">
      <protection locked="0"/>
    </xf>
    <xf numFmtId="167" fontId="6" fillId="8" borderId="0" xfId="3" applyFont="1" applyFill="1" applyBorder="1" applyAlignment="1" applyProtection="1">
      <alignment horizontal="left"/>
    </xf>
    <xf numFmtId="0" fontId="19" fillId="4" borderId="0" xfId="2" applyFont="1" applyFill="1" applyProtection="1">
      <protection locked="0"/>
    </xf>
    <xf numFmtId="170" fontId="16" fillId="4" borderId="0" xfId="2" applyNumberFormat="1" applyFont="1" applyFill="1" applyProtection="1">
      <protection locked="0"/>
    </xf>
    <xf numFmtId="0" fontId="5" fillId="0" borderId="0" xfId="2" applyFont="1" applyProtection="1">
      <protection locked="0"/>
    </xf>
    <xf numFmtId="0" fontId="2" fillId="0" borderId="0" xfId="2"/>
    <xf numFmtId="10" fontId="6" fillId="3" borderId="1" xfId="5" applyNumberFormat="1" applyFont="1" applyFill="1" applyBorder="1" applyAlignment="1" applyProtection="1">
      <alignment horizontal="center"/>
    </xf>
    <xf numFmtId="167" fontId="5" fillId="3" borderId="1" xfId="2" applyNumberFormat="1" applyFont="1" applyFill="1" applyBorder="1" applyAlignment="1">
      <alignment horizontal="center"/>
    </xf>
    <xf numFmtId="0" fontId="5" fillId="4" borderId="0" xfId="2" applyFont="1" applyFill="1" applyAlignment="1" applyProtection="1">
      <alignment vertical="center" wrapText="1"/>
      <protection locked="0"/>
    </xf>
    <xf numFmtId="167" fontId="17" fillId="3" borderId="0" xfId="3" applyFont="1" applyFill="1" applyBorder="1" applyAlignment="1" applyProtection="1">
      <alignment horizontal="left"/>
    </xf>
    <xf numFmtId="0" fontId="5" fillId="0" borderId="0" xfId="2" applyFont="1" applyAlignment="1" applyProtection="1">
      <alignment vertical="center" wrapText="1"/>
      <protection locked="0"/>
    </xf>
    <xf numFmtId="0" fontId="8" fillId="0" borderId="0" xfId="2" applyFont="1" applyAlignment="1">
      <alignment horizontal="left"/>
    </xf>
    <xf numFmtId="0" fontId="8" fillId="4" borderId="0" xfId="2" applyFont="1" applyFill="1" applyAlignment="1" applyProtection="1">
      <alignment wrapText="1"/>
      <protection locked="0"/>
    </xf>
    <xf numFmtId="0" fontId="8" fillId="0" borderId="0" xfId="2" applyFont="1" applyProtection="1">
      <protection locked="0"/>
    </xf>
    <xf numFmtId="0" fontId="20" fillId="0" borderId="0" xfId="2" applyFont="1" applyAlignment="1">
      <alignment horizontal="left"/>
    </xf>
    <xf numFmtId="0" fontId="20" fillId="3" borderId="0" xfId="2" applyFont="1" applyFill="1"/>
    <xf numFmtId="10" fontId="6" fillId="0" borderId="1" xfId="2" applyNumberFormat="1" applyFont="1" applyBorder="1" applyAlignment="1">
      <alignment horizontal="center"/>
    </xf>
    <xf numFmtId="0" fontId="6" fillId="4" borderId="0" xfId="2" applyFont="1" applyFill="1" applyAlignment="1" applyProtection="1">
      <alignment wrapText="1"/>
      <protection locked="0"/>
    </xf>
    <xf numFmtId="4" fontId="6" fillId="4" borderId="0" xfId="2" applyNumberFormat="1" applyFont="1" applyFill="1" applyAlignment="1" applyProtection="1">
      <alignment wrapText="1"/>
      <protection locked="0"/>
    </xf>
    <xf numFmtId="10" fontId="6" fillId="0" borderId="4" xfId="2" applyNumberFormat="1" applyFont="1" applyBorder="1" applyAlignment="1">
      <alignment horizontal="center"/>
    </xf>
    <xf numFmtId="0" fontId="6" fillId="4" borderId="2" xfId="2" applyFont="1" applyFill="1" applyBorder="1" applyAlignment="1">
      <alignment horizontal="left" vertical="center"/>
    </xf>
    <xf numFmtId="0" fontId="6" fillId="3" borderId="1" xfId="2" applyFont="1" applyFill="1" applyBorder="1"/>
    <xf numFmtId="167" fontId="20" fillId="3" borderId="0" xfId="3" applyFont="1" applyFill="1" applyBorder="1" applyAlignment="1" applyProtection="1">
      <alignment horizontal="left"/>
    </xf>
    <xf numFmtId="0" fontId="22" fillId="3" borderId="0" xfId="2" applyFont="1" applyFill="1" applyAlignment="1">
      <alignment horizontal="center"/>
    </xf>
    <xf numFmtId="0" fontId="20" fillId="3" borderId="0" xfId="2" applyFont="1" applyFill="1" applyAlignment="1">
      <alignment horizontal="center"/>
    </xf>
    <xf numFmtId="0" fontId="8" fillId="4" borderId="0" xfId="2" applyFont="1" applyFill="1" applyAlignment="1">
      <alignment horizontal="center"/>
    </xf>
    <xf numFmtId="167" fontId="6" fillId="4" borderId="1" xfId="3" applyFont="1" applyFill="1" applyBorder="1" applyProtection="1"/>
    <xf numFmtId="0" fontId="6" fillId="0" borderId="1" xfId="2" applyFont="1" applyBorder="1" applyAlignment="1" applyProtection="1">
      <alignment horizontal="center"/>
      <protection locked="0"/>
    </xf>
    <xf numFmtId="0" fontId="8" fillId="0" borderId="0" xfId="2" applyFont="1" applyAlignment="1">
      <alignment horizontal="right"/>
    </xf>
    <xf numFmtId="0" fontId="6" fillId="4" borderId="0" xfId="2" applyFont="1" applyFill="1" applyAlignment="1">
      <alignment horizontal="center"/>
    </xf>
    <xf numFmtId="167" fontId="6" fillId="4" borderId="0" xfId="3" applyFont="1" applyFill="1" applyBorder="1" applyProtection="1"/>
    <xf numFmtId="0" fontId="8" fillId="0" borderId="0" xfId="2" applyFont="1" applyAlignment="1" applyProtection="1">
      <alignment horizontal="center"/>
      <protection locked="0"/>
    </xf>
    <xf numFmtId="0" fontId="5" fillId="0" borderId="0" xfId="2" applyFont="1" applyAlignment="1" applyProtection="1">
      <alignment horizontal="center"/>
      <protection locked="0"/>
    </xf>
    <xf numFmtId="0" fontId="29" fillId="0" borderId="18" xfId="0" applyFont="1" applyBorder="1" applyAlignment="1">
      <alignment horizontal="center" vertical="center" wrapText="1"/>
    </xf>
    <xf numFmtId="164" fontId="27" fillId="0" borderId="18" xfId="1" applyFont="1" applyBorder="1" applyAlignment="1">
      <alignment vertical="center" wrapText="1"/>
    </xf>
    <xf numFmtId="164" fontId="27" fillId="0" borderId="18" xfId="0" applyNumberFormat="1" applyFont="1" applyBorder="1" applyAlignment="1">
      <alignment vertical="center" wrapText="1"/>
    </xf>
    <xf numFmtId="164" fontId="27" fillId="13" borderId="18" xfId="0" applyNumberFormat="1" applyFont="1" applyFill="1" applyBorder="1" applyAlignment="1">
      <alignment vertical="center" wrapText="1"/>
    </xf>
    <xf numFmtId="0" fontId="27" fillId="0" borderId="0" xfId="0" applyFont="1" applyAlignment="1">
      <alignment horizontal="left"/>
    </xf>
    <xf numFmtId="0" fontId="27" fillId="0" borderId="0" xfId="0" applyFont="1"/>
    <xf numFmtId="0" fontId="29" fillId="0" borderId="1" xfId="0" applyFont="1" applyBorder="1" applyAlignment="1">
      <alignment horizontal="justify" vertical="center"/>
    </xf>
    <xf numFmtId="0" fontId="29" fillId="0" borderId="1" xfId="0" applyFont="1" applyBorder="1" applyAlignment="1">
      <alignment horizontal="justify" vertical="center" wrapText="1"/>
    </xf>
    <xf numFmtId="0" fontId="27" fillId="0" borderId="0" xfId="0" applyFont="1" applyAlignment="1">
      <alignment horizontal="left" wrapText="1"/>
    </xf>
    <xf numFmtId="0" fontId="6" fillId="4" borderId="3" xfId="2" applyFont="1" applyFill="1" applyBorder="1" applyAlignment="1">
      <alignment horizontal="center" vertical="center"/>
    </xf>
    <xf numFmtId="0" fontId="6" fillId="4" borderId="1" xfId="2" applyFont="1" applyFill="1" applyBorder="1" applyAlignment="1">
      <alignment horizontal="center" vertical="center"/>
    </xf>
    <xf numFmtId="0" fontId="6" fillId="4" borderId="4" xfId="2" applyFont="1" applyFill="1" applyBorder="1" applyAlignment="1">
      <alignment horizontal="center" vertical="center"/>
    </xf>
    <xf numFmtId="10" fontId="5" fillId="0" borderId="1" xfId="3" applyNumberFormat="1" applyFont="1" applyBorder="1" applyAlignment="1" applyProtection="1">
      <alignment horizontal="center" vertical="center"/>
    </xf>
    <xf numFmtId="9" fontId="5" fillId="0" borderId="1" xfId="5" applyFont="1" applyBorder="1" applyAlignment="1" applyProtection="1">
      <alignment horizontal="center" vertical="center"/>
    </xf>
    <xf numFmtId="0" fontId="6" fillId="4" borderId="2" xfId="2" applyFont="1" applyFill="1" applyBorder="1" applyAlignment="1">
      <alignment vertical="center"/>
    </xf>
    <xf numFmtId="167" fontId="5" fillId="0" borderId="1" xfId="3" applyFont="1" applyBorder="1" applyAlignment="1" applyProtection="1">
      <alignment vertical="center"/>
    </xf>
    <xf numFmtId="0" fontId="11" fillId="15" borderId="1" xfId="2" applyFont="1" applyFill="1" applyBorder="1" applyAlignment="1">
      <alignment horizontal="center"/>
    </xf>
    <xf numFmtId="10" fontId="6" fillId="16" borderId="1" xfId="2" applyNumberFormat="1" applyFont="1" applyFill="1" applyBorder="1" applyAlignment="1">
      <alignment horizontal="center"/>
    </xf>
    <xf numFmtId="10" fontId="5" fillId="16" borderId="1" xfId="5" applyNumberFormat="1" applyFont="1" applyFill="1" applyBorder="1" applyAlignment="1" applyProtection="1">
      <alignment horizontal="center"/>
    </xf>
    <xf numFmtId="43" fontId="8" fillId="4" borderId="0" xfId="2" applyNumberFormat="1" applyFont="1" applyFill="1"/>
    <xf numFmtId="0" fontId="0" fillId="0" borderId="0" xfId="0" applyAlignment="1">
      <alignment horizontal="center" vertical="center"/>
    </xf>
    <xf numFmtId="164" fontId="5" fillId="0" borderId="0" xfId="1" applyFont="1" applyProtection="1">
      <protection locked="0"/>
    </xf>
    <xf numFmtId="164" fontId="32" fillId="0" borderId="0" xfId="1" applyFont="1" applyProtection="1">
      <protection locked="0"/>
    </xf>
    <xf numFmtId="0" fontId="31" fillId="0" borderId="0" xfId="0" applyFont="1"/>
    <xf numFmtId="0" fontId="31" fillId="17" borderId="0" xfId="0" applyFont="1" applyFill="1"/>
    <xf numFmtId="0" fontId="31" fillId="0" borderId="1" xfId="0" applyFont="1" applyBorder="1" applyAlignment="1">
      <alignment horizontal="center" vertical="center"/>
    </xf>
    <xf numFmtId="10" fontId="5" fillId="0" borderId="4" xfId="5" applyNumberFormat="1" applyFont="1" applyBorder="1" applyAlignment="1" applyProtection="1">
      <alignment horizontal="center" vertical="center"/>
    </xf>
    <xf numFmtId="167" fontId="6" fillId="0" borderId="1" xfId="3" applyFont="1" applyBorder="1" applyAlignment="1" applyProtection="1">
      <alignment horizontal="left" vertical="center"/>
    </xf>
    <xf numFmtId="0" fontId="0" fillId="0" borderId="1" xfId="0" applyBorder="1"/>
    <xf numFmtId="0" fontId="31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164" fontId="31" fillId="0" borderId="1" xfId="1" applyFont="1" applyFill="1" applyBorder="1"/>
    <xf numFmtId="164" fontId="31" fillId="0" borderId="1" xfId="1" applyFont="1" applyFill="1" applyBorder="1" applyAlignment="1">
      <alignment horizontal="center" vertical="center"/>
    </xf>
    <xf numFmtId="0" fontId="34" fillId="0" borderId="0" xfId="0" applyFont="1" applyAlignment="1">
      <alignment horizontal="right"/>
    </xf>
    <xf numFmtId="0" fontId="31" fillId="0" borderId="1" xfId="0" applyFont="1" applyBorder="1" applyAlignment="1">
      <alignment wrapText="1"/>
    </xf>
    <xf numFmtId="44" fontId="28" fillId="12" borderId="18" xfId="0" applyNumberFormat="1" applyFont="1" applyFill="1" applyBorder="1" applyAlignment="1">
      <alignment horizontal="center" vertical="center" wrapText="1"/>
    </xf>
    <xf numFmtId="164" fontId="0" fillId="0" borderId="1" xfId="1" applyFont="1" applyBorder="1"/>
    <xf numFmtId="164" fontId="34" fillId="14" borderId="1" xfId="1" applyFont="1" applyFill="1" applyBorder="1" applyAlignment="1"/>
    <xf numFmtId="164" fontId="0" fillId="0" borderId="0" xfId="1" applyFont="1"/>
    <xf numFmtId="0" fontId="37" fillId="10" borderId="1" xfId="0" applyFont="1" applyFill="1" applyBorder="1" applyAlignment="1">
      <alignment horizontal="center" vertical="center"/>
    </xf>
    <xf numFmtId="164" fontId="37" fillId="10" borderId="1" xfId="1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164" fontId="0" fillId="0" borderId="1" xfId="1" applyFont="1" applyBorder="1" applyAlignment="1">
      <alignment vertical="center"/>
    </xf>
    <xf numFmtId="164" fontId="31" fillId="0" borderId="1" xfId="1" applyFont="1" applyFill="1" applyBorder="1" applyAlignment="1">
      <alignment vertical="center"/>
    </xf>
    <xf numFmtId="0" fontId="29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6" fillId="10" borderId="1" xfId="0" applyFont="1" applyFill="1" applyBorder="1" applyAlignment="1">
      <alignment horizontal="center" vertical="center"/>
    </xf>
    <xf numFmtId="164" fontId="0" fillId="10" borderId="1" xfId="1" applyFont="1" applyFill="1" applyBorder="1"/>
    <xf numFmtId="164" fontId="0" fillId="10" borderId="1" xfId="0" applyNumberFormat="1" applyFill="1" applyBorder="1"/>
    <xf numFmtId="0" fontId="5" fillId="4" borderId="0" xfId="2" applyFont="1" applyFill="1" applyAlignment="1">
      <alignment horizontal="center"/>
    </xf>
    <xf numFmtId="0" fontId="6" fillId="4" borderId="1" xfId="2" applyFont="1" applyFill="1" applyBorder="1" applyAlignment="1">
      <alignment horizontal="center"/>
    </xf>
    <xf numFmtId="0" fontId="5" fillId="4" borderId="1" xfId="2" applyFont="1" applyFill="1" applyBorder="1" applyAlignment="1">
      <alignment horizontal="center"/>
    </xf>
    <xf numFmtId="0" fontId="6" fillId="4" borderId="0" xfId="2" applyFont="1" applyFill="1" applyAlignment="1">
      <alignment horizontal="left"/>
    </xf>
    <xf numFmtId="0" fontId="5" fillId="0" borderId="1" xfId="2" applyFont="1" applyBorder="1" applyAlignment="1">
      <alignment horizontal="center"/>
    </xf>
    <xf numFmtId="167" fontId="6" fillId="0" borderId="1" xfId="3" applyFont="1" applyBorder="1" applyAlignment="1" applyProtection="1">
      <alignment horizontal="left"/>
    </xf>
    <xf numFmtId="0" fontId="5" fillId="4" borderId="0" xfId="2" applyFont="1" applyFill="1" applyAlignment="1" applyProtection="1">
      <alignment horizontal="left"/>
      <protection locked="0"/>
    </xf>
    <xf numFmtId="0" fontId="5" fillId="4" borderId="0" xfId="2" applyFont="1" applyFill="1" applyAlignment="1" applyProtection="1">
      <alignment horizontal="left" wrapText="1"/>
      <protection locked="0"/>
    </xf>
    <xf numFmtId="0" fontId="7" fillId="3" borderId="1" xfId="2" applyFont="1" applyFill="1" applyBorder="1" applyAlignment="1">
      <alignment horizontal="center"/>
    </xf>
    <xf numFmtId="167" fontId="7" fillId="3" borderId="1" xfId="3" applyFont="1" applyFill="1" applyBorder="1" applyAlignment="1" applyProtection="1">
      <alignment horizontal="left"/>
    </xf>
    <xf numFmtId="0" fontId="5" fillId="0" borderId="1" xfId="2" applyFont="1" applyBorder="1" applyAlignment="1">
      <alignment horizontal="center" vertical="center"/>
    </xf>
    <xf numFmtId="0" fontId="5" fillId="0" borderId="0" xfId="2" applyFont="1" applyAlignment="1">
      <alignment horizontal="center"/>
    </xf>
    <xf numFmtId="0" fontId="17" fillId="3" borderId="1" xfId="2" applyFont="1" applyFill="1" applyBorder="1" applyAlignment="1">
      <alignment horizontal="center"/>
    </xf>
    <xf numFmtId="167" fontId="17" fillId="3" borderId="1" xfId="3" applyFont="1" applyFill="1" applyBorder="1" applyAlignment="1" applyProtection="1">
      <alignment horizontal="left"/>
    </xf>
    <xf numFmtId="0" fontId="8" fillId="0" borderId="0" xfId="2" applyFont="1" applyAlignment="1">
      <alignment horizontal="center"/>
    </xf>
    <xf numFmtId="0" fontId="17" fillId="3" borderId="1" xfId="2" applyFont="1" applyFill="1" applyBorder="1" applyAlignment="1">
      <alignment horizontal="center" vertical="center" wrapText="1"/>
    </xf>
    <xf numFmtId="0" fontId="29" fillId="13" borderId="18" xfId="0" applyFont="1" applyFill="1" applyBorder="1" applyAlignment="1">
      <alignment horizontal="center" vertical="center" wrapText="1"/>
    </xf>
    <xf numFmtId="0" fontId="6" fillId="4" borderId="1" xfId="2" applyFont="1" applyFill="1" applyBorder="1" applyAlignment="1" applyProtection="1">
      <alignment horizontal="left"/>
      <protection locked="0"/>
    </xf>
    <xf numFmtId="164" fontId="6" fillId="4" borderId="1" xfId="1" applyFont="1" applyFill="1" applyBorder="1" applyAlignment="1" applyProtection="1">
      <alignment horizontal="center"/>
      <protection locked="0"/>
    </xf>
    <xf numFmtId="1" fontId="6" fillId="4" borderId="7" xfId="4" applyNumberFormat="1" applyFont="1" applyFill="1" applyBorder="1" applyAlignment="1" applyProtection="1">
      <alignment horizontal="center" vertical="center"/>
      <protection locked="0"/>
    </xf>
    <xf numFmtId="0" fontId="6" fillId="4" borderId="2" xfId="2" applyFont="1" applyFill="1" applyBorder="1" applyAlignment="1" applyProtection="1">
      <alignment horizontal="left" wrapText="1"/>
      <protection locked="0"/>
    </xf>
    <xf numFmtId="164" fontId="17" fillId="4" borderId="8" xfId="1" applyFont="1" applyFill="1" applyBorder="1" applyAlignment="1" applyProtection="1">
      <alignment horizontal="center" vertical="center"/>
      <protection locked="0"/>
    </xf>
    <xf numFmtId="0" fontId="23" fillId="4" borderId="1" xfId="2" applyFont="1" applyFill="1" applyBorder="1" applyAlignment="1">
      <alignment horizontal="left" vertical="top" wrapText="1"/>
    </xf>
    <xf numFmtId="167" fontId="17" fillId="4" borderId="1" xfId="3" applyFont="1" applyFill="1" applyBorder="1" applyAlignment="1" applyProtection="1">
      <alignment horizontal="center"/>
    </xf>
    <xf numFmtId="0" fontId="21" fillId="3" borderId="0" xfId="2" applyFont="1" applyFill="1" applyAlignment="1">
      <alignment horizontal="center"/>
    </xf>
    <xf numFmtId="0" fontId="25" fillId="3" borderId="1" xfId="2" applyFont="1" applyFill="1" applyBorder="1" applyAlignment="1">
      <alignment horizontal="center"/>
    </xf>
    <xf numFmtId="0" fontId="6" fillId="3" borderId="1" xfId="2" applyFont="1" applyFill="1" applyBorder="1" applyAlignment="1" applyProtection="1">
      <alignment horizontal="left"/>
      <protection locked="0"/>
    </xf>
    <xf numFmtId="0" fontId="6" fillId="3" borderId="1" xfId="2" applyFont="1" applyFill="1" applyBorder="1" applyAlignment="1" applyProtection="1">
      <alignment horizontal="center"/>
      <protection locked="0"/>
    </xf>
    <xf numFmtId="0" fontId="6" fillId="4" borderId="1" xfId="2" applyFont="1" applyFill="1" applyBorder="1" applyAlignment="1">
      <alignment horizontal="center"/>
    </xf>
    <xf numFmtId="167" fontId="6" fillId="4" borderId="1" xfId="3" applyFont="1" applyFill="1" applyBorder="1" applyAlignment="1" applyProtection="1">
      <alignment horizontal="center"/>
    </xf>
    <xf numFmtId="164" fontId="6" fillId="0" borderId="1" xfId="1" applyFont="1" applyBorder="1" applyAlignment="1" applyProtection="1">
      <alignment horizontal="center"/>
      <protection locked="0"/>
    </xf>
    <xf numFmtId="0" fontId="23" fillId="4" borderId="1" xfId="2" applyFont="1" applyFill="1" applyBorder="1" applyAlignment="1">
      <alignment horizontal="left"/>
    </xf>
    <xf numFmtId="167" fontId="17" fillId="4" borderId="1" xfId="2" applyNumberFormat="1" applyFont="1" applyFill="1" applyBorder="1" applyAlignment="1">
      <alignment horizontal="center"/>
    </xf>
    <xf numFmtId="0" fontId="24" fillId="4" borderId="1" xfId="2" applyFont="1" applyFill="1" applyBorder="1" applyAlignment="1">
      <alignment horizontal="left" vertical="top" wrapText="1"/>
    </xf>
    <xf numFmtId="0" fontId="17" fillId="3" borderId="1" xfId="2" applyFont="1" applyFill="1" applyBorder="1" applyAlignment="1">
      <alignment horizontal="center"/>
    </xf>
    <xf numFmtId="167" fontId="17" fillId="3" borderId="1" xfId="3" applyFont="1" applyFill="1" applyBorder="1" applyAlignment="1" applyProtection="1">
      <alignment horizontal="left"/>
    </xf>
    <xf numFmtId="0" fontId="8" fillId="0" borderId="5" xfId="2" applyFont="1" applyBorder="1" applyAlignment="1">
      <alignment horizontal="center"/>
    </xf>
    <xf numFmtId="0" fontId="17" fillId="3" borderId="1" xfId="2" applyFont="1" applyFill="1" applyBorder="1" applyAlignment="1">
      <alignment horizontal="center" vertical="center"/>
    </xf>
    <xf numFmtId="0" fontId="17" fillId="3" borderId="1" xfId="2" applyFont="1" applyFill="1" applyBorder="1" applyAlignment="1">
      <alignment horizontal="center" vertical="center" wrapText="1"/>
    </xf>
    <xf numFmtId="0" fontId="6" fillId="0" borderId="1" xfId="2" applyFont="1" applyBorder="1" applyAlignment="1">
      <alignment horizontal="left"/>
    </xf>
    <xf numFmtId="167" fontId="6" fillId="0" borderId="1" xfId="3" applyFont="1" applyBorder="1" applyAlignment="1" applyProtection="1">
      <alignment horizontal="left"/>
    </xf>
    <xf numFmtId="0" fontId="8" fillId="0" borderId="0" xfId="2" applyFont="1" applyAlignment="1">
      <alignment horizontal="center"/>
    </xf>
    <xf numFmtId="0" fontId="17" fillId="3" borderId="1" xfId="2" applyFont="1" applyFill="1" applyBorder="1" applyAlignment="1">
      <alignment horizontal="left"/>
    </xf>
    <xf numFmtId="0" fontId="17" fillId="3" borderId="4" xfId="2" applyFont="1" applyFill="1" applyBorder="1" applyAlignment="1">
      <alignment horizontal="center"/>
    </xf>
    <xf numFmtId="0" fontId="6" fillId="0" borderId="1" xfId="2" applyFont="1" applyBorder="1" applyAlignment="1">
      <alignment horizontal="right"/>
    </xf>
    <xf numFmtId="0" fontId="6" fillId="4" borderId="1" xfId="2" applyFont="1" applyFill="1" applyBorder="1" applyAlignment="1">
      <alignment horizontal="left" vertical="center"/>
    </xf>
    <xf numFmtId="0" fontId="8" fillId="4" borderId="0" xfId="2" applyFont="1" applyFill="1" applyAlignment="1">
      <alignment horizontal="left"/>
    </xf>
    <xf numFmtId="0" fontId="7" fillId="5" borderId="1" xfId="2" applyFont="1" applyFill="1" applyBorder="1" applyAlignment="1">
      <alignment horizontal="center"/>
    </xf>
    <xf numFmtId="167" fontId="6" fillId="4" borderId="1" xfId="3" applyFont="1" applyFill="1" applyBorder="1" applyAlignment="1" applyProtection="1">
      <alignment horizontal="left"/>
    </xf>
    <xf numFmtId="0" fontId="7" fillId="3" borderId="1" xfId="2" applyFont="1" applyFill="1" applyBorder="1" applyAlignment="1">
      <alignment horizontal="left"/>
    </xf>
    <xf numFmtId="0" fontId="7" fillId="3" borderId="1" xfId="2" applyFont="1" applyFill="1" applyBorder="1" applyAlignment="1">
      <alignment horizontal="center"/>
    </xf>
    <xf numFmtId="167" fontId="5" fillId="3" borderId="1" xfId="3" applyFont="1" applyFill="1" applyBorder="1" applyAlignment="1" applyProtection="1">
      <alignment horizontal="left"/>
    </xf>
    <xf numFmtId="0" fontId="5" fillId="0" borderId="0" xfId="2" applyFont="1" applyAlignment="1">
      <alignment horizontal="center"/>
    </xf>
    <xf numFmtId="0" fontId="5" fillId="4" borderId="0" xfId="2" applyFont="1" applyFill="1" applyAlignment="1">
      <alignment horizontal="center"/>
    </xf>
    <xf numFmtId="0" fontId="17" fillId="9" borderId="2" xfId="2" applyFont="1" applyFill="1" applyBorder="1" applyAlignment="1">
      <alignment horizontal="center"/>
    </xf>
    <xf numFmtId="0" fontId="17" fillId="9" borderId="3" xfId="2" applyFont="1" applyFill="1" applyBorder="1" applyAlignment="1">
      <alignment horizontal="center"/>
    </xf>
    <xf numFmtId="0" fontId="17" fillId="9" borderId="4" xfId="2" applyFont="1" applyFill="1" applyBorder="1" applyAlignment="1">
      <alignment horizontal="center"/>
    </xf>
    <xf numFmtId="0" fontId="5" fillId="0" borderId="1" xfId="2" applyFont="1" applyBorder="1" applyAlignment="1">
      <alignment horizontal="left"/>
    </xf>
    <xf numFmtId="167" fontId="7" fillId="3" borderId="1" xfId="3" applyFont="1" applyFill="1" applyBorder="1" applyAlignment="1" applyProtection="1">
      <alignment horizontal="left"/>
    </xf>
    <xf numFmtId="0" fontId="5" fillId="0" borderId="3" xfId="2" applyFont="1" applyBorder="1" applyAlignment="1">
      <alignment horizontal="center"/>
    </xf>
    <xf numFmtId="0" fontId="6" fillId="4" borderId="17" xfId="2" applyFont="1" applyFill="1" applyBorder="1" applyAlignment="1">
      <alignment horizontal="center"/>
    </xf>
    <xf numFmtId="164" fontId="17" fillId="0" borderId="1" xfId="1" applyFont="1" applyBorder="1" applyAlignment="1" applyProtection="1">
      <alignment horizontal="left"/>
    </xf>
    <xf numFmtId="0" fontId="17" fillId="4" borderId="0" xfId="2" applyFont="1" applyFill="1" applyAlignment="1">
      <alignment horizontal="center"/>
    </xf>
    <xf numFmtId="164" fontId="35" fillId="0" borderId="2" xfId="1" applyFont="1" applyBorder="1" applyAlignment="1" applyProtection="1">
      <alignment horizontal="center"/>
    </xf>
    <xf numFmtId="164" fontId="35" fillId="0" borderId="4" xfId="1" applyFont="1" applyBorder="1" applyAlignment="1" applyProtection="1">
      <alignment horizontal="center"/>
    </xf>
    <xf numFmtId="0" fontId="6" fillId="0" borderId="2" xfId="2" applyFont="1" applyBorder="1" applyAlignment="1">
      <alignment horizontal="left"/>
    </xf>
    <xf numFmtId="0" fontId="6" fillId="0" borderId="3" xfId="2" applyFont="1" applyBorder="1" applyAlignment="1">
      <alignment horizontal="left"/>
    </xf>
    <xf numFmtId="0" fontId="6" fillId="0" borderId="4" xfId="2" applyFont="1" applyBorder="1" applyAlignment="1">
      <alignment horizontal="left"/>
    </xf>
    <xf numFmtId="164" fontId="17" fillId="0" borderId="2" xfId="1" applyFont="1" applyBorder="1" applyAlignment="1" applyProtection="1">
      <alignment horizontal="center"/>
    </xf>
    <xf numFmtId="164" fontId="17" fillId="0" borderId="4" xfId="1" applyFont="1" applyBorder="1" applyAlignment="1" applyProtection="1">
      <alignment horizontal="center"/>
    </xf>
    <xf numFmtId="0" fontId="16" fillId="7" borderId="8" xfId="2" applyFont="1" applyFill="1" applyBorder="1" applyAlignment="1" applyProtection="1">
      <alignment horizontal="center"/>
      <protection locked="0"/>
    </xf>
    <xf numFmtId="164" fontId="17" fillId="4" borderId="6" xfId="1" applyFont="1" applyFill="1" applyBorder="1" applyAlignment="1" applyProtection="1">
      <alignment horizontal="center" vertical="center"/>
    </xf>
    <xf numFmtId="0" fontId="5" fillId="0" borderId="1" xfId="2" applyFont="1" applyBorder="1" applyAlignment="1">
      <alignment horizontal="center" vertical="center"/>
    </xf>
    <xf numFmtId="164" fontId="17" fillId="0" borderId="1" xfId="1" applyFont="1" applyBorder="1" applyAlignment="1" applyProtection="1">
      <alignment horizontal="center" vertical="center"/>
    </xf>
    <xf numFmtId="0" fontId="5" fillId="0" borderId="1" xfId="2" applyFont="1" applyBorder="1" applyAlignment="1">
      <alignment horizontal="center" vertical="center" wrapText="1"/>
    </xf>
    <xf numFmtId="167" fontId="15" fillId="4" borderId="7" xfId="3" applyFont="1" applyFill="1" applyBorder="1" applyAlignment="1" applyProtection="1">
      <alignment horizontal="center" vertical="center"/>
    </xf>
    <xf numFmtId="0" fontId="6" fillId="0" borderId="2" xfId="2" applyFont="1" applyBorder="1" applyAlignment="1">
      <alignment horizontal="left" vertical="center" wrapText="1"/>
    </xf>
    <xf numFmtId="0" fontId="9" fillId="0" borderId="1" xfId="2" applyFont="1" applyBorder="1" applyAlignment="1">
      <alignment horizontal="left"/>
    </xf>
    <xf numFmtId="0" fontId="5" fillId="0" borderId="1" xfId="2" applyFont="1" applyBorder="1" applyAlignment="1">
      <alignment horizontal="left" vertical="center" wrapText="1"/>
    </xf>
    <xf numFmtId="0" fontId="6" fillId="0" borderId="1" xfId="2" applyFont="1" applyBorder="1" applyAlignment="1">
      <alignment horizontal="left" vertical="center" wrapText="1"/>
    </xf>
    <xf numFmtId="0" fontId="5" fillId="0" borderId="5" xfId="2" applyFont="1" applyBorder="1" applyAlignment="1">
      <alignment horizontal="center"/>
    </xf>
    <xf numFmtId="0" fontId="6" fillId="4" borderId="1" xfId="2" applyFont="1" applyFill="1" applyBorder="1" applyAlignment="1">
      <alignment horizontal="left"/>
    </xf>
    <xf numFmtId="167" fontId="5" fillId="0" borderId="6" xfId="3" applyFont="1" applyBorder="1" applyAlignment="1" applyProtection="1">
      <alignment horizontal="left"/>
    </xf>
    <xf numFmtId="167" fontId="6" fillId="0" borderId="4" xfId="3" applyFont="1" applyBorder="1" applyAlignment="1" applyProtection="1">
      <alignment horizontal="center" vertical="center"/>
    </xf>
    <xf numFmtId="10" fontId="6" fillId="4" borderId="1" xfId="2" applyNumberFormat="1" applyFont="1" applyFill="1" applyBorder="1" applyAlignment="1">
      <alignment horizontal="left"/>
    </xf>
    <xf numFmtId="166" fontId="7" fillId="3" borderId="1" xfId="2" applyNumberFormat="1" applyFont="1" applyFill="1" applyBorder="1" applyAlignment="1">
      <alignment horizontal="center"/>
    </xf>
    <xf numFmtId="0" fontId="5" fillId="4" borderId="1" xfId="2" applyFont="1" applyFill="1" applyBorder="1" applyAlignment="1">
      <alignment horizontal="left"/>
    </xf>
    <xf numFmtId="167" fontId="6" fillId="0" borderId="1" xfId="3" applyFont="1" applyBorder="1" applyAlignment="1" applyProtection="1">
      <alignment horizontal="center" vertical="center"/>
    </xf>
    <xf numFmtId="0" fontId="5" fillId="0" borderId="1" xfId="2" applyFont="1" applyBorder="1" applyAlignment="1">
      <alignment horizontal="center"/>
    </xf>
    <xf numFmtId="165" fontId="5" fillId="0" borderId="1" xfId="2" applyNumberFormat="1" applyFont="1" applyBorder="1" applyAlignment="1">
      <alignment horizontal="center"/>
    </xf>
    <xf numFmtId="166" fontId="5" fillId="0" borderId="1" xfId="2" applyNumberFormat="1" applyFont="1" applyBorder="1" applyAlignment="1">
      <alignment horizontal="center"/>
    </xf>
    <xf numFmtId="0" fontId="5" fillId="4" borderId="4" xfId="2" applyFont="1" applyFill="1" applyBorder="1" applyAlignment="1">
      <alignment horizontal="center"/>
    </xf>
    <xf numFmtId="0" fontId="7" fillId="4" borderId="0" xfId="2" applyFont="1" applyFill="1" applyAlignment="1">
      <alignment horizontal="center"/>
    </xf>
    <xf numFmtId="0" fontId="7" fillId="4" borderId="0" xfId="2" applyFont="1" applyFill="1" applyAlignment="1">
      <alignment horizontal="left"/>
    </xf>
    <xf numFmtId="0" fontId="5" fillId="4" borderId="1" xfId="2" applyFont="1" applyFill="1" applyBorder="1" applyAlignment="1">
      <alignment horizontal="center"/>
    </xf>
    <xf numFmtId="3" fontId="5" fillId="4" borderId="1" xfId="2" applyNumberFormat="1" applyFont="1" applyFill="1" applyBorder="1" applyAlignment="1">
      <alignment horizontal="center"/>
    </xf>
    <xf numFmtId="0" fontId="30" fillId="14" borderId="0" xfId="2" applyFont="1" applyFill="1" applyAlignment="1" applyProtection="1">
      <alignment horizontal="center"/>
      <protection locked="0"/>
    </xf>
    <xf numFmtId="0" fontId="3" fillId="2" borderId="0" xfId="2" applyFont="1" applyFill="1" applyAlignment="1">
      <alignment horizontal="center" vertical="center"/>
    </xf>
    <xf numFmtId="165" fontId="5" fillId="4" borderId="1" xfId="2" applyNumberFormat="1" applyFont="1" applyFill="1" applyBorder="1" applyAlignment="1">
      <alignment horizontal="center"/>
    </xf>
    <xf numFmtId="0" fontId="5" fillId="4" borderId="2" xfId="2" applyFont="1" applyFill="1" applyBorder="1" applyAlignment="1">
      <alignment horizontal="left"/>
    </xf>
    <xf numFmtId="0" fontId="6" fillId="4" borderId="0" xfId="2" applyFont="1" applyFill="1" applyAlignment="1">
      <alignment horizontal="left"/>
    </xf>
    <xf numFmtId="0" fontId="5" fillId="0" borderId="0" xfId="2" applyFont="1" applyAlignment="1" applyProtection="1">
      <alignment horizontal="left"/>
      <protection locked="0"/>
    </xf>
    <xf numFmtId="0" fontId="5" fillId="4" borderId="0" xfId="2" applyFont="1" applyFill="1" applyAlignment="1" applyProtection="1">
      <alignment horizontal="left"/>
      <protection locked="0"/>
    </xf>
    <xf numFmtId="0" fontId="5" fillId="4" borderId="0" xfId="2" applyFont="1" applyFill="1" applyAlignment="1" applyProtection="1">
      <alignment horizontal="left" wrapText="1"/>
      <protection locked="0"/>
    </xf>
    <xf numFmtId="167" fontId="6" fillId="0" borderId="2" xfId="3" applyFont="1" applyBorder="1" applyAlignment="1" applyProtection="1">
      <alignment horizontal="left"/>
    </xf>
    <xf numFmtId="167" fontId="6" fillId="0" borderId="4" xfId="3" applyFont="1" applyBorder="1" applyAlignment="1" applyProtection="1">
      <alignment horizontal="left"/>
    </xf>
    <xf numFmtId="0" fontId="33" fillId="14" borderId="19" xfId="0" applyFont="1" applyFill="1" applyBorder="1" applyAlignment="1">
      <alignment horizontal="center" vertical="top"/>
    </xf>
    <xf numFmtId="0" fontId="33" fillId="14" borderId="20" xfId="0" applyFont="1" applyFill="1" applyBorder="1" applyAlignment="1">
      <alignment horizontal="center" vertical="top"/>
    </xf>
    <xf numFmtId="0" fontId="33" fillId="14" borderId="21" xfId="0" applyFont="1" applyFill="1" applyBorder="1" applyAlignment="1">
      <alignment horizontal="center" vertical="top"/>
    </xf>
    <xf numFmtId="0" fontId="34" fillId="14" borderId="1" xfId="0" applyFont="1" applyFill="1" applyBorder="1" applyAlignment="1">
      <alignment horizontal="center"/>
    </xf>
    <xf numFmtId="0" fontId="33" fillId="10" borderId="0" xfId="0" applyFont="1" applyFill="1" applyAlignment="1">
      <alignment horizontal="center"/>
    </xf>
    <xf numFmtId="0" fontId="33" fillId="14" borderId="25" xfId="0" applyFont="1" applyFill="1" applyBorder="1" applyAlignment="1">
      <alignment horizontal="center" vertical="top"/>
    </xf>
    <xf numFmtId="0" fontId="33" fillId="14" borderId="26" xfId="0" applyFont="1" applyFill="1" applyBorder="1" applyAlignment="1">
      <alignment horizontal="center" vertical="top"/>
    </xf>
    <xf numFmtId="0" fontId="33" fillId="14" borderId="27" xfId="0" applyFont="1" applyFill="1" applyBorder="1" applyAlignment="1">
      <alignment horizontal="center" vertical="top"/>
    </xf>
    <xf numFmtId="164" fontId="33" fillId="14" borderId="18" xfId="1" applyFont="1" applyFill="1" applyBorder="1" applyAlignment="1">
      <alignment horizontal="center"/>
    </xf>
    <xf numFmtId="164" fontId="33" fillId="14" borderId="19" xfId="1" applyFont="1" applyFill="1" applyBorder="1" applyAlignment="1">
      <alignment horizontal="center"/>
    </xf>
    <xf numFmtId="164" fontId="33" fillId="14" borderId="21" xfId="1" applyFont="1" applyFill="1" applyBorder="1" applyAlignment="1">
      <alignment horizontal="center"/>
    </xf>
    <xf numFmtId="0" fontId="29" fillId="13" borderId="18" xfId="0" applyFont="1" applyFill="1" applyBorder="1" applyAlignment="1">
      <alignment horizontal="center" vertical="center" wrapText="1"/>
    </xf>
    <xf numFmtId="0" fontId="28" fillId="12" borderId="18" xfId="0" applyFont="1" applyFill="1" applyBorder="1" applyAlignment="1">
      <alignment horizontal="center" vertical="center" wrapText="1"/>
    </xf>
    <xf numFmtId="0" fontId="26" fillId="10" borderId="0" xfId="0" applyFont="1" applyFill="1" applyAlignment="1">
      <alignment horizontal="center"/>
    </xf>
    <xf numFmtId="0" fontId="28" fillId="11" borderId="18" xfId="0" applyFont="1" applyFill="1" applyBorder="1" applyAlignment="1">
      <alignment horizontal="center" vertical="center" wrapText="1"/>
    </xf>
    <xf numFmtId="0" fontId="28" fillId="12" borderId="22" xfId="0" applyFont="1" applyFill="1" applyBorder="1" applyAlignment="1">
      <alignment horizontal="center" vertical="center" wrapText="1"/>
    </xf>
    <xf numFmtId="0" fontId="28" fillId="12" borderId="23" xfId="0" applyFont="1" applyFill="1" applyBorder="1" applyAlignment="1">
      <alignment horizontal="center" vertical="center" wrapText="1"/>
    </xf>
    <xf numFmtId="0" fontId="28" fillId="12" borderId="24" xfId="0" applyFont="1" applyFill="1" applyBorder="1" applyAlignment="1">
      <alignment horizontal="center" vertical="center" wrapText="1"/>
    </xf>
    <xf numFmtId="0" fontId="0" fillId="10" borderId="2" xfId="0" applyFill="1" applyBorder="1" applyAlignment="1">
      <alignment horizontal="center"/>
    </xf>
    <xf numFmtId="0" fontId="0" fillId="10" borderId="3" xfId="0" applyFill="1" applyBorder="1" applyAlignment="1">
      <alignment horizontal="center"/>
    </xf>
    <xf numFmtId="0" fontId="0" fillId="10" borderId="4" xfId="0" applyFill="1" applyBorder="1" applyAlignment="1">
      <alignment horizontal="center"/>
    </xf>
  </cellXfs>
  <cellStyles count="23">
    <cellStyle name="Moeda" xfId="1" builtinId="4"/>
    <cellStyle name="Moeda 2" xfId="3" xr:uid="{00000000-0005-0000-0000-000001000000}"/>
    <cellStyle name="Moeda 2 2" xfId="6" xr:uid="{00000000-0005-0000-0000-000002000000}"/>
    <cellStyle name="Moeda 2 3" xfId="7" xr:uid="{00000000-0005-0000-0000-000003000000}"/>
    <cellStyle name="Moeda 3" xfId="22" xr:uid="{00000000-0005-0000-0000-000004000000}"/>
    <cellStyle name="Moeda 5 2" xfId="8" xr:uid="{00000000-0005-0000-0000-000005000000}"/>
    <cellStyle name="Moeda 5 3" xfId="9" xr:uid="{00000000-0005-0000-0000-000006000000}"/>
    <cellStyle name="Moeda 5 4" xfId="10" xr:uid="{00000000-0005-0000-0000-000007000000}"/>
    <cellStyle name="Moeda 5 5" xfId="11" xr:uid="{00000000-0005-0000-0000-000008000000}"/>
    <cellStyle name="Moeda 6 2" xfId="12" xr:uid="{00000000-0005-0000-0000-000009000000}"/>
    <cellStyle name="Moeda 6 3" xfId="13" xr:uid="{00000000-0005-0000-0000-00000A000000}"/>
    <cellStyle name="Moeda 6 4" xfId="14" xr:uid="{00000000-0005-0000-0000-00000B000000}"/>
    <cellStyle name="Moeda 6 5" xfId="15" xr:uid="{00000000-0005-0000-0000-00000C000000}"/>
    <cellStyle name="Moeda 7 2" xfId="16" xr:uid="{00000000-0005-0000-0000-00000D000000}"/>
    <cellStyle name="Moeda 7 3" xfId="17" xr:uid="{00000000-0005-0000-0000-00000E000000}"/>
    <cellStyle name="Moeda 7 4" xfId="18" xr:uid="{00000000-0005-0000-0000-00000F000000}"/>
    <cellStyle name="Moeda 7 5" xfId="19" xr:uid="{00000000-0005-0000-0000-000010000000}"/>
    <cellStyle name="Normal" xfId="0" builtinId="0"/>
    <cellStyle name="Normal 2" xfId="2" xr:uid="{00000000-0005-0000-0000-000012000000}"/>
    <cellStyle name="Normal 2 2" xfId="20" xr:uid="{00000000-0005-0000-0000-000013000000}"/>
    <cellStyle name="Porcentagem 2" xfId="5" xr:uid="{00000000-0005-0000-0000-000014000000}"/>
    <cellStyle name="Separador de milhares 2" xfId="4" xr:uid="{00000000-0005-0000-0000-000015000000}"/>
    <cellStyle name="Separador de milhares 2 2" xfId="21" xr:uid="{00000000-0005-0000-0000-00001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eetMetadata" Target="metadata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J164"/>
  <sheetViews>
    <sheetView tabSelected="1" view="pageBreakPreview" topLeftCell="A73" zoomScaleNormal="115" zoomScaleSheetLayoutView="100" zoomScalePageLayoutView="115" workbookViewId="0">
      <selection activeCell="K144" sqref="K144"/>
    </sheetView>
  </sheetViews>
  <sheetFormatPr defaultColWidth="9.140625" defaultRowHeight="15"/>
  <cols>
    <col min="1" max="1" width="3.140625" style="86" customWidth="1"/>
    <col min="2" max="2" width="32.28515625" style="58" bestFit="1" customWidth="1"/>
    <col min="3" max="3" width="17.140625" style="58" customWidth="1"/>
    <col min="4" max="4" width="14.5703125" style="58" customWidth="1"/>
    <col min="5" max="5" width="13" style="58" customWidth="1"/>
    <col min="6" max="6" width="10.5703125" style="58" customWidth="1"/>
    <col min="7" max="7" width="15.28515625" style="58" bestFit="1" customWidth="1"/>
    <col min="8" max="8" width="8" style="58" customWidth="1"/>
    <col min="9" max="9" width="17.5703125" style="58" customWidth="1"/>
    <col min="10" max="10" width="10.140625" style="58" hidden="1" customWidth="1"/>
    <col min="11" max="11" width="94.7109375" style="1" customWidth="1"/>
    <col min="12" max="26" width="9.140625" style="2"/>
    <col min="27" max="27" width="9.7109375" style="2" customWidth="1"/>
    <col min="28" max="47" width="9.140625" style="2"/>
    <col min="48" max="1023" width="9.140625" style="58"/>
    <col min="1024" max="1024" width="11.5703125" style="59" customWidth="1"/>
    <col min="1025" max="16384" width="9.140625" style="59"/>
  </cols>
  <sheetData>
    <row r="1" spans="1:11">
      <c r="A1" s="234" t="s">
        <v>0</v>
      </c>
      <c r="B1" s="234"/>
      <c r="C1" s="234"/>
      <c r="D1" s="234"/>
      <c r="E1" s="234"/>
      <c r="F1" s="234"/>
      <c r="G1" s="234"/>
      <c r="H1" s="234"/>
      <c r="I1" s="234"/>
      <c r="J1" s="234"/>
      <c r="K1" s="234"/>
    </row>
    <row r="2" spans="1:11" ht="21" customHeight="1">
      <c r="A2" s="235" t="s">
        <v>1</v>
      </c>
      <c r="B2" s="235"/>
      <c r="C2" s="235"/>
      <c r="D2" s="235"/>
      <c r="E2" s="235"/>
      <c r="F2" s="235"/>
      <c r="G2" s="235"/>
      <c r="H2" s="235"/>
      <c r="I2" s="235"/>
      <c r="J2" s="235"/>
      <c r="K2" s="235"/>
    </row>
    <row r="3" spans="1:11" ht="15" customHeight="1">
      <c r="A3" s="191"/>
      <c r="B3" s="191"/>
      <c r="C3" s="191"/>
      <c r="D3" s="191"/>
      <c r="E3" s="191"/>
      <c r="F3" s="191"/>
      <c r="G3" s="191"/>
      <c r="H3" s="191"/>
      <c r="I3" s="191"/>
      <c r="J3" s="149"/>
    </row>
    <row r="4" spans="1:11" ht="15" customHeight="1">
      <c r="A4" s="138"/>
      <c r="B4" s="141" t="s">
        <v>2</v>
      </c>
      <c r="C4" s="238"/>
      <c r="D4" s="238"/>
      <c r="E4" s="238"/>
      <c r="F4" s="238"/>
      <c r="G4" s="238"/>
      <c r="H4" s="238"/>
      <c r="I4" s="238"/>
      <c r="J4" s="3"/>
    </row>
    <row r="5" spans="1:11" ht="15" customHeight="1">
      <c r="A5" s="138"/>
      <c r="B5" s="141" t="s">
        <v>3</v>
      </c>
      <c r="C5" s="239"/>
      <c r="D5" s="239"/>
      <c r="E5" s="4"/>
      <c r="F5" s="4"/>
      <c r="G5" s="4"/>
      <c r="H5" s="4"/>
      <c r="I5" s="4"/>
      <c r="J5" s="3"/>
    </row>
    <row r="6" spans="1:11" ht="15" customHeight="1">
      <c r="A6" s="138"/>
      <c r="B6" s="141" t="s">
        <v>4</v>
      </c>
      <c r="C6" s="4"/>
      <c r="D6" s="4"/>
      <c r="E6" s="4"/>
      <c r="F6" s="4"/>
      <c r="G6" s="4"/>
      <c r="H6" s="4"/>
      <c r="I6" s="4"/>
      <c r="J6" s="3"/>
    </row>
    <row r="7" spans="1:11" ht="15" customHeight="1">
      <c r="A7" s="191"/>
      <c r="B7" s="191"/>
      <c r="C7" s="191"/>
      <c r="D7" s="191"/>
      <c r="E7" s="191"/>
      <c r="F7" s="191"/>
      <c r="G7" s="191"/>
      <c r="H7" s="191"/>
      <c r="I7" s="191"/>
      <c r="J7" s="3"/>
    </row>
    <row r="8" spans="1:11" ht="15" customHeight="1">
      <c r="A8" s="230" t="s">
        <v>5</v>
      </c>
      <c r="B8" s="230"/>
      <c r="C8" s="230"/>
      <c r="D8" s="230"/>
      <c r="E8" s="230"/>
      <c r="F8" s="230"/>
      <c r="G8" s="230"/>
      <c r="H8" s="230"/>
      <c r="I8" s="230"/>
      <c r="J8" s="3"/>
      <c r="K8" s="5" t="s">
        <v>6</v>
      </c>
    </row>
    <row r="9" spans="1:11" ht="15" customHeight="1">
      <c r="A9" s="191"/>
      <c r="B9" s="191"/>
      <c r="C9" s="191"/>
      <c r="D9" s="191"/>
      <c r="E9" s="191"/>
      <c r="F9" s="191"/>
      <c r="G9" s="191"/>
      <c r="H9" s="191"/>
      <c r="I9" s="191"/>
      <c r="J9" s="149"/>
    </row>
    <row r="10" spans="1:11" ht="15" customHeight="1">
      <c r="A10" s="140" t="s">
        <v>7</v>
      </c>
      <c r="B10" s="224" t="s">
        <v>8</v>
      </c>
      <c r="C10" s="224"/>
      <c r="D10" s="224"/>
      <c r="E10" s="224"/>
      <c r="F10" s="224"/>
      <c r="G10" s="236" t="s">
        <v>9</v>
      </c>
      <c r="H10" s="236"/>
      <c r="I10" s="236"/>
      <c r="J10" s="6"/>
      <c r="K10" s="1" t="s">
        <v>10</v>
      </c>
    </row>
    <row r="11" spans="1:11" ht="15" customHeight="1">
      <c r="A11" s="140" t="s">
        <v>11</v>
      </c>
      <c r="B11" s="224" t="s">
        <v>12</v>
      </c>
      <c r="C11" s="224"/>
      <c r="D11" s="224"/>
      <c r="E11" s="224"/>
      <c r="F11" s="224"/>
      <c r="G11" s="166" t="s">
        <v>13</v>
      </c>
      <c r="H11" s="166"/>
      <c r="I11" s="166"/>
      <c r="J11" s="6"/>
      <c r="K11" s="1" t="s">
        <v>14</v>
      </c>
    </row>
    <row r="12" spans="1:11" ht="15" customHeight="1">
      <c r="A12" s="7" t="s">
        <v>15</v>
      </c>
      <c r="B12" s="237" t="s">
        <v>16</v>
      </c>
      <c r="C12" s="237"/>
      <c r="D12" s="237"/>
      <c r="E12" s="237"/>
      <c r="F12" s="237"/>
      <c r="G12" s="232" t="s">
        <v>17</v>
      </c>
      <c r="H12" s="232"/>
      <c r="I12" s="232"/>
      <c r="J12" s="149"/>
      <c r="K12" s="1" t="s">
        <v>18</v>
      </c>
    </row>
    <row r="13" spans="1:11" ht="15" customHeight="1">
      <c r="A13" s="140" t="s">
        <v>19</v>
      </c>
      <c r="B13" s="8" t="s">
        <v>20</v>
      </c>
      <c r="C13" s="9"/>
      <c r="D13" s="9"/>
      <c r="E13" s="9"/>
      <c r="F13" s="9"/>
      <c r="G13" s="232">
        <v>12</v>
      </c>
      <c r="H13" s="232"/>
      <c r="I13" s="232"/>
      <c r="J13" s="149"/>
      <c r="K13" s="1" t="s">
        <v>21</v>
      </c>
    </row>
    <row r="14" spans="1:11" ht="15" customHeight="1">
      <c r="A14" s="191"/>
      <c r="B14" s="191"/>
      <c r="C14" s="191"/>
      <c r="D14" s="191"/>
      <c r="E14" s="191"/>
      <c r="F14" s="191"/>
      <c r="G14" s="191"/>
      <c r="H14" s="191"/>
      <c r="I14" s="191"/>
      <c r="J14" s="149"/>
    </row>
    <row r="15" spans="1:11" ht="15" customHeight="1">
      <c r="A15" s="230" t="s">
        <v>22</v>
      </c>
      <c r="B15" s="230"/>
      <c r="C15" s="230"/>
      <c r="D15" s="230"/>
      <c r="E15" s="230"/>
      <c r="F15" s="230"/>
      <c r="G15" s="230"/>
      <c r="H15" s="230"/>
      <c r="I15" s="230"/>
      <c r="J15" s="149"/>
    </row>
    <row r="16" spans="1:11" ht="15" customHeight="1">
      <c r="A16" s="140">
        <v>1</v>
      </c>
      <c r="B16" s="224" t="s">
        <v>23</v>
      </c>
      <c r="C16" s="224"/>
      <c r="D16" s="224"/>
      <c r="E16" s="224"/>
      <c r="F16" s="224"/>
      <c r="G16" s="224"/>
      <c r="H16" s="232" t="s">
        <v>24</v>
      </c>
      <c r="I16" s="232"/>
      <c r="J16" s="149"/>
      <c r="K16" s="1" t="s">
        <v>25</v>
      </c>
    </row>
    <row r="17" spans="1:22" ht="15" customHeight="1">
      <c r="A17" s="140">
        <v>2</v>
      </c>
      <c r="B17" s="224" t="s">
        <v>26</v>
      </c>
      <c r="C17" s="224"/>
      <c r="D17" s="224"/>
      <c r="E17" s="224"/>
      <c r="F17" s="224"/>
      <c r="G17" s="224"/>
      <c r="H17" s="233"/>
      <c r="I17" s="232"/>
      <c r="J17" s="149"/>
      <c r="K17" s="1" t="s">
        <v>27</v>
      </c>
    </row>
    <row r="18" spans="1:22" ht="15" customHeight="1">
      <c r="A18" s="140">
        <v>1</v>
      </c>
      <c r="B18" s="8" t="s">
        <v>28</v>
      </c>
      <c r="C18" s="229" t="s">
        <v>29</v>
      </c>
      <c r="D18" s="229"/>
      <c r="E18" s="229"/>
      <c r="F18" s="229"/>
      <c r="G18" s="229"/>
      <c r="H18" s="229"/>
      <c r="I18" s="229"/>
      <c r="J18" s="149"/>
      <c r="K18" s="1" t="s">
        <v>30</v>
      </c>
    </row>
    <row r="19" spans="1:22" ht="15" customHeight="1">
      <c r="A19" s="191"/>
      <c r="B19" s="191"/>
      <c r="C19" s="191"/>
      <c r="D19" s="191"/>
      <c r="E19" s="191"/>
      <c r="F19" s="191"/>
      <c r="G19" s="191"/>
      <c r="H19" s="191"/>
      <c r="I19" s="191"/>
      <c r="J19" s="149"/>
    </row>
    <row r="20" spans="1:22" ht="15" customHeight="1">
      <c r="A20" s="230" t="s">
        <v>31</v>
      </c>
      <c r="B20" s="230"/>
      <c r="C20" s="230"/>
      <c r="D20" s="230"/>
      <c r="E20" s="230"/>
      <c r="F20" s="230"/>
      <c r="G20" s="230"/>
      <c r="H20" s="230"/>
      <c r="I20" s="230"/>
      <c r="J20" s="10"/>
    </row>
    <row r="21" spans="1:22" ht="15" customHeight="1">
      <c r="A21" s="191" t="s">
        <v>32</v>
      </c>
      <c r="B21" s="191"/>
      <c r="C21" s="191"/>
      <c r="D21" s="191"/>
      <c r="E21" s="191"/>
      <c r="F21" s="191"/>
      <c r="G21" s="191"/>
      <c r="H21" s="191"/>
      <c r="I21" s="191"/>
      <c r="J21" s="149"/>
    </row>
    <row r="22" spans="1:22" ht="15" customHeight="1">
      <c r="A22" s="231" t="s">
        <v>33</v>
      </c>
      <c r="B22" s="231"/>
      <c r="C22" s="231"/>
      <c r="D22" s="231"/>
      <c r="E22" s="231"/>
      <c r="F22" s="231"/>
      <c r="G22" s="231"/>
      <c r="H22" s="231"/>
      <c r="I22" s="231"/>
      <c r="J22" s="11"/>
    </row>
    <row r="23" spans="1:22" ht="15" customHeight="1">
      <c r="A23" s="187" t="s">
        <v>34</v>
      </c>
      <c r="B23" s="187"/>
      <c r="C23" s="187"/>
      <c r="D23" s="187"/>
      <c r="E23" s="187"/>
      <c r="F23" s="187"/>
      <c r="G23" s="187"/>
      <c r="H23" s="187"/>
      <c r="I23" s="187"/>
      <c r="J23" s="11"/>
    </row>
    <row r="24" spans="1:22" ht="15" customHeight="1">
      <c r="A24" s="142">
        <v>1</v>
      </c>
      <c r="B24" s="195" t="s">
        <v>35</v>
      </c>
      <c r="C24" s="195"/>
      <c r="D24" s="195"/>
      <c r="E24" s="195"/>
      <c r="F24" s="195"/>
      <c r="G24" s="195"/>
      <c r="H24" s="226" t="str">
        <f>C18</f>
        <v>VIGILANTE</v>
      </c>
      <c r="I24" s="226"/>
      <c r="J24" s="11"/>
      <c r="K24" s="1" t="s">
        <v>36</v>
      </c>
    </row>
    <row r="25" spans="1:22" ht="15" customHeight="1">
      <c r="A25" s="142">
        <v>2</v>
      </c>
      <c r="B25" s="195" t="s">
        <v>37</v>
      </c>
      <c r="C25" s="195"/>
      <c r="D25" s="195"/>
      <c r="E25" s="195"/>
      <c r="F25" s="195"/>
      <c r="G25" s="195"/>
      <c r="H25" s="226" t="s">
        <v>38</v>
      </c>
      <c r="I25" s="226"/>
      <c r="J25" s="11"/>
      <c r="K25" s="1" t="s">
        <v>39</v>
      </c>
    </row>
    <row r="26" spans="1:22" ht="15" customHeight="1">
      <c r="A26" s="142">
        <v>3</v>
      </c>
      <c r="B26" s="195" t="s">
        <v>40</v>
      </c>
      <c r="C26" s="195"/>
      <c r="D26" s="195"/>
      <c r="E26" s="195"/>
      <c r="F26" s="195"/>
      <c r="G26" s="195"/>
      <c r="H26" s="228">
        <v>2034.15</v>
      </c>
      <c r="I26" s="228"/>
      <c r="J26" s="12"/>
      <c r="K26" s="1" t="s">
        <v>41</v>
      </c>
    </row>
    <row r="27" spans="1:22" ht="15" customHeight="1">
      <c r="A27" s="142">
        <v>4</v>
      </c>
      <c r="B27" s="195" t="s">
        <v>42</v>
      </c>
      <c r="C27" s="195"/>
      <c r="D27" s="195"/>
      <c r="E27" s="195"/>
      <c r="F27" s="195"/>
      <c r="G27" s="195"/>
      <c r="H27" s="226" t="s">
        <v>43</v>
      </c>
      <c r="I27" s="226"/>
      <c r="J27" s="13"/>
      <c r="K27" s="1" t="s">
        <v>44</v>
      </c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</row>
    <row r="28" spans="1:22" ht="15" customHeight="1">
      <c r="A28" s="142">
        <v>5</v>
      </c>
      <c r="B28" s="195" t="s">
        <v>45</v>
      </c>
      <c r="C28" s="195"/>
      <c r="D28" s="195"/>
      <c r="E28" s="195"/>
      <c r="F28" s="195"/>
      <c r="G28" s="195"/>
      <c r="H28" s="227" t="s">
        <v>46</v>
      </c>
      <c r="I28" s="227"/>
      <c r="J28" s="13"/>
      <c r="K28" s="1" t="s">
        <v>47</v>
      </c>
    </row>
    <row r="29" spans="1:22" ht="15" customHeight="1">
      <c r="A29" s="218"/>
      <c r="B29" s="218"/>
      <c r="C29" s="218"/>
      <c r="D29" s="218"/>
      <c r="E29" s="218"/>
      <c r="F29" s="218"/>
      <c r="G29" s="218"/>
      <c r="H29" s="218"/>
      <c r="I29" s="218"/>
      <c r="J29" s="149"/>
    </row>
    <row r="30" spans="1:22" ht="15" customHeight="1">
      <c r="A30" s="185" t="s">
        <v>48</v>
      </c>
      <c r="B30" s="185"/>
      <c r="C30" s="185"/>
      <c r="D30" s="185"/>
      <c r="E30" s="185"/>
      <c r="F30" s="185"/>
      <c r="G30" s="185"/>
      <c r="H30" s="185"/>
      <c r="I30" s="185"/>
      <c r="J30" s="15"/>
    </row>
    <row r="31" spans="1:22" ht="15" customHeight="1">
      <c r="A31" s="146">
        <v>1</v>
      </c>
      <c r="B31" s="187" t="s">
        <v>49</v>
      </c>
      <c r="C31" s="187"/>
      <c r="D31" s="187"/>
      <c r="E31" s="187"/>
      <c r="F31" s="187"/>
      <c r="G31" s="187"/>
      <c r="H31" s="223" t="s">
        <v>50</v>
      </c>
      <c r="I31" s="223"/>
      <c r="J31" s="16"/>
    </row>
    <row r="32" spans="1:22" ht="15" customHeight="1">
      <c r="A32" s="142" t="s">
        <v>7</v>
      </c>
      <c r="B32" s="224" t="s">
        <v>51</v>
      </c>
      <c r="C32" s="224"/>
      <c r="D32" s="224"/>
      <c r="E32" s="224"/>
      <c r="F32" s="224"/>
      <c r="G32" s="224"/>
      <c r="H32" s="178">
        <f>H26</f>
        <v>2034.15</v>
      </c>
      <c r="I32" s="178"/>
      <c r="J32" s="17">
        <f>((H32/(H26/220)))</f>
        <v>220</v>
      </c>
      <c r="K32" s="2" t="s">
        <v>52</v>
      </c>
    </row>
    <row r="33" spans="1:22" ht="39" customHeight="1">
      <c r="A33" s="18" t="s">
        <v>11</v>
      </c>
      <c r="B33" s="101" t="s">
        <v>53</v>
      </c>
      <c r="C33" s="96"/>
      <c r="D33" s="97" t="s">
        <v>54</v>
      </c>
      <c r="E33" s="97" t="s">
        <v>55</v>
      </c>
      <c r="F33" s="96"/>
      <c r="G33" s="98"/>
      <c r="H33" s="225">
        <f>IF(E33="N",0,H32*0.3)</f>
        <v>610.25</v>
      </c>
      <c r="I33" s="225"/>
      <c r="J33" s="22"/>
      <c r="K33" s="1" t="s">
        <v>56</v>
      </c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55.5" customHeight="1">
      <c r="A34" s="18" t="s">
        <v>15</v>
      </c>
      <c r="B34" s="101" t="s">
        <v>57</v>
      </c>
      <c r="C34" s="96"/>
      <c r="D34" s="97" t="s">
        <v>54</v>
      </c>
      <c r="E34" s="97" t="s">
        <v>58</v>
      </c>
      <c r="F34" s="99">
        <v>0.2</v>
      </c>
      <c r="G34" s="100"/>
      <c r="H34" s="221">
        <f>IF(E34="N",0,F34*H32)</f>
        <v>0</v>
      </c>
      <c r="I34" s="221"/>
      <c r="J34" s="22"/>
      <c r="K34" s="145" t="s">
        <v>59</v>
      </c>
      <c r="L34" s="144"/>
      <c r="M34" s="144"/>
      <c r="N34" s="144"/>
      <c r="O34" s="144"/>
      <c r="P34" s="144"/>
      <c r="Q34" s="144"/>
      <c r="R34" s="144"/>
      <c r="S34" s="144"/>
      <c r="T34" s="144"/>
      <c r="U34" s="144"/>
      <c r="V34" s="144"/>
    </row>
    <row r="35" spans="1:22" ht="15" customHeight="1">
      <c r="A35" s="142" t="s">
        <v>19</v>
      </c>
      <c r="B35" s="222" t="s">
        <v>60</v>
      </c>
      <c r="C35" s="222"/>
      <c r="D35" s="222"/>
      <c r="E35" s="222"/>
      <c r="F35" s="222"/>
      <c r="G35" s="222"/>
      <c r="H35" s="178"/>
      <c r="I35" s="178"/>
      <c r="J35" s="23"/>
      <c r="K35" s="2"/>
    </row>
    <row r="36" spans="1:22" ht="15" customHeight="1">
      <c r="A36" s="142" t="s">
        <v>61</v>
      </c>
      <c r="B36" s="219" t="s">
        <v>62</v>
      </c>
      <c r="C36" s="219"/>
      <c r="D36" s="219"/>
      <c r="E36" s="219"/>
      <c r="F36" s="219"/>
      <c r="G36" s="219"/>
      <c r="H36" s="178"/>
      <c r="I36" s="178"/>
      <c r="J36" s="23"/>
      <c r="K36" s="2"/>
      <c r="P36" s="24"/>
    </row>
    <row r="37" spans="1:22" ht="15" customHeight="1">
      <c r="A37" s="140" t="s">
        <v>63</v>
      </c>
      <c r="B37" s="219" t="s">
        <v>64</v>
      </c>
      <c r="C37" s="219"/>
      <c r="D37" s="219"/>
      <c r="E37" s="219"/>
      <c r="F37" s="219"/>
      <c r="G37" s="219"/>
      <c r="H37" s="186"/>
      <c r="I37" s="186"/>
      <c r="J37" s="25"/>
      <c r="K37" s="2"/>
      <c r="N37" s="26"/>
    </row>
    <row r="38" spans="1:22" ht="15" customHeight="1">
      <c r="A38" s="142" t="s">
        <v>65</v>
      </c>
      <c r="B38" s="195" t="s">
        <v>66</v>
      </c>
      <c r="C38" s="195"/>
      <c r="D38" s="195"/>
      <c r="E38" s="195"/>
      <c r="F38" s="195"/>
      <c r="G38" s="195"/>
      <c r="H38" s="220"/>
      <c r="I38" s="220"/>
      <c r="J38" s="27"/>
      <c r="K38" s="2"/>
    </row>
    <row r="39" spans="1:22" ht="15" customHeight="1">
      <c r="A39" s="188" t="s">
        <v>67</v>
      </c>
      <c r="B39" s="188"/>
      <c r="C39" s="188"/>
      <c r="D39" s="188"/>
      <c r="E39" s="188"/>
      <c r="F39" s="188"/>
      <c r="G39" s="188"/>
      <c r="H39" s="196">
        <f>SUM(H32:I38)</f>
        <v>2644.4</v>
      </c>
      <c r="I39" s="196"/>
      <c r="J39" s="28"/>
      <c r="K39" s="1" t="s">
        <v>68</v>
      </c>
    </row>
    <row r="40" spans="1:22" ht="15" customHeight="1">
      <c r="A40" s="218"/>
      <c r="B40" s="218"/>
      <c r="C40" s="218"/>
      <c r="D40" s="218"/>
      <c r="E40" s="218"/>
      <c r="F40" s="218"/>
      <c r="G40" s="218"/>
      <c r="H40" s="218"/>
      <c r="I40" s="218"/>
      <c r="J40" s="149"/>
    </row>
    <row r="41" spans="1:22" ht="15" customHeight="1">
      <c r="A41" s="185" t="s">
        <v>69</v>
      </c>
      <c r="B41" s="185"/>
      <c r="C41" s="185"/>
      <c r="D41" s="185"/>
      <c r="E41" s="185"/>
      <c r="F41" s="185"/>
      <c r="G41" s="185"/>
      <c r="H41" s="185"/>
      <c r="I41" s="185"/>
      <c r="J41" s="149"/>
    </row>
    <row r="42" spans="1:22" ht="15" customHeight="1">
      <c r="A42" s="188" t="s">
        <v>70</v>
      </c>
      <c r="B42" s="188"/>
      <c r="C42" s="188"/>
      <c r="D42" s="188"/>
      <c r="E42" s="188"/>
      <c r="F42" s="188"/>
      <c r="G42" s="188"/>
      <c r="H42" s="188"/>
      <c r="I42" s="188"/>
      <c r="J42" s="149"/>
    </row>
    <row r="43" spans="1:22" ht="15" customHeight="1">
      <c r="A43" s="146" t="s">
        <v>71</v>
      </c>
      <c r="B43" s="187" t="s">
        <v>72</v>
      </c>
      <c r="C43" s="187"/>
      <c r="D43" s="187"/>
      <c r="E43" s="187"/>
      <c r="F43" s="187"/>
      <c r="G43" s="187"/>
      <c r="H43" s="146" t="s">
        <v>73</v>
      </c>
      <c r="I43" s="29" t="s">
        <v>50</v>
      </c>
      <c r="J43" s="149"/>
    </row>
    <row r="44" spans="1:22" ht="15" customHeight="1">
      <c r="A44" s="142" t="s">
        <v>7</v>
      </c>
      <c r="B44" s="215" t="s">
        <v>74</v>
      </c>
      <c r="C44" s="215"/>
      <c r="D44" s="215"/>
      <c r="E44" s="215"/>
      <c r="F44" s="215"/>
      <c r="G44" s="215"/>
      <c r="H44" s="30">
        <f>1/12</f>
        <v>8.3299999999999999E-2</v>
      </c>
      <c r="I44" s="31">
        <f>H44*H39</f>
        <v>220.28</v>
      </c>
      <c r="J44" s="149"/>
      <c r="K44" s="2" t="s">
        <v>75</v>
      </c>
    </row>
    <row r="45" spans="1:22" ht="25.9" customHeight="1">
      <c r="A45" s="142" t="s">
        <v>11</v>
      </c>
      <c r="B45" s="216" t="s">
        <v>76</v>
      </c>
      <c r="C45" s="216"/>
      <c r="D45" s="216"/>
      <c r="E45" s="216"/>
      <c r="F45" s="216"/>
      <c r="G45" s="216"/>
      <c r="H45" s="32">
        <f>(1/12)+(1/3/12)</f>
        <v>0.1111</v>
      </c>
      <c r="I45" s="31">
        <f>H45*H39</f>
        <v>293.79000000000002</v>
      </c>
      <c r="J45" s="149"/>
      <c r="K45" s="2" t="s">
        <v>77</v>
      </c>
    </row>
    <row r="46" spans="1:22" ht="37.5" customHeight="1">
      <c r="A46" s="18" t="s">
        <v>15</v>
      </c>
      <c r="B46" s="217" t="s">
        <v>78</v>
      </c>
      <c r="C46" s="217"/>
      <c r="D46" s="217"/>
      <c r="E46" s="217"/>
      <c r="F46" s="217"/>
      <c r="G46" s="217"/>
      <c r="H46" s="33">
        <f>(H44+H45)*H59</f>
        <v>7.1499999999999994E-2</v>
      </c>
      <c r="I46" s="34">
        <f>H46*H39</f>
        <v>189.07</v>
      </c>
      <c r="J46" s="149"/>
      <c r="K46" s="1" t="s">
        <v>79</v>
      </c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5" customHeight="1">
      <c r="A47" s="188" t="s">
        <v>80</v>
      </c>
      <c r="B47" s="188"/>
      <c r="C47" s="188"/>
      <c r="D47" s="188"/>
      <c r="E47" s="188"/>
      <c r="F47" s="188"/>
      <c r="G47" s="188"/>
      <c r="H47" s="196">
        <f>SUM(I44:I46)</f>
        <v>703.14</v>
      </c>
      <c r="I47" s="196"/>
      <c r="J47" s="149"/>
      <c r="K47" s="1" t="s">
        <v>81</v>
      </c>
    </row>
    <row r="48" spans="1:22" ht="15" customHeight="1">
      <c r="A48" s="197"/>
      <c r="B48" s="197"/>
      <c r="C48" s="197"/>
      <c r="D48" s="197"/>
      <c r="E48" s="197"/>
      <c r="F48" s="197"/>
      <c r="G48" s="197"/>
      <c r="H48" s="197"/>
      <c r="I48" s="197"/>
      <c r="J48" s="149"/>
    </row>
    <row r="49" spans="1:37" ht="15" customHeight="1">
      <c r="A49" s="187" t="s">
        <v>82</v>
      </c>
      <c r="B49" s="187"/>
      <c r="C49" s="187"/>
      <c r="D49" s="187"/>
      <c r="E49" s="187"/>
      <c r="F49" s="187"/>
      <c r="G49" s="187"/>
      <c r="H49" s="187"/>
      <c r="I49" s="187"/>
      <c r="J49" s="149"/>
    </row>
    <row r="50" spans="1:37" ht="15" customHeight="1">
      <c r="A50" s="146" t="s">
        <v>83</v>
      </c>
      <c r="B50" s="187" t="s">
        <v>84</v>
      </c>
      <c r="C50" s="187"/>
      <c r="D50" s="187"/>
      <c r="E50" s="187"/>
      <c r="F50" s="187"/>
      <c r="G50" s="187"/>
      <c r="H50" s="146" t="s">
        <v>73</v>
      </c>
      <c r="I50" s="29" t="s">
        <v>50</v>
      </c>
      <c r="J50" s="149"/>
    </row>
    <row r="51" spans="1:37" ht="15" customHeight="1">
      <c r="A51" s="142" t="s">
        <v>7</v>
      </c>
      <c r="B51" s="195" t="s">
        <v>85</v>
      </c>
      <c r="C51" s="195"/>
      <c r="D51" s="195"/>
      <c r="E51" s="195"/>
      <c r="F51" s="195"/>
      <c r="G51" s="195"/>
      <c r="H51" s="35">
        <v>0.2</v>
      </c>
      <c r="I51" s="36">
        <f t="shared" ref="I51:I58" si="0">H51*$H$39</f>
        <v>528.88</v>
      </c>
      <c r="J51" s="149"/>
      <c r="K51" s="1" t="s">
        <v>86</v>
      </c>
    </row>
    <row r="52" spans="1:37" ht="15" customHeight="1">
      <c r="A52" s="142" t="s">
        <v>11</v>
      </c>
      <c r="B52" s="195" t="s">
        <v>87</v>
      </c>
      <c r="C52" s="195"/>
      <c r="D52" s="195"/>
      <c r="E52" s="195"/>
      <c r="F52" s="195"/>
      <c r="G52" s="195"/>
      <c r="H52" s="35">
        <v>2.5000000000000001E-2</v>
      </c>
      <c r="I52" s="36">
        <f t="shared" si="0"/>
        <v>66.11</v>
      </c>
      <c r="J52" s="149"/>
      <c r="K52" s="1" t="s">
        <v>88</v>
      </c>
    </row>
    <row r="53" spans="1:37" ht="42.2" customHeight="1">
      <c r="A53" s="37" t="s">
        <v>15</v>
      </c>
      <c r="B53" s="214" t="s">
        <v>89</v>
      </c>
      <c r="C53" s="214"/>
      <c r="D53" s="18" t="s">
        <v>90</v>
      </c>
      <c r="E53" s="38">
        <v>3</v>
      </c>
      <c r="F53" s="39" t="s">
        <v>91</v>
      </c>
      <c r="G53" s="38">
        <v>1</v>
      </c>
      <c r="H53" s="113">
        <f>E53*G53/100</f>
        <v>0.03</v>
      </c>
      <c r="I53" s="114">
        <f t="shared" si="0"/>
        <v>79.33</v>
      </c>
      <c r="J53" s="149"/>
      <c r="K53" s="1" t="s">
        <v>92</v>
      </c>
    </row>
    <row r="54" spans="1:37" ht="15" customHeight="1">
      <c r="A54" s="37" t="s">
        <v>19</v>
      </c>
      <c r="B54" s="195" t="s">
        <v>93</v>
      </c>
      <c r="C54" s="195"/>
      <c r="D54" s="195"/>
      <c r="E54" s="195"/>
      <c r="F54" s="195"/>
      <c r="G54" s="195"/>
      <c r="H54" s="35">
        <v>1.4999999999999999E-2</v>
      </c>
      <c r="I54" s="36">
        <f t="shared" si="0"/>
        <v>39.67</v>
      </c>
      <c r="J54" s="149"/>
      <c r="K54" s="1" t="s">
        <v>94</v>
      </c>
    </row>
    <row r="55" spans="1:37" ht="15" customHeight="1">
      <c r="A55" s="142" t="s">
        <v>61</v>
      </c>
      <c r="B55" s="195" t="s">
        <v>95</v>
      </c>
      <c r="C55" s="195"/>
      <c r="D55" s="195"/>
      <c r="E55" s="195"/>
      <c r="F55" s="195"/>
      <c r="G55" s="195"/>
      <c r="H55" s="40">
        <v>0.01</v>
      </c>
      <c r="I55" s="36">
        <f t="shared" si="0"/>
        <v>26.44</v>
      </c>
      <c r="J55" s="149"/>
      <c r="K55" s="1" t="s">
        <v>96</v>
      </c>
    </row>
    <row r="56" spans="1:37" ht="15" customHeight="1">
      <c r="A56" s="142" t="s">
        <v>63</v>
      </c>
      <c r="B56" s="195" t="s">
        <v>97</v>
      </c>
      <c r="C56" s="195"/>
      <c r="D56" s="195"/>
      <c r="E56" s="195"/>
      <c r="F56" s="195"/>
      <c r="G56" s="195"/>
      <c r="H56" s="35">
        <v>6.0000000000000001E-3</v>
      </c>
      <c r="I56" s="36">
        <f t="shared" si="0"/>
        <v>15.87</v>
      </c>
      <c r="J56" s="149"/>
      <c r="K56" s="1" t="s">
        <v>98</v>
      </c>
    </row>
    <row r="57" spans="1:37">
      <c r="A57" s="142" t="s">
        <v>65</v>
      </c>
      <c r="B57" s="195" t="s">
        <v>99</v>
      </c>
      <c r="C57" s="195"/>
      <c r="D57" s="195"/>
      <c r="E57" s="195"/>
      <c r="F57" s="195"/>
      <c r="G57" s="195"/>
      <c r="H57" s="35">
        <v>2E-3</v>
      </c>
      <c r="I57" s="36">
        <f t="shared" si="0"/>
        <v>5.29</v>
      </c>
      <c r="J57" s="149"/>
      <c r="K57" s="1" t="s">
        <v>100</v>
      </c>
    </row>
    <row r="58" spans="1:37" ht="15" customHeight="1">
      <c r="A58" s="142" t="s">
        <v>101</v>
      </c>
      <c r="B58" s="195" t="s">
        <v>102</v>
      </c>
      <c r="C58" s="195"/>
      <c r="D58" s="195"/>
      <c r="E58" s="195"/>
      <c r="F58" s="195"/>
      <c r="G58" s="195"/>
      <c r="H58" s="40">
        <v>0.08</v>
      </c>
      <c r="I58" s="36">
        <f t="shared" si="0"/>
        <v>211.55</v>
      </c>
      <c r="J58" s="149"/>
      <c r="K58" s="1" t="s">
        <v>103</v>
      </c>
    </row>
    <row r="59" spans="1:37" ht="15" customHeight="1">
      <c r="A59" s="188" t="s">
        <v>104</v>
      </c>
      <c r="B59" s="188"/>
      <c r="C59" s="188"/>
      <c r="D59" s="188"/>
      <c r="E59" s="188"/>
      <c r="F59" s="188"/>
      <c r="G59" s="188"/>
      <c r="H59" s="41">
        <f>SUM(H51:H58)</f>
        <v>0.36799999999999999</v>
      </c>
      <c r="I59" s="147">
        <f>SUM(I51:I58)</f>
        <v>973.14</v>
      </c>
      <c r="J59" s="149"/>
      <c r="K59" s="1" t="s">
        <v>105</v>
      </c>
    </row>
    <row r="60" spans="1:37" ht="15" customHeight="1">
      <c r="A60" s="197"/>
      <c r="B60" s="197"/>
      <c r="C60" s="197"/>
      <c r="D60" s="197"/>
      <c r="E60" s="197"/>
      <c r="F60" s="197"/>
      <c r="G60" s="197"/>
      <c r="H60" s="197"/>
      <c r="I60" s="197"/>
      <c r="J60" s="149"/>
    </row>
    <row r="61" spans="1:37" ht="15" customHeight="1">
      <c r="A61" s="188" t="s">
        <v>106</v>
      </c>
      <c r="B61" s="188"/>
      <c r="C61" s="188"/>
      <c r="D61" s="188"/>
      <c r="E61" s="188"/>
      <c r="F61" s="188"/>
      <c r="G61" s="188"/>
      <c r="H61" s="188"/>
      <c r="I61" s="188"/>
      <c r="J61" s="149"/>
    </row>
    <row r="62" spans="1:37" ht="15" customHeight="1" thickBot="1">
      <c r="A62" s="146" t="s">
        <v>107</v>
      </c>
      <c r="B62" s="187" t="s">
        <v>108</v>
      </c>
      <c r="C62" s="187"/>
      <c r="D62" s="187"/>
      <c r="E62" s="187"/>
      <c r="F62" s="187"/>
      <c r="G62" s="187"/>
      <c r="H62" s="188" t="s">
        <v>50</v>
      </c>
      <c r="I62" s="188"/>
      <c r="J62" s="42"/>
    </row>
    <row r="63" spans="1:37" ht="15.75" thickBot="1">
      <c r="A63" s="210" t="s">
        <v>7</v>
      </c>
      <c r="B63" s="212" t="s">
        <v>109</v>
      </c>
      <c r="C63" s="142" t="s">
        <v>110</v>
      </c>
      <c r="D63" s="142" t="s">
        <v>111</v>
      </c>
      <c r="E63" s="142" t="s">
        <v>112</v>
      </c>
      <c r="F63" s="142" t="s">
        <v>113</v>
      </c>
      <c r="G63" s="142" t="s">
        <v>114</v>
      </c>
      <c r="H63" s="213">
        <f>IF(C64="N",0,(D64*E64*F64)-G64)</f>
        <v>567.95000000000005</v>
      </c>
      <c r="I63" s="213"/>
      <c r="J63" s="22"/>
      <c r="K63" s="1" t="s">
        <v>115</v>
      </c>
      <c r="Z63" s="208"/>
      <c r="AA63" s="208"/>
      <c r="AB63" s="208"/>
      <c r="AC63" s="208"/>
      <c r="AD63" s="208"/>
      <c r="AE63" s="208"/>
      <c r="AF63" s="208"/>
      <c r="AG63" s="208"/>
      <c r="AH63" s="208"/>
      <c r="AI63" s="208"/>
      <c r="AJ63" s="208"/>
      <c r="AK63" s="208"/>
    </row>
    <row r="64" spans="1:37" ht="27" customHeight="1">
      <c r="A64" s="210"/>
      <c r="B64" s="210"/>
      <c r="C64" s="148" t="s">
        <v>55</v>
      </c>
      <c r="D64" s="102">
        <v>15</v>
      </c>
      <c r="E64" s="148">
        <v>2</v>
      </c>
      <c r="F64" s="148">
        <v>23</v>
      </c>
      <c r="G64" s="102">
        <f>H32*0.06</f>
        <v>122.05</v>
      </c>
      <c r="H64" s="209">
        <f>IF(H63&gt;=0,H63,0)</f>
        <v>567.95000000000005</v>
      </c>
      <c r="I64" s="209"/>
      <c r="J64" s="22"/>
      <c r="K64" s="1" t="s">
        <v>116</v>
      </c>
      <c r="Z64" s="44"/>
      <c r="AA64" s="45"/>
      <c r="AB64" s="46"/>
      <c r="AC64" s="47"/>
      <c r="AD64" s="48"/>
      <c r="AE64" s="47"/>
      <c r="AF64" s="48"/>
      <c r="AG64" s="47"/>
      <c r="AH64" s="48"/>
      <c r="AI64" s="47"/>
      <c r="AJ64" s="48"/>
      <c r="AK64" s="47"/>
    </row>
    <row r="65" spans="1:37" ht="15" customHeight="1">
      <c r="A65" s="210" t="s">
        <v>11</v>
      </c>
      <c r="B65" s="210" t="s">
        <v>117</v>
      </c>
      <c r="C65" s="210"/>
      <c r="D65" s="142" t="s">
        <v>110</v>
      </c>
      <c r="E65" s="142" t="s">
        <v>111</v>
      </c>
      <c r="F65" s="142" t="s">
        <v>113</v>
      </c>
      <c r="G65" s="142" t="s">
        <v>114</v>
      </c>
      <c r="H65" s="211">
        <f>IF(D66="N",0,(E66*F66)-G66)</f>
        <v>828</v>
      </c>
      <c r="I65" s="211"/>
      <c r="J65" s="22"/>
      <c r="K65" s="1" t="s">
        <v>118</v>
      </c>
      <c r="Z65" s="49"/>
      <c r="AA65" s="50"/>
      <c r="AB65" s="49"/>
      <c r="AC65" s="51"/>
      <c r="AD65" s="49"/>
      <c r="AE65" s="51"/>
      <c r="AF65" s="49"/>
      <c r="AG65" s="51"/>
      <c r="AH65" s="49"/>
      <c r="AI65" s="51"/>
      <c r="AJ65" s="49"/>
      <c r="AK65" s="51"/>
    </row>
    <row r="66" spans="1:37" ht="15" customHeight="1" thickBot="1">
      <c r="A66" s="210"/>
      <c r="B66" s="210"/>
      <c r="C66" s="210"/>
      <c r="D66" s="142" t="s">
        <v>110</v>
      </c>
      <c r="E66" s="43">
        <v>40</v>
      </c>
      <c r="F66" s="142">
        <v>23</v>
      </c>
      <c r="G66" s="43">
        <f>E66*F66*10%</f>
        <v>92</v>
      </c>
      <c r="H66" s="211"/>
      <c r="I66" s="211"/>
      <c r="J66" s="22"/>
      <c r="K66" s="1" t="s">
        <v>119</v>
      </c>
      <c r="Z66" s="52"/>
      <c r="AA66" s="53"/>
      <c r="AB66" s="52"/>
      <c r="AC66" s="54"/>
      <c r="AD66" s="52"/>
      <c r="AE66" s="54"/>
      <c r="AF66" s="52"/>
      <c r="AG66" s="54"/>
      <c r="AH66" s="52"/>
      <c r="AI66" s="54"/>
      <c r="AJ66" s="52"/>
      <c r="AK66" s="54"/>
    </row>
    <row r="67" spans="1:37" ht="15" customHeight="1">
      <c r="A67" s="142" t="s">
        <v>15</v>
      </c>
      <c r="B67" s="177" t="s">
        <v>120</v>
      </c>
      <c r="C67" s="177"/>
      <c r="D67" s="177"/>
      <c r="E67" s="177"/>
      <c r="F67" s="177"/>
      <c r="G67" s="177"/>
      <c r="H67" s="201">
        <v>120</v>
      </c>
      <c r="I67" s="202"/>
      <c r="J67" s="55"/>
      <c r="K67" s="1" t="s">
        <v>121</v>
      </c>
      <c r="Z67" s="56"/>
      <c r="AA67" s="56"/>
      <c r="AB67" s="56"/>
      <c r="AC67" s="56"/>
      <c r="AD67" s="56"/>
      <c r="AE67" s="56"/>
      <c r="AF67" s="56"/>
      <c r="AG67" s="56"/>
      <c r="AH67" s="56"/>
      <c r="AI67" s="56"/>
      <c r="AJ67" s="56"/>
      <c r="AK67" s="56"/>
    </row>
    <row r="68" spans="1:37" ht="15" customHeight="1">
      <c r="A68" s="142" t="s">
        <v>19</v>
      </c>
      <c r="B68" s="177" t="s">
        <v>122</v>
      </c>
      <c r="C68" s="177"/>
      <c r="D68" s="177"/>
      <c r="E68" s="177"/>
      <c r="F68" s="177"/>
      <c r="G68" s="177"/>
      <c r="H68" s="199">
        <v>0</v>
      </c>
      <c r="I68" s="199"/>
      <c r="J68" s="22"/>
      <c r="K68" s="1" t="s">
        <v>123</v>
      </c>
      <c r="Z68" s="56"/>
      <c r="AA68" s="56"/>
      <c r="AB68" s="56"/>
      <c r="AC68" s="56"/>
      <c r="AD68" s="56"/>
      <c r="AE68" s="56"/>
      <c r="AF68" s="56"/>
      <c r="AG68" s="56"/>
      <c r="AH68" s="57"/>
      <c r="AI68" s="56"/>
      <c r="AJ68" s="56"/>
      <c r="AK68" s="56"/>
    </row>
    <row r="69" spans="1:37" ht="15" customHeight="1">
      <c r="A69" s="142" t="s">
        <v>61</v>
      </c>
      <c r="B69" s="203" t="s">
        <v>124</v>
      </c>
      <c r="C69" s="204"/>
      <c r="D69" s="204"/>
      <c r="E69" s="204"/>
      <c r="F69" s="204"/>
      <c r="G69" s="205"/>
      <c r="H69" s="206">
        <v>0</v>
      </c>
      <c r="I69" s="207"/>
      <c r="J69" s="22"/>
      <c r="Z69" s="56"/>
      <c r="AA69" s="56"/>
      <c r="AB69" s="56"/>
      <c r="AC69" s="56"/>
      <c r="AD69" s="56"/>
      <c r="AE69" s="56"/>
      <c r="AF69" s="56"/>
      <c r="AG69" s="56"/>
      <c r="AH69" s="57"/>
      <c r="AI69" s="56"/>
      <c r="AJ69" s="56"/>
      <c r="AK69" s="56"/>
    </row>
    <row r="70" spans="1:37" ht="15" customHeight="1">
      <c r="A70" s="142" t="s">
        <v>63</v>
      </c>
      <c r="B70" s="177" t="s">
        <v>125</v>
      </c>
      <c r="C70" s="177"/>
      <c r="D70" s="177"/>
      <c r="E70" s="177"/>
      <c r="F70" s="177"/>
      <c r="G70" s="177"/>
      <c r="H70" s="199">
        <v>0</v>
      </c>
      <c r="I70" s="199"/>
      <c r="J70" s="22"/>
      <c r="Z70" s="56"/>
      <c r="AA70" s="56"/>
      <c r="AB70" s="56"/>
      <c r="AC70" s="56"/>
      <c r="AD70" s="56"/>
      <c r="AE70" s="56"/>
      <c r="AF70" s="56"/>
      <c r="AG70" s="56"/>
      <c r="AH70" s="57"/>
      <c r="AI70" s="56"/>
      <c r="AJ70" s="56"/>
      <c r="AK70" s="56"/>
    </row>
    <row r="71" spans="1:37" ht="15" customHeight="1">
      <c r="A71" s="188" t="s">
        <v>80</v>
      </c>
      <c r="B71" s="188"/>
      <c r="C71" s="188"/>
      <c r="D71" s="188"/>
      <c r="E71" s="188"/>
      <c r="F71" s="188"/>
      <c r="G71" s="188"/>
      <c r="H71" s="196">
        <f>SUM(H63:I70)</f>
        <v>2083.9</v>
      </c>
      <c r="I71" s="196"/>
      <c r="J71" s="28"/>
      <c r="K71" s="1" t="s">
        <v>126</v>
      </c>
    </row>
    <row r="72" spans="1:37" ht="15" customHeight="1">
      <c r="A72" s="191"/>
      <c r="B72" s="191"/>
      <c r="C72" s="191"/>
      <c r="D72" s="191"/>
      <c r="E72" s="191"/>
      <c r="F72" s="191"/>
      <c r="G72" s="191"/>
      <c r="H72" s="191"/>
      <c r="I72" s="191"/>
      <c r="J72" s="28"/>
    </row>
    <row r="73" spans="1:37" ht="15" customHeight="1">
      <c r="A73" s="200" t="s">
        <v>127</v>
      </c>
      <c r="B73" s="200"/>
      <c r="C73" s="200"/>
      <c r="D73" s="200"/>
      <c r="E73" s="200"/>
      <c r="F73" s="200"/>
      <c r="G73" s="200"/>
      <c r="H73" s="200"/>
      <c r="I73" s="200"/>
      <c r="J73" s="28"/>
    </row>
    <row r="74" spans="1:37" ht="15" customHeight="1">
      <c r="A74" s="198"/>
      <c r="B74" s="198"/>
      <c r="C74" s="198"/>
      <c r="D74" s="198"/>
      <c r="E74" s="198"/>
      <c r="F74" s="198"/>
      <c r="G74" s="198"/>
      <c r="H74" s="198"/>
      <c r="I74" s="198"/>
      <c r="J74" s="28"/>
    </row>
    <row r="75" spans="1:37" ht="15" customHeight="1">
      <c r="A75" s="150">
        <v>2</v>
      </c>
      <c r="B75" s="180" t="s">
        <v>128</v>
      </c>
      <c r="C75" s="180"/>
      <c r="D75" s="180"/>
      <c r="E75" s="180"/>
      <c r="F75" s="180"/>
      <c r="G75" s="180"/>
      <c r="H75" s="172" t="s">
        <v>50</v>
      </c>
      <c r="I75" s="172"/>
      <c r="J75" s="28"/>
    </row>
    <row r="76" spans="1:37" ht="15" customHeight="1">
      <c r="A76" s="18" t="s">
        <v>71</v>
      </c>
      <c r="B76" s="177" t="s">
        <v>129</v>
      </c>
      <c r="C76" s="177"/>
      <c r="D76" s="177"/>
      <c r="E76" s="177"/>
      <c r="F76" s="177"/>
      <c r="G76" s="177"/>
      <c r="H76" s="178">
        <f>H47</f>
        <v>703.14</v>
      </c>
      <c r="I76" s="178"/>
      <c r="J76" s="28"/>
      <c r="K76" s="1" t="s">
        <v>130</v>
      </c>
    </row>
    <row r="77" spans="1:37" ht="15" customHeight="1">
      <c r="A77" s="18" t="s">
        <v>83</v>
      </c>
      <c r="B77" s="177" t="s">
        <v>84</v>
      </c>
      <c r="C77" s="177"/>
      <c r="D77" s="177"/>
      <c r="E77" s="177"/>
      <c r="F77" s="177"/>
      <c r="G77" s="177"/>
      <c r="H77" s="178">
        <f>I59</f>
        <v>973.14</v>
      </c>
      <c r="I77" s="178"/>
      <c r="J77" s="28"/>
      <c r="K77" s="1" t="s">
        <v>131</v>
      </c>
    </row>
    <row r="78" spans="1:37" ht="15" customHeight="1">
      <c r="A78" s="18" t="s">
        <v>107</v>
      </c>
      <c r="B78" s="177" t="s">
        <v>108</v>
      </c>
      <c r="C78" s="177"/>
      <c r="D78" s="177"/>
      <c r="E78" s="177"/>
      <c r="F78" s="177"/>
      <c r="G78" s="177"/>
      <c r="H78" s="178">
        <f>H71</f>
        <v>2083.9</v>
      </c>
      <c r="I78" s="178"/>
      <c r="J78" s="28"/>
      <c r="K78" s="1" t="s">
        <v>132</v>
      </c>
    </row>
    <row r="79" spans="1:37" ht="15" customHeight="1">
      <c r="A79" s="188" t="s">
        <v>80</v>
      </c>
      <c r="B79" s="188"/>
      <c r="C79" s="188"/>
      <c r="D79" s="188"/>
      <c r="E79" s="188"/>
      <c r="F79" s="188"/>
      <c r="G79" s="188"/>
      <c r="H79" s="196">
        <f>SUM(H76:I78)</f>
        <v>3760.18</v>
      </c>
      <c r="I79" s="196"/>
      <c r="J79" s="28"/>
      <c r="K79" s="1" t="s">
        <v>133</v>
      </c>
    </row>
    <row r="80" spans="1:37" ht="15" customHeight="1">
      <c r="A80" s="190"/>
      <c r="B80" s="190"/>
      <c r="C80" s="190"/>
      <c r="D80" s="190"/>
      <c r="E80" s="190"/>
      <c r="F80" s="190"/>
      <c r="G80" s="190"/>
      <c r="H80" s="190"/>
      <c r="I80" s="190"/>
      <c r="J80" s="28"/>
    </row>
    <row r="81" spans="1:11" ht="15" customHeight="1">
      <c r="A81" s="185" t="s">
        <v>134</v>
      </c>
      <c r="B81" s="185"/>
      <c r="C81" s="185"/>
      <c r="D81" s="185"/>
      <c r="E81" s="185"/>
      <c r="F81" s="185"/>
      <c r="G81" s="185"/>
      <c r="H81" s="185"/>
      <c r="I81" s="185"/>
      <c r="J81" s="28"/>
    </row>
    <row r="82" spans="1:11" ht="15" customHeight="1">
      <c r="A82" s="146">
        <v>3</v>
      </c>
      <c r="B82" s="187" t="s">
        <v>135</v>
      </c>
      <c r="C82" s="187"/>
      <c r="D82" s="187"/>
      <c r="E82" s="187"/>
      <c r="F82" s="187"/>
      <c r="G82" s="187"/>
      <c r="H82" s="146" t="s">
        <v>73</v>
      </c>
      <c r="I82" s="29" t="s">
        <v>50</v>
      </c>
      <c r="J82" s="28"/>
    </row>
    <row r="83" spans="1:11" ht="15" customHeight="1">
      <c r="A83" s="142" t="s">
        <v>7</v>
      </c>
      <c r="B83" s="195" t="s">
        <v>136</v>
      </c>
      <c r="C83" s="195"/>
      <c r="D83" s="195"/>
      <c r="E83" s="195"/>
      <c r="F83" s="195"/>
      <c r="G83" s="195"/>
      <c r="H83" s="104">
        <f>(1/12)</f>
        <v>8.3299999999999999E-2</v>
      </c>
      <c r="I83" s="36">
        <f t="shared" ref="I83:I88" si="1">H83*$H$39</f>
        <v>220.28</v>
      </c>
      <c r="J83" s="28"/>
      <c r="K83" s="1" t="s">
        <v>137</v>
      </c>
    </row>
    <row r="84" spans="1:11" ht="15" customHeight="1">
      <c r="A84" s="142" t="s">
        <v>11</v>
      </c>
      <c r="B84" s="195" t="s">
        <v>138</v>
      </c>
      <c r="C84" s="195"/>
      <c r="D84" s="195"/>
      <c r="E84" s="195"/>
      <c r="F84" s="195"/>
      <c r="G84" s="195"/>
      <c r="H84" s="104">
        <f>H83*8%</f>
        <v>6.7000000000000002E-3</v>
      </c>
      <c r="I84" s="36">
        <f t="shared" si="1"/>
        <v>17.72</v>
      </c>
      <c r="J84" s="28"/>
      <c r="K84" s="1" t="s">
        <v>139</v>
      </c>
    </row>
    <row r="85" spans="1:11" ht="15" customHeight="1">
      <c r="A85" s="142" t="s">
        <v>15</v>
      </c>
      <c r="B85" s="195" t="s">
        <v>140</v>
      </c>
      <c r="C85" s="195"/>
      <c r="D85" s="195"/>
      <c r="E85" s="195"/>
      <c r="F85" s="195"/>
      <c r="G85" s="195"/>
      <c r="H85" s="104">
        <f>(((1+(2/12)+((1/3)*(1/12)))*0.08*0.4*0.9))</f>
        <v>3.44E-2</v>
      </c>
      <c r="I85" s="36">
        <f t="shared" si="1"/>
        <v>90.97</v>
      </c>
      <c r="J85" s="28"/>
      <c r="K85" s="1" t="s">
        <v>141</v>
      </c>
    </row>
    <row r="86" spans="1:11" ht="15" customHeight="1">
      <c r="A86" s="142" t="s">
        <v>19</v>
      </c>
      <c r="B86" s="195" t="s">
        <v>142</v>
      </c>
      <c r="C86" s="195"/>
      <c r="D86" s="195"/>
      <c r="E86" s="195"/>
      <c r="F86" s="195"/>
      <c r="G86" s="195"/>
      <c r="H86" s="104">
        <v>1.9400000000000001E-2</v>
      </c>
      <c r="I86" s="36">
        <f t="shared" si="1"/>
        <v>51.3</v>
      </c>
      <c r="J86" s="28"/>
      <c r="K86" s="1" t="s">
        <v>143</v>
      </c>
    </row>
    <row r="87" spans="1:11" ht="15" customHeight="1">
      <c r="A87" s="142" t="s">
        <v>61</v>
      </c>
      <c r="B87" s="195" t="s">
        <v>144</v>
      </c>
      <c r="C87" s="195"/>
      <c r="D87" s="195"/>
      <c r="E87" s="195"/>
      <c r="F87" s="195"/>
      <c r="G87" s="195"/>
      <c r="H87" s="104">
        <f>H86*H59</f>
        <v>7.1000000000000004E-3</v>
      </c>
      <c r="I87" s="36">
        <f t="shared" si="1"/>
        <v>18.78</v>
      </c>
      <c r="J87" s="28"/>
      <c r="K87" s="1" t="s">
        <v>145</v>
      </c>
    </row>
    <row r="88" spans="1:11" ht="15" customHeight="1">
      <c r="A88" s="142" t="s">
        <v>63</v>
      </c>
      <c r="B88" s="195" t="s">
        <v>146</v>
      </c>
      <c r="C88" s="195"/>
      <c r="D88" s="195"/>
      <c r="E88" s="195"/>
      <c r="F88" s="195"/>
      <c r="G88" s="195"/>
      <c r="H88" s="104">
        <f>H86*0.08*0.4</f>
        <v>5.9999999999999995E-4</v>
      </c>
      <c r="I88" s="36">
        <f t="shared" si="1"/>
        <v>1.59</v>
      </c>
      <c r="J88" s="28"/>
      <c r="K88" s="1" t="s">
        <v>147</v>
      </c>
    </row>
    <row r="89" spans="1:11" ht="15" customHeight="1">
      <c r="A89" s="188" t="s">
        <v>80</v>
      </c>
      <c r="B89" s="188"/>
      <c r="C89" s="188"/>
      <c r="D89" s="188"/>
      <c r="E89" s="188"/>
      <c r="F89" s="188"/>
      <c r="G89" s="188"/>
      <c r="H89" s="196">
        <f>SUM(I83:I88)</f>
        <v>400.64</v>
      </c>
      <c r="I89" s="196"/>
      <c r="J89" s="28"/>
      <c r="K89" s="1" t="s">
        <v>148</v>
      </c>
    </row>
    <row r="90" spans="1:11" ht="15" customHeight="1">
      <c r="A90" s="197"/>
      <c r="B90" s="197"/>
      <c r="C90" s="197"/>
      <c r="D90" s="197"/>
      <c r="E90" s="197"/>
      <c r="F90" s="197"/>
      <c r="G90" s="197"/>
      <c r="H90" s="197"/>
      <c r="I90" s="197"/>
      <c r="J90" s="28"/>
    </row>
    <row r="91" spans="1:11" ht="15" customHeight="1">
      <c r="A91" s="185" t="s">
        <v>149</v>
      </c>
      <c r="B91" s="185"/>
      <c r="C91" s="185"/>
      <c r="D91" s="185"/>
      <c r="E91" s="185"/>
      <c r="F91" s="185"/>
      <c r="G91" s="185"/>
      <c r="H91" s="185"/>
      <c r="I91" s="185"/>
      <c r="J91" s="28"/>
    </row>
    <row r="92" spans="1:11" ht="15" customHeight="1">
      <c r="A92" s="188" t="s">
        <v>150</v>
      </c>
      <c r="B92" s="188"/>
      <c r="C92" s="188"/>
      <c r="D92" s="188"/>
      <c r="E92" s="188"/>
      <c r="F92" s="188"/>
      <c r="G92" s="188"/>
      <c r="H92" s="188"/>
      <c r="I92" s="188"/>
      <c r="J92" s="28"/>
    </row>
    <row r="93" spans="1:11" ht="15" customHeight="1">
      <c r="A93" s="146" t="s">
        <v>151</v>
      </c>
      <c r="B93" s="187" t="s">
        <v>152</v>
      </c>
      <c r="C93" s="187"/>
      <c r="D93" s="187"/>
      <c r="E93" s="187"/>
      <c r="F93" s="187"/>
      <c r="G93" s="187"/>
      <c r="H93" s="146" t="s">
        <v>73</v>
      </c>
      <c r="I93" s="146" t="s">
        <v>50</v>
      </c>
      <c r="J93" s="28"/>
    </row>
    <row r="94" spans="1:11" ht="15" customHeight="1">
      <c r="A94" s="103" t="s">
        <v>7</v>
      </c>
      <c r="B94" s="195" t="s">
        <v>153</v>
      </c>
      <c r="C94" s="195"/>
      <c r="D94" s="195"/>
      <c r="E94" s="195"/>
      <c r="F94" s="195"/>
      <c r="G94" s="195"/>
      <c r="H94" s="32">
        <f>1/12</f>
        <v>8.3299999999999999E-2</v>
      </c>
      <c r="I94" s="31">
        <f>H94*H39</f>
        <v>220.28</v>
      </c>
      <c r="J94" s="149"/>
      <c r="K94" s="2" t="s">
        <v>75</v>
      </c>
    </row>
    <row r="95" spans="1:11" ht="15" customHeight="1">
      <c r="A95" s="142" t="s">
        <v>11</v>
      </c>
      <c r="B95" s="195" t="s">
        <v>154</v>
      </c>
      <c r="C95" s="195"/>
      <c r="D95" s="195"/>
      <c r="E95" s="195"/>
      <c r="F95" s="195"/>
      <c r="G95" s="195"/>
      <c r="H95" s="105">
        <v>1.66E-2</v>
      </c>
      <c r="I95" s="31">
        <f>H95*$H$39</f>
        <v>43.9</v>
      </c>
      <c r="J95" s="28"/>
      <c r="K95" s="1" t="s">
        <v>155</v>
      </c>
    </row>
    <row r="96" spans="1:11" ht="15" customHeight="1">
      <c r="A96" s="142" t="s">
        <v>15</v>
      </c>
      <c r="B96" s="195" t="s">
        <v>156</v>
      </c>
      <c r="C96" s="195"/>
      <c r="D96" s="195"/>
      <c r="E96" s="195"/>
      <c r="F96" s="195"/>
      <c r="G96" s="195"/>
      <c r="H96" s="105">
        <f>(5/30/12)*0.015</f>
        <v>2.0000000000000001E-4</v>
      </c>
      <c r="I96" s="31">
        <f>H96*$H$39</f>
        <v>0.53</v>
      </c>
      <c r="J96" s="28"/>
      <c r="K96" s="1" t="s">
        <v>157</v>
      </c>
    </row>
    <row r="97" spans="1:1024" ht="15" customHeight="1">
      <c r="A97" s="142" t="s">
        <v>19</v>
      </c>
      <c r="B97" s="195" t="s">
        <v>158</v>
      </c>
      <c r="C97" s="195"/>
      <c r="D97" s="195"/>
      <c r="E97" s="195"/>
      <c r="F97" s="195"/>
      <c r="G97" s="195"/>
      <c r="H97" s="105">
        <f>(1/12)*(0.0178)</f>
        <v>1.5E-3</v>
      </c>
      <c r="I97" s="31">
        <f>H97*$H$39</f>
        <v>3.97</v>
      </c>
      <c r="J97" s="28"/>
      <c r="K97" s="1" t="s">
        <v>159</v>
      </c>
    </row>
    <row r="98" spans="1:1024" ht="15" customHeight="1">
      <c r="A98" s="142" t="s">
        <v>61</v>
      </c>
      <c r="B98" s="195" t="s">
        <v>160</v>
      </c>
      <c r="C98" s="195"/>
      <c r="D98" s="195"/>
      <c r="E98" s="195"/>
      <c r="F98" s="195"/>
      <c r="G98" s="195"/>
      <c r="H98" s="105">
        <f>11.11%*5.28%*50%</f>
        <v>2.8999999999999998E-3</v>
      </c>
      <c r="I98" s="31">
        <f>H98*$H$39</f>
        <v>7.67</v>
      </c>
      <c r="J98" s="28"/>
      <c r="K98" s="1" t="s">
        <v>161</v>
      </c>
    </row>
    <row r="99" spans="1:1024" ht="15" customHeight="1">
      <c r="A99" s="142" t="s">
        <v>63</v>
      </c>
      <c r="B99" s="195" t="s">
        <v>162</v>
      </c>
      <c r="C99" s="195"/>
      <c r="D99" s="195"/>
      <c r="E99" s="195"/>
      <c r="F99" s="195"/>
      <c r="G99" s="195"/>
      <c r="H99" s="105">
        <f>(1/30/12)</f>
        <v>2.8E-3</v>
      </c>
      <c r="I99" s="31">
        <f>H99*$H$39</f>
        <v>7.4</v>
      </c>
      <c r="J99" s="28"/>
      <c r="K99" s="1" t="s">
        <v>163</v>
      </c>
    </row>
    <row r="100" spans="1:1024" ht="15" customHeight="1">
      <c r="A100" s="172" t="s">
        <v>80</v>
      </c>
      <c r="B100" s="172"/>
      <c r="C100" s="172"/>
      <c r="D100" s="172"/>
      <c r="E100" s="172"/>
      <c r="F100" s="172"/>
      <c r="G100" s="172"/>
      <c r="H100" s="60">
        <f>SUM(H95:H99)</f>
        <v>2.4E-2</v>
      </c>
      <c r="I100" s="61">
        <f>SUM(I94:I99)</f>
        <v>283.75</v>
      </c>
      <c r="J100" s="28"/>
      <c r="K100" s="1" t="s">
        <v>148</v>
      </c>
    </row>
    <row r="101" spans="1:1024" ht="15" customHeight="1">
      <c r="A101" s="190"/>
      <c r="B101" s="190"/>
      <c r="C101" s="190"/>
      <c r="D101" s="190"/>
      <c r="E101" s="190"/>
      <c r="F101" s="190"/>
      <c r="G101" s="190"/>
      <c r="H101" s="190"/>
      <c r="I101" s="190"/>
      <c r="J101" s="28"/>
    </row>
    <row r="102" spans="1:1024" ht="15" customHeight="1">
      <c r="A102" s="188" t="s">
        <v>164</v>
      </c>
      <c r="B102" s="188"/>
      <c r="C102" s="188"/>
      <c r="D102" s="188"/>
      <c r="E102" s="188"/>
      <c r="F102" s="188"/>
      <c r="G102" s="188"/>
      <c r="H102" s="188"/>
      <c r="I102" s="188"/>
      <c r="J102" s="28"/>
    </row>
    <row r="103" spans="1:1024" ht="15" customHeight="1">
      <c r="A103" s="146" t="s">
        <v>165</v>
      </c>
      <c r="B103" s="187" t="s">
        <v>166</v>
      </c>
      <c r="C103" s="187"/>
      <c r="D103" s="187"/>
      <c r="E103" s="187"/>
      <c r="F103" s="187"/>
      <c r="G103" s="187"/>
      <c r="H103" s="146" t="s">
        <v>73</v>
      </c>
      <c r="I103" s="146" t="s">
        <v>50</v>
      </c>
      <c r="J103" s="28"/>
      <c r="L103" s="2" t="s">
        <v>167</v>
      </c>
    </row>
    <row r="104" spans="1:1024" ht="15" customHeight="1">
      <c r="A104" s="142" t="s">
        <v>7</v>
      </c>
      <c r="B104" s="195" t="s">
        <v>168</v>
      </c>
      <c r="C104" s="195"/>
      <c r="D104" s="195"/>
      <c r="E104" s="195"/>
      <c r="F104" s="195"/>
      <c r="G104" s="195"/>
      <c r="H104" s="30"/>
      <c r="I104" s="31">
        <f>(H32+H33+H34)*H104</f>
        <v>0</v>
      </c>
      <c r="J104" s="28"/>
    </row>
    <row r="105" spans="1:1024" ht="15" customHeight="1">
      <c r="A105" s="188" t="s">
        <v>80</v>
      </c>
      <c r="B105" s="188"/>
      <c r="C105" s="188"/>
      <c r="D105" s="188"/>
      <c r="E105" s="188"/>
      <c r="F105" s="188"/>
      <c r="G105" s="188"/>
      <c r="H105" s="196">
        <f>SUM(I101:I104)</f>
        <v>0</v>
      </c>
      <c r="I105" s="196"/>
      <c r="J105" s="28"/>
    </row>
    <row r="106" spans="1:1024" ht="15" customHeight="1">
      <c r="A106" s="191"/>
      <c r="B106" s="191"/>
      <c r="C106" s="191"/>
      <c r="D106" s="191"/>
      <c r="E106" s="191"/>
      <c r="F106" s="191"/>
      <c r="G106" s="191"/>
      <c r="H106" s="191"/>
      <c r="I106" s="191"/>
      <c r="J106" s="28"/>
    </row>
    <row r="107" spans="1:1024" ht="15" customHeight="1">
      <c r="A107" s="192" t="s">
        <v>169</v>
      </c>
      <c r="B107" s="193"/>
      <c r="C107" s="193"/>
      <c r="D107" s="193"/>
      <c r="E107" s="193"/>
      <c r="F107" s="193"/>
      <c r="G107" s="193"/>
      <c r="H107" s="193"/>
      <c r="I107" s="194"/>
      <c r="J107" s="28"/>
    </row>
    <row r="108" spans="1:1024" s="2" customFormat="1" ht="15" customHeight="1">
      <c r="A108" s="150">
        <v>4</v>
      </c>
      <c r="B108" s="180" t="s">
        <v>128</v>
      </c>
      <c r="C108" s="180"/>
      <c r="D108" s="180"/>
      <c r="E108" s="180"/>
      <c r="F108" s="180"/>
      <c r="G108" s="180"/>
      <c r="H108" s="172" t="s">
        <v>50</v>
      </c>
      <c r="I108" s="172"/>
      <c r="J108" s="28"/>
      <c r="K108" s="1"/>
      <c r="AV108" s="58"/>
      <c r="AW108" s="58"/>
      <c r="AX108" s="58"/>
      <c r="AY108" s="58"/>
      <c r="AZ108" s="58"/>
      <c r="BA108" s="58"/>
      <c r="BB108" s="58"/>
      <c r="BC108" s="58"/>
      <c r="BD108" s="58"/>
      <c r="BE108" s="58"/>
      <c r="BF108" s="58"/>
      <c r="BG108" s="58"/>
      <c r="BH108" s="58"/>
      <c r="BI108" s="58"/>
      <c r="BJ108" s="58"/>
      <c r="BK108" s="58"/>
      <c r="BL108" s="58"/>
      <c r="BM108" s="58"/>
      <c r="BN108" s="58"/>
      <c r="BO108" s="58"/>
      <c r="BP108" s="58"/>
      <c r="BQ108" s="58"/>
      <c r="BR108" s="58"/>
      <c r="BS108" s="58"/>
      <c r="BT108" s="58"/>
      <c r="BU108" s="58"/>
      <c r="BV108" s="58"/>
      <c r="BW108" s="58"/>
      <c r="BX108" s="58"/>
      <c r="BY108" s="58"/>
      <c r="BZ108" s="58"/>
      <c r="CA108" s="58"/>
      <c r="CB108" s="58"/>
      <c r="CC108" s="58"/>
      <c r="CD108" s="58"/>
      <c r="CE108" s="58"/>
      <c r="CF108" s="58"/>
      <c r="CG108" s="58"/>
      <c r="CH108" s="58"/>
      <c r="CI108" s="58"/>
      <c r="CJ108" s="58"/>
      <c r="CK108" s="58"/>
      <c r="CL108" s="58"/>
      <c r="CM108" s="58"/>
      <c r="CN108" s="58"/>
      <c r="CO108" s="58"/>
      <c r="CP108" s="58"/>
      <c r="CQ108" s="58"/>
      <c r="CR108" s="58"/>
      <c r="CS108" s="58"/>
      <c r="CT108" s="58"/>
      <c r="CU108" s="58"/>
      <c r="CV108" s="58"/>
      <c r="CW108" s="58"/>
      <c r="CX108" s="58"/>
      <c r="CY108" s="58"/>
      <c r="CZ108" s="58"/>
      <c r="DA108" s="58"/>
      <c r="DB108" s="58"/>
      <c r="DC108" s="58"/>
      <c r="DD108" s="58"/>
      <c r="DE108" s="58"/>
      <c r="DF108" s="58"/>
      <c r="DG108" s="58"/>
      <c r="DH108" s="58"/>
      <c r="DI108" s="58"/>
      <c r="DJ108" s="58"/>
      <c r="DK108" s="58"/>
      <c r="DL108" s="58"/>
      <c r="DM108" s="58"/>
      <c r="DN108" s="58"/>
      <c r="DO108" s="58"/>
      <c r="DP108" s="58"/>
      <c r="DQ108" s="58"/>
      <c r="DR108" s="58"/>
      <c r="DS108" s="58"/>
      <c r="DT108" s="58"/>
      <c r="DU108" s="58"/>
      <c r="DV108" s="58"/>
      <c r="DW108" s="58"/>
      <c r="DX108" s="58"/>
      <c r="DY108" s="58"/>
      <c r="DZ108" s="58"/>
      <c r="EA108" s="58"/>
      <c r="EB108" s="58"/>
      <c r="EC108" s="58"/>
      <c r="ED108" s="58"/>
      <c r="EE108" s="58"/>
      <c r="EF108" s="58"/>
      <c r="EG108" s="58"/>
      <c r="EH108" s="58"/>
      <c r="EI108" s="58"/>
      <c r="EJ108" s="58"/>
      <c r="EK108" s="58"/>
      <c r="EL108" s="58"/>
      <c r="EM108" s="58"/>
      <c r="EN108" s="58"/>
      <c r="EO108" s="58"/>
      <c r="EP108" s="58"/>
      <c r="EQ108" s="58"/>
      <c r="ER108" s="58"/>
      <c r="ES108" s="58"/>
      <c r="ET108" s="58"/>
      <c r="EU108" s="58"/>
      <c r="EV108" s="58"/>
      <c r="EW108" s="58"/>
      <c r="EX108" s="58"/>
      <c r="EY108" s="58"/>
      <c r="EZ108" s="58"/>
      <c r="FA108" s="58"/>
      <c r="FB108" s="58"/>
      <c r="FC108" s="58"/>
      <c r="FD108" s="58"/>
      <c r="FE108" s="58"/>
      <c r="FF108" s="58"/>
      <c r="FG108" s="58"/>
      <c r="FH108" s="58"/>
      <c r="FI108" s="58"/>
      <c r="FJ108" s="58"/>
      <c r="FK108" s="58"/>
      <c r="FL108" s="58"/>
      <c r="FM108" s="58"/>
      <c r="FN108" s="58"/>
      <c r="FO108" s="58"/>
      <c r="FP108" s="58"/>
      <c r="FQ108" s="58"/>
      <c r="FR108" s="58"/>
      <c r="FS108" s="58"/>
      <c r="FT108" s="58"/>
      <c r="FU108" s="58"/>
      <c r="FV108" s="58"/>
      <c r="FW108" s="58"/>
      <c r="FX108" s="58"/>
      <c r="FY108" s="58"/>
      <c r="FZ108" s="58"/>
      <c r="GA108" s="58"/>
      <c r="GB108" s="58"/>
      <c r="GC108" s="58"/>
      <c r="GD108" s="58"/>
      <c r="GE108" s="58"/>
      <c r="GF108" s="58"/>
      <c r="GG108" s="58"/>
      <c r="GH108" s="58"/>
      <c r="GI108" s="58"/>
      <c r="GJ108" s="58"/>
      <c r="GK108" s="58"/>
      <c r="GL108" s="58"/>
      <c r="GM108" s="58"/>
      <c r="GN108" s="58"/>
      <c r="GO108" s="58"/>
      <c r="GP108" s="58"/>
      <c r="GQ108" s="58"/>
      <c r="GR108" s="58"/>
      <c r="GS108" s="58"/>
      <c r="GT108" s="58"/>
      <c r="GU108" s="58"/>
      <c r="GV108" s="58"/>
      <c r="GW108" s="58"/>
      <c r="GX108" s="58"/>
      <c r="GY108" s="58"/>
      <c r="GZ108" s="58"/>
      <c r="HA108" s="58"/>
      <c r="HB108" s="58"/>
      <c r="HC108" s="58"/>
      <c r="HD108" s="58"/>
      <c r="HE108" s="58"/>
      <c r="HF108" s="58"/>
      <c r="HG108" s="58"/>
      <c r="HH108" s="58"/>
      <c r="HI108" s="58"/>
      <c r="HJ108" s="58"/>
      <c r="HK108" s="58"/>
      <c r="HL108" s="58"/>
      <c r="HM108" s="58"/>
      <c r="HN108" s="58"/>
      <c r="HO108" s="58"/>
      <c r="HP108" s="58"/>
      <c r="HQ108" s="58"/>
      <c r="HR108" s="58"/>
      <c r="HS108" s="58"/>
      <c r="HT108" s="58"/>
      <c r="HU108" s="58"/>
      <c r="HV108" s="58"/>
      <c r="HW108" s="58"/>
      <c r="HX108" s="58"/>
      <c r="HY108" s="58"/>
      <c r="HZ108" s="58"/>
      <c r="IA108" s="58"/>
      <c r="IB108" s="58"/>
      <c r="IC108" s="58"/>
      <c r="ID108" s="58"/>
      <c r="IE108" s="58"/>
      <c r="IF108" s="58"/>
      <c r="IG108" s="58"/>
      <c r="IH108" s="58"/>
      <c r="II108" s="58"/>
      <c r="IJ108" s="58"/>
      <c r="IK108" s="58"/>
      <c r="IL108" s="58"/>
      <c r="IM108" s="58"/>
      <c r="IN108" s="58"/>
      <c r="IO108" s="58"/>
      <c r="IP108" s="58"/>
      <c r="IQ108" s="58"/>
      <c r="IR108" s="58"/>
      <c r="IS108" s="58"/>
      <c r="IT108" s="58"/>
      <c r="IU108" s="58"/>
      <c r="IV108" s="58"/>
      <c r="IW108" s="58"/>
      <c r="IX108" s="58"/>
      <c r="IY108" s="58"/>
      <c r="IZ108" s="58"/>
      <c r="JA108" s="58"/>
      <c r="JB108" s="58"/>
      <c r="JC108" s="58"/>
      <c r="JD108" s="58"/>
      <c r="JE108" s="58"/>
      <c r="JF108" s="58"/>
      <c r="JG108" s="58"/>
      <c r="JH108" s="58"/>
      <c r="JI108" s="58"/>
      <c r="JJ108" s="58"/>
      <c r="JK108" s="58"/>
      <c r="JL108" s="58"/>
      <c r="JM108" s="58"/>
      <c r="JN108" s="58"/>
      <c r="JO108" s="58"/>
      <c r="JP108" s="58"/>
      <c r="JQ108" s="58"/>
      <c r="JR108" s="58"/>
      <c r="JS108" s="58"/>
      <c r="JT108" s="58"/>
      <c r="JU108" s="58"/>
      <c r="JV108" s="58"/>
      <c r="JW108" s="58"/>
      <c r="JX108" s="58"/>
      <c r="JY108" s="58"/>
      <c r="JZ108" s="58"/>
      <c r="KA108" s="58"/>
      <c r="KB108" s="58"/>
      <c r="KC108" s="58"/>
      <c r="KD108" s="58"/>
      <c r="KE108" s="58"/>
      <c r="KF108" s="58"/>
      <c r="KG108" s="58"/>
      <c r="KH108" s="58"/>
      <c r="KI108" s="58"/>
      <c r="KJ108" s="58"/>
      <c r="KK108" s="58"/>
      <c r="KL108" s="58"/>
      <c r="KM108" s="58"/>
      <c r="KN108" s="58"/>
      <c r="KO108" s="58"/>
      <c r="KP108" s="58"/>
      <c r="KQ108" s="58"/>
      <c r="KR108" s="58"/>
      <c r="KS108" s="58"/>
      <c r="KT108" s="58"/>
      <c r="KU108" s="58"/>
      <c r="KV108" s="58"/>
      <c r="KW108" s="58"/>
      <c r="KX108" s="58"/>
      <c r="KY108" s="58"/>
      <c r="KZ108" s="58"/>
      <c r="LA108" s="58"/>
      <c r="LB108" s="58"/>
      <c r="LC108" s="58"/>
      <c r="LD108" s="58"/>
      <c r="LE108" s="58"/>
      <c r="LF108" s="58"/>
      <c r="LG108" s="58"/>
      <c r="LH108" s="58"/>
      <c r="LI108" s="58"/>
      <c r="LJ108" s="58"/>
      <c r="LK108" s="58"/>
      <c r="LL108" s="58"/>
      <c r="LM108" s="58"/>
      <c r="LN108" s="58"/>
      <c r="LO108" s="58"/>
      <c r="LP108" s="58"/>
      <c r="LQ108" s="58"/>
      <c r="LR108" s="58"/>
      <c r="LS108" s="58"/>
      <c r="LT108" s="58"/>
      <c r="LU108" s="58"/>
      <c r="LV108" s="58"/>
      <c r="LW108" s="58"/>
      <c r="LX108" s="58"/>
      <c r="LY108" s="58"/>
      <c r="LZ108" s="58"/>
      <c r="MA108" s="58"/>
      <c r="MB108" s="58"/>
      <c r="MC108" s="58"/>
      <c r="MD108" s="58"/>
      <c r="ME108" s="58"/>
      <c r="MF108" s="58"/>
      <c r="MG108" s="58"/>
      <c r="MH108" s="58"/>
      <c r="MI108" s="58"/>
      <c r="MJ108" s="58"/>
      <c r="MK108" s="58"/>
      <c r="ML108" s="58"/>
      <c r="MM108" s="58"/>
      <c r="MN108" s="58"/>
      <c r="MO108" s="58"/>
      <c r="MP108" s="58"/>
      <c r="MQ108" s="58"/>
      <c r="MR108" s="58"/>
      <c r="MS108" s="58"/>
      <c r="MT108" s="58"/>
      <c r="MU108" s="58"/>
      <c r="MV108" s="58"/>
      <c r="MW108" s="58"/>
      <c r="MX108" s="58"/>
      <c r="MY108" s="58"/>
      <c r="MZ108" s="58"/>
      <c r="NA108" s="58"/>
      <c r="NB108" s="58"/>
      <c r="NC108" s="58"/>
      <c r="ND108" s="58"/>
      <c r="NE108" s="58"/>
      <c r="NF108" s="58"/>
      <c r="NG108" s="58"/>
      <c r="NH108" s="58"/>
      <c r="NI108" s="58"/>
      <c r="NJ108" s="58"/>
      <c r="NK108" s="58"/>
      <c r="NL108" s="58"/>
      <c r="NM108" s="58"/>
      <c r="NN108" s="58"/>
      <c r="NO108" s="58"/>
      <c r="NP108" s="58"/>
      <c r="NQ108" s="58"/>
      <c r="NR108" s="58"/>
      <c r="NS108" s="58"/>
      <c r="NT108" s="58"/>
      <c r="NU108" s="58"/>
      <c r="NV108" s="58"/>
      <c r="NW108" s="58"/>
      <c r="NX108" s="58"/>
      <c r="NY108" s="58"/>
      <c r="NZ108" s="58"/>
      <c r="OA108" s="58"/>
      <c r="OB108" s="58"/>
      <c r="OC108" s="58"/>
      <c r="OD108" s="58"/>
      <c r="OE108" s="58"/>
      <c r="OF108" s="58"/>
      <c r="OG108" s="58"/>
      <c r="OH108" s="58"/>
      <c r="OI108" s="58"/>
      <c r="OJ108" s="58"/>
      <c r="OK108" s="58"/>
      <c r="OL108" s="58"/>
      <c r="OM108" s="58"/>
      <c r="ON108" s="58"/>
      <c r="OO108" s="58"/>
      <c r="OP108" s="58"/>
      <c r="OQ108" s="58"/>
      <c r="OR108" s="58"/>
      <c r="OS108" s="58"/>
      <c r="OT108" s="58"/>
      <c r="OU108" s="58"/>
      <c r="OV108" s="58"/>
      <c r="OW108" s="58"/>
      <c r="OX108" s="58"/>
      <c r="OY108" s="58"/>
      <c r="OZ108" s="58"/>
      <c r="PA108" s="58"/>
      <c r="PB108" s="58"/>
      <c r="PC108" s="58"/>
      <c r="PD108" s="58"/>
      <c r="PE108" s="58"/>
      <c r="PF108" s="58"/>
      <c r="PG108" s="58"/>
      <c r="PH108" s="58"/>
      <c r="PI108" s="58"/>
      <c r="PJ108" s="58"/>
      <c r="PK108" s="58"/>
      <c r="PL108" s="58"/>
      <c r="PM108" s="58"/>
      <c r="PN108" s="58"/>
      <c r="PO108" s="58"/>
      <c r="PP108" s="58"/>
      <c r="PQ108" s="58"/>
      <c r="PR108" s="58"/>
      <c r="PS108" s="58"/>
      <c r="PT108" s="58"/>
      <c r="PU108" s="58"/>
      <c r="PV108" s="58"/>
      <c r="PW108" s="58"/>
      <c r="PX108" s="58"/>
      <c r="PY108" s="58"/>
      <c r="PZ108" s="58"/>
      <c r="QA108" s="58"/>
      <c r="QB108" s="58"/>
      <c r="QC108" s="58"/>
      <c r="QD108" s="58"/>
      <c r="QE108" s="58"/>
      <c r="QF108" s="58"/>
      <c r="QG108" s="58"/>
      <c r="QH108" s="58"/>
      <c r="QI108" s="58"/>
      <c r="QJ108" s="58"/>
      <c r="QK108" s="58"/>
      <c r="QL108" s="58"/>
      <c r="QM108" s="58"/>
      <c r="QN108" s="58"/>
      <c r="QO108" s="58"/>
      <c r="QP108" s="58"/>
      <c r="QQ108" s="58"/>
      <c r="QR108" s="58"/>
      <c r="QS108" s="58"/>
      <c r="QT108" s="58"/>
      <c r="QU108" s="58"/>
      <c r="QV108" s="58"/>
      <c r="QW108" s="58"/>
      <c r="QX108" s="58"/>
      <c r="QY108" s="58"/>
      <c r="QZ108" s="58"/>
      <c r="RA108" s="58"/>
      <c r="RB108" s="58"/>
      <c r="RC108" s="58"/>
      <c r="RD108" s="58"/>
      <c r="RE108" s="58"/>
      <c r="RF108" s="58"/>
      <c r="RG108" s="58"/>
      <c r="RH108" s="58"/>
      <c r="RI108" s="58"/>
      <c r="RJ108" s="58"/>
      <c r="RK108" s="58"/>
      <c r="RL108" s="58"/>
      <c r="RM108" s="58"/>
      <c r="RN108" s="58"/>
      <c r="RO108" s="58"/>
      <c r="RP108" s="58"/>
      <c r="RQ108" s="58"/>
      <c r="RR108" s="58"/>
      <c r="RS108" s="58"/>
      <c r="RT108" s="58"/>
      <c r="RU108" s="58"/>
      <c r="RV108" s="58"/>
      <c r="RW108" s="58"/>
      <c r="RX108" s="58"/>
      <c r="RY108" s="58"/>
      <c r="RZ108" s="58"/>
      <c r="SA108" s="58"/>
      <c r="SB108" s="58"/>
      <c r="SC108" s="58"/>
      <c r="SD108" s="58"/>
      <c r="SE108" s="58"/>
      <c r="SF108" s="58"/>
      <c r="SG108" s="58"/>
      <c r="SH108" s="58"/>
      <c r="SI108" s="58"/>
      <c r="SJ108" s="58"/>
      <c r="SK108" s="58"/>
      <c r="SL108" s="58"/>
      <c r="SM108" s="58"/>
      <c r="SN108" s="58"/>
      <c r="SO108" s="58"/>
      <c r="SP108" s="58"/>
      <c r="SQ108" s="58"/>
      <c r="SR108" s="58"/>
      <c r="SS108" s="58"/>
      <c r="ST108" s="58"/>
      <c r="SU108" s="58"/>
      <c r="SV108" s="58"/>
      <c r="SW108" s="58"/>
      <c r="SX108" s="58"/>
      <c r="SY108" s="58"/>
      <c r="SZ108" s="58"/>
      <c r="TA108" s="58"/>
      <c r="TB108" s="58"/>
      <c r="TC108" s="58"/>
      <c r="TD108" s="58"/>
      <c r="TE108" s="58"/>
      <c r="TF108" s="58"/>
      <c r="TG108" s="58"/>
      <c r="TH108" s="58"/>
      <c r="TI108" s="58"/>
      <c r="TJ108" s="58"/>
      <c r="TK108" s="58"/>
      <c r="TL108" s="58"/>
      <c r="TM108" s="58"/>
      <c r="TN108" s="58"/>
      <c r="TO108" s="58"/>
      <c r="TP108" s="58"/>
      <c r="TQ108" s="58"/>
      <c r="TR108" s="58"/>
      <c r="TS108" s="58"/>
      <c r="TT108" s="58"/>
      <c r="TU108" s="58"/>
      <c r="TV108" s="58"/>
      <c r="TW108" s="58"/>
      <c r="TX108" s="58"/>
      <c r="TY108" s="58"/>
      <c r="TZ108" s="58"/>
      <c r="UA108" s="58"/>
      <c r="UB108" s="58"/>
      <c r="UC108" s="58"/>
      <c r="UD108" s="58"/>
      <c r="UE108" s="58"/>
      <c r="UF108" s="58"/>
      <c r="UG108" s="58"/>
      <c r="UH108" s="58"/>
      <c r="UI108" s="58"/>
      <c r="UJ108" s="58"/>
      <c r="UK108" s="58"/>
      <c r="UL108" s="58"/>
      <c r="UM108" s="58"/>
      <c r="UN108" s="58"/>
      <c r="UO108" s="58"/>
      <c r="UP108" s="58"/>
      <c r="UQ108" s="58"/>
      <c r="UR108" s="58"/>
      <c r="US108" s="58"/>
      <c r="UT108" s="58"/>
      <c r="UU108" s="58"/>
      <c r="UV108" s="58"/>
      <c r="UW108" s="58"/>
      <c r="UX108" s="58"/>
      <c r="UY108" s="58"/>
      <c r="UZ108" s="58"/>
      <c r="VA108" s="58"/>
      <c r="VB108" s="58"/>
      <c r="VC108" s="58"/>
      <c r="VD108" s="58"/>
      <c r="VE108" s="58"/>
      <c r="VF108" s="58"/>
      <c r="VG108" s="58"/>
      <c r="VH108" s="58"/>
      <c r="VI108" s="58"/>
      <c r="VJ108" s="58"/>
      <c r="VK108" s="58"/>
      <c r="VL108" s="58"/>
      <c r="VM108" s="58"/>
      <c r="VN108" s="58"/>
      <c r="VO108" s="58"/>
      <c r="VP108" s="58"/>
      <c r="VQ108" s="58"/>
      <c r="VR108" s="58"/>
      <c r="VS108" s="58"/>
      <c r="VT108" s="58"/>
      <c r="VU108" s="58"/>
      <c r="VV108" s="58"/>
      <c r="VW108" s="58"/>
      <c r="VX108" s="58"/>
      <c r="VY108" s="58"/>
      <c r="VZ108" s="58"/>
      <c r="WA108" s="58"/>
      <c r="WB108" s="58"/>
      <c r="WC108" s="58"/>
      <c r="WD108" s="58"/>
      <c r="WE108" s="58"/>
      <c r="WF108" s="58"/>
      <c r="WG108" s="58"/>
      <c r="WH108" s="58"/>
      <c r="WI108" s="58"/>
      <c r="WJ108" s="58"/>
      <c r="WK108" s="58"/>
      <c r="WL108" s="58"/>
      <c r="WM108" s="58"/>
      <c r="WN108" s="58"/>
      <c r="WO108" s="58"/>
      <c r="WP108" s="58"/>
      <c r="WQ108" s="58"/>
      <c r="WR108" s="58"/>
      <c r="WS108" s="58"/>
      <c r="WT108" s="58"/>
      <c r="WU108" s="58"/>
      <c r="WV108" s="58"/>
      <c r="WW108" s="58"/>
      <c r="WX108" s="58"/>
      <c r="WY108" s="58"/>
      <c r="WZ108" s="58"/>
      <c r="XA108" s="58"/>
      <c r="XB108" s="58"/>
      <c r="XC108" s="58"/>
      <c r="XD108" s="58"/>
      <c r="XE108" s="58"/>
      <c r="XF108" s="58"/>
      <c r="XG108" s="58"/>
      <c r="XH108" s="58"/>
      <c r="XI108" s="58"/>
      <c r="XJ108" s="58"/>
      <c r="XK108" s="58"/>
      <c r="XL108" s="58"/>
      <c r="XM108" s="58"/>
      <c r="XN108" s="58"/>
      <c r="XO108" s="58"/>
      <c r="XP108" s="58"/>
      <c r="XQ108" s="58"/>
      <c r="XR108" s="58"/>
      <c r="XS108" s="58"/>
      <c r="XT108" s="58"/>
      <c r="XU108" s="58"/>
      <c r="XV108" s="58"/>
      <c r="XW108" s="58"/>
      <c r="XX108" s="58"/>
      <c r="XY108" s="58"/>
      <c r="XZ108" s="58"/>
      <c r="YA108" s="58"/>
      <c r="YB108" s="58"/>
      <c r="YC108" s="58"/>
      <c r="YD108" s="58"/>
      <c r="YE108" s="58"/>
      <c r="YF108" s="58"/>
      <c r="YG108" s="58"/>
      <c r="YH108" s="58"/>
      <c r="YI108" s="58"/>
      <c r="YJ108" s="58"/>
      <c r="YK108" s="58"/>
      <c r="YL108" s="58"/>
      <c r="YM108" s="58"/>
      <c r="YN108" s="58"/>
      <c r="YO108" s="58"/>
      <c r="YP108" s="58"/>
      <c r="YQ108" s="58"/>
      <c r="YR108" s="58"/>
      <c r="YS108" s="58"/>
      <c r="YT108" s="58"/>
      <c r="YU108" s="58"/>
      <c r="YV108" s="58"/>
      <c r="YW108" s="58"/>
      <c r="YX108" s="58"/>
      <c r="YY108" s="58"/>
      <c r="YZ108" s="58"/>
      <c r="ZA108" s="58"/>
      <c r="ZB108" s="58"/>
      <c r="ZC108" s="58"/>
      <c r="ZD108" s="58"/>
      <c r="ZE108" s="58"/>
      <c r="ZF108" s="58"/>
      <c r="ZG108" s="58"/>
      <c r="ZH108" s="58"/>
      <c r="ZI108" s="58"/>
      <c r="ZJ108" s="58"/>
      <c r="ZK108" s="58"/>
      <c r="ZL108" s="58"/>
      <c r="ZM108" s="58"/>
      <c r="ZN108" s="58"/>
      <c r="ZO108" s="58"/>
      <c r="ZP108" s="58"/>
      <c r="ZQ108" s="58"/>
      <c r="ZR108" s="58"/>
      <c r="ZS108" s="58"/>
      <c r="ZT108" s="58"/>
      <c r="ZU108" s="58"/>
      <c r="ZV108" s="58"/>
      <c r="ZW108" s="58"/>
      <c r="ZX108" s="58"/>
      <c r="ZY108" s="58"/>
      <c r="ZZ108" s="58"/>
      <c r="AAA108" s="58"/>
      <c r="AAB108" s="58"/>
      <c r="AAC108" s="58"/>
      <c r="AAD108" s="58"/>
      <c r="AAE108" s="58"/>
      <c r="AAF108" s="58"/>
      <c r="AAG108" s="58"/>
      <c r="AAH108" s="58"/>
      <c r="AAI108" s="58"/>
      <c r="AAJ108" s="58"/>
      <c r="AAK108" s="58"/>
      <c r="AAL108" s="58"/>
      <c r="AAM108" s="58"/>
      <c r="AAN108" s="58"/>
      <c r="AAO108" s="58"/>
      <c r="AAP108" s="58"/>
      <c r="AAQ108" s="58"/>
      <c r="AAR108" s="58"/>
      <c r="AAS108" s="58"/>
      <c r="AAT108" s="58"/>
      <c r="AAU108" s="58"/>
      <c r="AAV108" s="58"/>
      <c r="AAW108" s="58"/>
      <c r="AAX108" s="58"/>
      <c r="AAY108" s="58"/>
      <c r="AAZ108" s="58"/>
      <c r="ABA108" s="58"/>
      <c r="ABB108" s="58"/>
      <c r="ABC108" s="58"/>
      <c r="ABD108" s="58"/>
      <c r="ABE108" s="58"/>
      <c r="ABF108" s="58"/>
      <c r="ABG108" s="58"/>
      <c r="ABH108" s="58"/>
      <c r="ABI108" s="58"/>
      <c r="ABJ108" s="58"/>
      <c r="ABK108" s="58"/>
      <c r="ABL108" s="58"/>
      <c r="ABM108" s="58"/>
      <c r="ABN108" s="58"/>
      <c r="ABO108" s="58"/>
      <c r="ABP108" s="58"/>
      <c r="ABQ108" s="58"/>
      <c r="ABR108" s="58"/>
      <c r="ABS108" s="58"/>
      <c r="ABT108" s="58"/>
      <c r="ABU108" s="58"/>
      <c r="ABV108" s="58"/>
      <c r="ABW108" s="58"/>
      <c r="ABX108" s="58"/>
      <c r="ABY108" s="58"/>
      <c r="ABZ108" s="58"/>
      <c r="ACA108" s="58"/>
      <c r="ACB108" s="58"/>
      <c r="ACC108" s="58"/>
      <c r="ACD108" s="58"/>
      <c r="ACE108" s="58"/>
      <c r="ACF108" s="58"/>
      <c r="ACG108" s="58"/>
      <c r="ACH108" s="58"/>
      <c r="ACI108" s="58"/>
      <c r="ACJ108" s="58"/>
      <c r="ACK108" s="58"/>
      <c r="ACL108" s="58"/>
      <c r="ACM108" s="58"/>
      <c r="ACN108" s="58"/>
      <c r="ACO108" s="58"/>
      <c r="ACP108" s="58"/>
      <c r="ACQ108" s="58"/>
      <c r="ACR108" s="58"/>
      <c r="ACS108" s="58"/>
      <c r="ACT108" s="58"/>
      <c r="ACU108" s="58"/>
      <c r="ACV108" s="58"/>
      <c r="ACW108" s="58"/>
      <c r="ACX108" s="58"/>
      <c r="ACY108" s="58"/>
      <c r="ACZ108" s="58"/>
      <c r="ADA108" s="58"/>
      <c r="ADB108" s="58"/>
      <c r="ADC108" s="58"/>
      <c r="ADD108" s="58"/>
      <c r="ADE108" s="58"/>
      <c r="ADF108" s="58"/>
      <c r="ADG108" s="58"/>
      <c r="ADH108" s="58"/>
      <c r="ADI108" s="58"/>
      <c r="ADJ108" s="58"/>
      <c r="ADK108" s="58"/>
      <c r="ADL108" s="58"/>
      <c r="ADM108" s="58"/>
      <c r="ADN108" s="58"/>
      <c r="ADO108" s="58"/>
      <c r="ADP108" s="58"/>
      <c r="ADQ108" s="58"/>
      <c r="ADR108" s="58"/>
      <c r="ADS108" s="58"/>
      <c r="ADT108" s="58"/>
      <c r="ADU108" s="58"/>
      <c r="ADV108" s="58"/>
      <c r="ADW108" s="58"/>
      <c r="ADX108" s="58"/>
      <c r="ADY108" s="58"/>
      <c r="ADZ108" s="58"/>
      <c r="AEA108" s="58"/>
      <c r="AEB108" s="58"/>
      <c r="AEC108" s="58"/>
      <c r="AED108" s="58"/>
      <c r="AEE108" s="58"/>
      <c r="AEF108" s="58"/>
      <c r="AEG108" s="58"/>
      <c r="AEH108" s="58"/>
      <c r="AEI108" s="58"/>
      <c r="AEJ108" s="58"/>
      <c r="AEK108" s="58"/>
      <c r="AEL108" s="58"/>
      <c r="AEM108" s="58"/>
      <c r="AEN108" s="58"/>
      <c r="AEO108" s="58"/>
      <c r="AEP108" s="58"/>
      <c r="AEQ108" s="58"/>
      <c r="AER108" s="58"/>
      <c r="AES108" s="58"/>
      <c r="AET108" s="58"/>
      <c r="AEU108" s="58"/>
      <c r="AEV108" s="58"/>
      <c r="AEW108" s="58"/>
      <c r="AEX108" s="58"/>
      <c r="AEY108" s="58"/>
      <c r="AEZ108" s="58"/>
      <c r="AFA108" s="58"/>
      <c r="AFB108" s="58"/>
      <c r="AFC108" s="58"/>
      <c r="AFD108" s="58"/>
      <c r="AFE108" s="58"/>
      <c r="AFF108" s="58"/>
      <c r="AFG108" s="58"/>
      <c r="AFH108" s="58"/>
      <c r="AFI108" s="58"/>
      <c r="AFJ108" s="58"/>
      <c r="AFK108" s="58"/>
      <c r="AFL108" s="58"/>
      <c r="AFM108" s="58"/>
      <c r="AFN108" s="58"/>
      <c r="AFO108" s="58"/>
      <c r="AFP108" s="58"/>
      <c r="AFQ108" s="58"/>
      <c r="AFR108" s="58"/>
      <c r="AFS108" s="58"/>
      <c r="AFT108" s="58"/>
      <c r="AFU108" s="58"/>
      <c r="AFV108" s="58"/>
      <c r="AFW108" s="58"/>
      <c r="AFX108" s="58"/>
      <c r="AFY108" s="58"/>
      <c r="AFZ108" s="58"/>
      <c r="AGA108" s="58"/>
      <c r="AGB108" s="58"/>
      <c r="AGC108" s="58"/>
      <c r="AGD108" s="58"/>
      <c r="AGE108" s="58"/>
      <c r="AGF108" s="58"/>
      <c r="AGG108" s="58"/>
      <c r="AGH108" s="58"/>
      <c r="AGI108" s="58"/>
      <c r="AGJ108" s="58"/>
      <c r="AGK108" s="58"/>
      <c r="AGL108" s="58"/>
      <c r="AGM108" s="58"/>
      <c r="AGN108" s="58"/>
      <c r="AGO108" s="58"/>
      <c r="AGP108" s="58"/>
      <c r="AGQ108" s="58"/>
      <c r="AGR108" s="58"/>
      <c r="AGS108" s="58"/>
      <c r="AGT108" s="58"/>
      <c r="AGU108" s="58"/>
      <c r="AGV108" s="58"/>
      <c r="AGW108" s="58"/>
      <c r="AGX108" s="58"/>
      <c r="AGY108" s="58"/>
      <c r="AGZ108" s="58"/>
      <c r="AHA108" s="58"/>
      <c r="AHB108" s="58"/>
      <c r="AHC108" s="58"/>
      <c r="AHD108" s="58"/>
      <c r="AHE108" s="58"/>
      <c r="AHF108" s="58"/>
      <c r="AHG108" s="58"/>
      <c r="AHH108" s="58"/>
      <c r="AHI108" s="58"/>
      <c r="AHJ108" s="58"/>
      <c r="AHK108" s="58"/>
      <c r="AHL108" s="58"/>
      <c r="AHM108" s="58"/>
      <c r="AHN108" s="58"/>
      <c r="AHO108" s="58"/>
      <c r="AHP108" s="58"/>
      <c r="AHQ108" s="58"/>
      <c r="AHR108" s="58"/>
      <c r="AHS108" s="58"/>
      <c r="AHT108" s="58"/>
      <c r="AHU108" s="58"/>
      <c r="AHV108" s="58"/>
      <c r="AHW108" s="58"/>
      <c r="AHX108" s="58"/>
      <c r="AHY108" s="58"/>
      <c r="AHZ108" s="58"/>
      <c r="AIA108" s="58"/>
      <c r="AIB108" s="58"/>
      <c r="AIC108" s="58"/>
      <c r="AID108" s="58"/>
      <c r="AIE108" s="58"/>
      <c r="AIF108" s="58"/>
      <c r="AIG108" s="58"/>
      <c r="AIH108" s="58"/>
      <c r="AII108" s="58"/>
      <c r="AIJ108" s="58"/>
      <c r="AIK108" s="58"/>
      <c r="AIL108" s="58"/>
      <c r="AIM108" s="58"/>
      <c r="AIN108" s="58"/>
      <c r="AIO108" s="58"/>
      <c r="AIP108" s="58"/>
      <c r="AIQ108" s="58"/>
      <c r="AIR108" s="58"/>
      <c r="AIS108" s="58"/>
      <c r="AIT108" s="58"/>
      <c r="AIU108" s="58"/>
      <c r="AIV108" s="58"/>
      <c r="AIW108" s="58"/>
      <c r="AIX108" s="58"/>
      <c r="AIY108" s="58"/>
      <c r="AIZ108" s="58"/>
      <c r="AJA108" s="58"/>
      <c r="AJB108" s="58"/>
      <c r="AJC108" s="58"/>
      <c r="AJD108" s="58"/>
      <c r="AJE108" s="58"/>
      <c r="AJF108" s="58"/>
      <c r="AJG108" s="58"/>
      <c r="AJH108" s="58"/>
      <c r="AJI108" s="58"/>
      <c r="AJJ108" s="58"/>
      <c r="AJK108" s="58"/>
      <c r="AJL108" s="58"/>
      <c r="AJM108" s="58"/>
      <c r="AJN108" s="58"/>
      <c r="AJO108" s="58"/>
      <c r="AJP108" s="58"/>
      <c r="AJQ108" s="58"/>
      <c r="AJR108" s="58"/>
      <c r="AJS108" s="58"/>
      <c r="AJT108" s="58"/>
      <c r="AJU108" s="58"/>
      <c r="AJV108" s="58"/>
      <c r="AJW108" s="58"/>
      <c r="AJX108" s="58"/>
      <c r="AJY108" s="58"/>
      <c r="AJZ108" s="58"/>
      <c r="AKA108" s="58"/>
      <c r="AKB108" s="58"/>
      <c r="AKC108" s="58"/>
      <c r="AKD108" s="58"/>
      <c r="AKE108" s="58"/>
      <c r="AKF108" s="58"/>
      <c r="AKG108" s="58"/>
      <c r="AKH108" s="58"/>
      <c r="AKI108" s="58"/>
      <c r="AKJ108" s="58"/>
      <c r="AKK108" s="58"/>
      <c r="AKL108" s="58"/>
      <c r="AKM108" s="58"/>
      <c r="AKN108" s="58"/>
      <c r="AKO108" s="58"/>
      <c r="AKP108" s="58"/>
      <c r="AKQ108" s="58"/>
      <c r="AKR108" s="58"/>
      <c r="AKS108" s="58"/>
      <c r="AKT108" s="58"/>
      <c r="AKU108" s="58"/>
      <c r="AKV108" s="58"/>
      <c r="AKW108" s="58"/>
      <c r="AKX108" s="58"/>
      <c r="AKY108" s="58"/>
      <c r="AKZ108" s="58"/>
      <c r="ALA108" s="58"/>
      <c r="ALB108" s="58"/>
      <c r="ALC108" s="58"/>
      <c r="ALD108" s="58"/>
      <c r="ALE108" s="58"/>
      <c r="ALF108" s="58"/>
      <c r="ALG108" s="58"/>
      <c r="ALH108" s="58"/>
      <c r="ALI108" s="58"/>
      <c r="ALJ108" s="58"/>
      <c r="ALK108" s="58"/>
      <c r="ALL108" s="58"/>
      <c r="ALM108" s="58"/>
      <c r="ALN108" s="58"/>
      <c r="ALO108" s="58"/>
      <c r="ALP108" s="58"/>
      <c r="ALQ108" s="58"/>
      <c r="ALR108" s="58"/>
      <c r="ALS108" s="58"/>
      <c r="ALT108" s="58"/>
      <c r="ALU108" s="58"/>
      <c r="ALV108" s="58"/>
      <c r="ALW108" s="58"/>
      <c r="ALX108" s="58"/>
      <c r="ALY108" s="58"/>
      <c r="ALZ108" s="58"/>
      <c r="AMA108" s="58"/>
      <c r="AMB108" s="58"/>
      <c r="AMC108" s="58"/>
      <c r="AMD108" s="58"/>
      <c r="AME108" s="58"/>
      <c r="AMF108" s="58"/>
      <c r="AMG108" s="58"/>
      <c r="AMH108" s="58"/>
      <c r="AMI108" s="58"/>
      <c r="AMJ108" s="59"/>
    </row>
    <row r="109" spans="1:1024" s="2" customFormat="1" ht="15" customHeight="1">
      <c r="A109" s="18" t="s">
        <v>151</v>
      </c>
      <c r="B109" s="177" t="s">
        <v>170</v>
      </c>
      <c r="C109" s="177"/>
      <c r="D109" s="177"/>
      <c r="E109" s="177"/>
      <c r="F109" s="177"/>
      <c r="G109" s="177"/>
      <c r="H109" s="178">
        <f>I100</f>
        <v>283.75</v>
      </c>
      <c r="I109" s="178"/>
      <c r="J109" s="28"/>
      <c r="K109" s="1" t="s">
        <v>171</v>
      </c>
      <c r="AV109" s="58"/>
      <c r="AW109" s="58"/>
      <c r="AX109" s="58"/>
      <c r="AY109" s="58"/>
      <c r="AZ109" s="58"/>
      <c r="BA109" s="58"/>
      <c r="BB109" s="58"/>
      <c r="BC109" s="58"/>
      <c r="BD109" s="58"/>
      <c r="BE109" s="58"/>
      <c r="BF109" s="58"/>
      <c r="BG109" s="58"/>
      <c r="BH109" s="58"/>
      <c r="BI109" s="58"/>
      <c r="BJ109" s="58"/>
      <c r="BK109" s="58"/>
      <c r="BL109" s="58"/>
      <c r="BM109" s="58"/>
      <c r="BN109" s="58"/>
      <c r="BO109" s="58"/>
      <c r="BP109" s="58"/>
      <c r="BQ109" s="58"/>
      <c r="BR109" s="58"/>
      <c r="BS109" s="58"/>
      <c r="BT109" s="58"/>
      <c r="BU109" s="58"/>
      <c r="BV109" s="58"/>
      <c r="BW109" s="58"/>
      <c r="BX109" s="58"/>
      <c r="BY109" s="58"/>
      <c r="BZ109" s="58"/>
      <c r="CA109" s="58"/>
      <c r="CB109" s="58"/>
      <c r="CC109" s="58"/>
      <c r="CD109" s="58"/>
      <c r="CE109" s="58"/>
      <c r="CF109" s="58"/>
      <c r="CG109" s="58"/>
      <c r="CH109" s="58"/>
      <c r="CI109" s="58"/>
      <c r="CJ109" s="58"/>
      <c r="CK109" s="58"/>
      <c r="CL109" s="58"/>
      <c r="CM109" s="58"/>
      <c r="CN109" s="58"/>
      <c r="CO109" s="58"/>
      <c r="CP109" s="58"/>
      <c r="CQ109" s="58"/>
      <c r="CR109" s="58"/>
      <c r="CS109" s="58"/>
      <c r="CT109" s="58"/>
      <c r="CU109" s="58"/>
      <c r="CV109" s="58"/>
      <c r="CW109" s="58"/>
      <c r="CX109" s="58"/>
      <c r="CY109" s="58"/>
      <c r="CZ109" s="58"/>
      <c r="DA109" s="58"/>
      <c r="DB109" s="58"/>
      <c r="DC109" s="58"/>
      <c r="DD109" s="58"/>
      <c r="DE109" s="58"/>
      <c r="DF109" s="58"/>
      <c r="DG109" s="58"/>
      <c r="DH109" s="58"/>
      <c r="DI109" s="58"/>
      <c r="DJ109" s="58"/>
      <c r="DK109" s="58"/>
      <c r="DL109" s="58"/>
      <c r="DM109" s="58"/>
      <c r="DN109" s="58"/>
      <c r="DO109" s="58"/>
      <c r="DP109" s="58"/>
      <c r="DQ109" s="58"/>
      <c r="DR109" s="58"/>
      <c r="DS109" s="58"/>
      <c r="DT109" s="58"/>
      <c r="DU109" s="58"/>
      <c r="DV109" s="58"/>
      <c r="DW109" s="58"/>
      <c r="DX109" s="58"/>
      <c r="DY109" s="58"/>
      <c r="DZ109" s="58"/>
      <c r="EA109" s="58"/>
      <c r="EB109" s="58"/>
      <c r="EC109" s="58"/>
      <c r="ED109" s="58"/>
      <c r="EE109" s="58"/>
      <c r="EF109" s="58"/>
      <c r="EG109" s="58"/>
      <c r="EH109" s="58"/>
      <c r="EI109" s="58"/>
      <c r="EJ109" s="58"/>
      <c r="EK109" s="58"/>
      <c r="EL109" s="58"/>
      <c r="EM109" s="58"/>
      <c r="EN109" s="58"/>
      <c r="EO109" s="58"/>
      <c r="EP109" s="58"/>
      <c r="EQ109" s="58"/>
      <c r="ER109" s="58"/>
      <c r="ES109" s="58"/>
      <c r="ET109" s="58"/>
      <c r="EU109" s="58"/>
      <c r="EV109" s="58"/>
      <c r="EW109" s="58"/>
      <c r="EX109" s="58"/>
      <c r="EY109" s="58"/>
      <c r="EZ109" s="58"/>
      <c r="FA109" s="58"/>
      <c r="FB109" s="58"/>
      <c r="FC109" s="58"/>
      <c r="FD109" s="58"/>
      <c r="FE109" s="58"/>
      <c r="FF109" s="58"/>
      <c r="FG109" s="58"/>
      <c r="FH109" s="58"/>
      <c r="FI109" s="58"/>
      <c r="FJ109" s="58"/>
      <c r="FK109" s="58"/>
      <c r="FL109" s="58"/>
      <c r="FM109" s="58"/>
      <c r="FN109" s="58"/>
      <c r="FO109" s="58"/>
      <c r="FP109" s="58"/>
      <c r="FQ109" s="58"/>
      <c r="FR109" s="58"/>
      <c r="FS109" s="58"/>
      <c r="FT109" s="58"/>
      <c r="FU109" s="58"/>
      <c r="FV109" s="58"/>
      <c r="FW109" s="58"/>
      <c r="FX109" s="58"/>
      <c r="FY109" s="58"/>
      <c r="FZ109" s="58"/>
      <c r="GA109" s="58"/>
      <c r="GB109" s="58"/>
      <c r="GC109" s="58"/>
      <c r="GD109" s="58"/>
      <c r="GE109" s="58"/>
      <c r="GF109" s="58"/>
      <c r="GG109" s="58"/>
      <c r="GH109" s="58"/>
      <c r="GI109" s="58"/>
      <c r="GJ109" s="58"/>
      <c r="GK109" s="58"/>
      <c r="GL109" s="58"/>
      <c r="GM109" s="58"/>
      <c r="GN109" s="58"/>
      <c r="GO109" s="58"/>
      <c r="GP109" s="58"/>
      <c r="GQ109" s="58"/>
      <c r="GR109" s="58"/>
      <c r="GS109" s="58"/>
      <c r="GT109" s="58"/>
      <c r="GU109" s="58"/>
      <c r="GV109" s="58"/>
      <c r="GW109" s="58"/>
      <c r="GX109" s="58"/>
      <c r="GY109" s="58"/>
      <c r="GZ109" s="58"/>
      <c r="HA109" s="58"/>
      <c r="HB109" s="58"/>
      <c r="HC109" s="58"/>
      <c r="HD109" s="58"/>
      <c r="HE109" s="58"/>
      <c r="HF109" s="58"/>
      <c r="HG109" s="58"/>
      <c r="HH109" s="58"/>
      <c r="HI109" s="58"/>
      <c r="HJ109" s="58"/>
      <c r="HK109" s="58"/>
      <c r="HL109" s="58"/>
      <c r="HM109" s="58"/>
      <c r="HN109" s="58"/>
      <c r="HO109" s="58"/>
      <c r="HP109" s="58"/>
      <c r="HQ109" s="58"/>
      <c r="HR109" s="58"/>
      <c r="HS109" s="58"/>
      <c r="HT109" s="58"/>
      <c r="HU109" s="58"/>
      <c r="HV109" s="58"/>
      <c r="HW109" s="58"/>
      <c r="HX109" s="58"/>
      <c r="HY109" s="58"/>
      <c r="HZ109" s="58"/>
      <c r="IA109" s="58"/>
      <c r="IB109" s="58"/>
      <c r="IC109" s="58"/>
      <c r="ID109" s="58"/>
      <c r="IE109" s="58"/>
      <c r="IF109" s="58"/>
      <c r="IG109" s="58"/>
      <c r="IH109" s="58"/>
      <c r="II109" s="58"/>
      <c r="IJ109" s="58"/>
      <c r="IK109" s="58"/>
      <c r="IL109" s="58"/>
      <c r="IM109" s="58"/>
      <c r="IN109" s="58"/>
      <c r="IO109" s="58"/>
      <c r="IP109" s="58"/>
      <c r="IQ109" s="58"/>
      <c r="IR109" s="58"/>
      <c r="IS109" s="58"/>
      <c r="IT109" s="58"/>
      <c r="IU109" s="58"/>
      <c r="IV109" s="58"/>
      <c r="IW109" s="58"/>
      <c r="IX109" s="58"/>
      <c r="IY109" s="58"/>
      <c r="IZ109" s="58"/>
      <c r="JA109" s="58"/>
      <c r="JB109" s="58"/>
      <c r="JC109" s="58"/>
      <c r="JD109" s="58"/>
      <c r="JE109" s="58"/>
      <c r="JF109" s="58"/>
      <c r="JG109" s="58"/>
      <c r="JH109" s="58"/>
      <c r="JI109" s="58"/>
      <c r="JJ109" s="58"/>
      <c r="JK109" s="58"/>
      <c r="JL109" s="58"/>
      <c r="JM109" s="58"/>
      <c r="JN109" s="58"/>
      <c r="JO109" s="58"/>
      <c r="JP109" s="58"/>
      <c r="JQ109" s="58"/>
      <c r="JR109" s="58"/>
      <c r="JS109" s="58"/>
      <c r="JT109" s="58"/>
      <c r="JU109" s="58"/>
      <c r="JV109" s="58"/>
      <c r="JW109" s="58"/>
      <c r="JX109" s="58"/>
      <c r="JY109" s="58"/>
      <c r="JZ109" s="58"/>
      <c r="KA109" s="58"/>
      <c r="KB109" s="58"/>
      <c r="KC109" s="58"/>
      <c r="KD109" s="58"/>
      <c r="KE109" s="58"/>
      <c r="KF109" s="58"/>
      <c r="KG109" s="58"/>
      <c r="KH109" s="58"/>
      <c r="KI109" s="58"/>
      <c r="KJ109" s="58"/>
      <c r="KK109" s="58"/>
      <c r="KL109" s="58"/>
      <c r="KM109" s="58"/>
      <c r="KN109" s="58"/>
      <c r="KO109" s="58"/>
      <c r="KP109" s="58"/>
      <c r="KQ109" s="58"/>
      <c r="KR109" s="58"/>
      <c r="KS109" s="58"/>
      <c r="KT109" s="58"/>
      <c r="KU109" s="58"/>
      <c r="KV109" s="58"/>
      <c r="KW109" s="58"/>
      <c r="KX109" s="58"/>
      <c r="KY109" s="58"/>
      <c r="KZ109" s="58"/>
      <c r="LA109" s="58"/>
      <c r="LB109" s="58"/>
      <c r="LC109" s="58"/>
      <c r="LD109" s="58"/>
      <c r="LE109" s="58"/>
      <c r="LF109" s="58"/>
      <c r="LG109" s="58"/>
      <c r="LH109" s="58"/>
      <c r="LI109" s="58"/>
      <c r="LJ109" s="58"/>
      <c r="LK109" s="58"/>
      <c r="LL109" s="58"/>
      <c r="LM109" s="58"/>
      <c r="LN109" s="58"/>
      <c r="LO109" s="58"/>
      <c r="LP109" s="58"/>
      <c r="LQ109" s="58"/>
      <c r="LR109" s="58"/>
      <c r="LS109" s="58"/>
      <c r="LT109" s="58"/>
      <c r="LU109" s="58"/>
      <c r="LV109" s="58"/>
      <c r="LW109" s="58"/>
      <c r="LX109" s="58"/>
      <c r="LY109" s="58"/>
      <c r="LZ109" s="58"/>
      <c r="MA109" s="58"/>
      <c r="MB109" s="58"/>
      <c r="MC109" s="58"/>
      <c r="MD109" s="58"/>
      <c r="ME109" s="58"/>
      <c r="MF109" s="58"/>
      <c r="MG109" s="58"/>
      <c r="MH109" s="58"/>
      <c r="MI109" s="58"/>
      <c r="MJ109" s="58"/>
      <c r="MK109" s="58"/>
      <c r="ML109" s="58"/>
      <c r="MM109" s="58"/>
      <c r="MN109" s="58"/>
      <c r="MO109" s="58"/>
      <c r="MP109" s="58"/>
      <c r="MQ109" s="58"/>
      <c r="MR109" s="58"/>
      <c r="MS109" s="58"/>
      <c r="MT109" s="58"/>
      <c r="MU109" s="58"/>
      <c r="MV109" s="58"/>
      <c r="MW109" s="58"/>
      <c r="MX109" s="58"/>
      <c r="MY109" s="58"/>
      <c r="MZ109" s="58"/>
      <c r="NA109" s="58"/>
      <c r="NB109" s="58"/>
      <c r="NC109" s="58"/>
      <c r="ND109" s="58"/>
      <c r="NE109" s="58"/>
      <c r="NF109" s="58"/>
      <c r="NG109" s="58"/>
      <c r="NH109" s="58"/>
      <c r="NI109" s="58"/>
      <c r="NJ109" s="58"/>
      <c r="NK109" s="58"/>
      <c r="NL109" s="58"/>
      <c r="NM109" s="58"/>
      <c r="NN109" s="58"/>
      <c r="NO109" s="58"/>
      <c r="NP109" s="58"/>
      <c r="NQ109" s="58"/>
      <c r="NR109" s="58"/>
      <c r="NS109" s="58"/>
      <c r="NT109" s="58"/>
      <c r="NU109" s="58"/>
      <c r="NV109" s="58"/>
      <c r="NW109" s="58"/>
      <c r="NX109" s="58"/>
      <c r="NY109" s="58"/>
      <c r="NZ109" s="58"/>
      <c r="OA109" s="58"/>
      <c r="OB109" s="58"/>
      <c r="OC109" s="58"/>
      <c r="OD109" s="58"/>
      <c r="OE109" s="58"/>
      <c r="OF109" s="58"/>
      <c r="OG109" s="58"/>
      <c r="OH109" s="58"/>
      <c r="OI109" s="58"/>
      <c r="OJ109" s="58"/>
      <c r="OK109" s="58"/>
      <c r="OL109" s="58"/>
      <c r="OM109" s="58"/>
      <c r="ON109" s="58"/>
      <c r="OO109" s="58"/>
      <c r="OP109" s="58"/>
      <c r="OQ109" s="58"/>
      <c r="OR109" s="58"/>
      <c r="OS109" s="58"/>
      <c r="OT109" s="58"/>
      <c r="OU109" s="58"/>
      <c r="OV109" s="58"/>
      <c r="OW109" s="58"/>
      <c r="OX109" s="58"/>
      <c r="OY109" s="58"/>
      <c r="OZ109" s="58"/>
      <c r="PA109" s="58"/>
      <c r="PB109" s="58"/>
      <c r="PC109" s="58"/>
      <c r="PD109" s="58"/>
      <c r="PE109" s="58"/>
      <c r="PF109" s="58"/>
      <c r="PG109" s="58"/>
      <c r="PH109" s="58"/>
      <c r="PI109" s="58"/>
      <c r="PJ109" s="58"/>
      <c r="PK109" s="58"/>
      <c r="PL109" s="58"/>
      <c r="PM109" s="58"/>
      <c r="PN109" s="58"/>
      <c r="PO109" s="58"/>
      <c r="PP109" s="58"/>
      <c r="PQ109" s="58"/>
      <c r="PR109" s="58"/>
      <c r="PS109" s="58"/>
      <c r="PT109" s="58"/>
      <c r="PU109" s="58"/>
      <c r="PV109" s="58"/>
      <c r="PW109" s="58"/>
      <c r="PX109" s="58"/>
      <c r="PY109" s="58"/>
      <c r="PZ109" s="58"/>
      <c r="QA109" s="58"/>
      <c r="QB109" s="58"/>
      <c r="QC109" s="58"/>
      <c r="QD109" s="58"/>
      <c r="QE109" s="58"/>
      <c r="QF109" s="58"/>
      <c r="QG109" s="58"/>
      <c r="QH109" s="58"/>
      <c r="QI109" s="58"/>
      <c r="QJ109" s="58"/>
      <c r="QK109" s="58"/>
      <c r="QL109" s="58"/>
      <c r="QM109" s="58"/>
      <c r="QN109" s="58"/>
      <c r="QO109" s="58"/>
      <c r="QP109" s="58"/>
      <c r="QQ109" s="58"/>
      <c r="QR109" s="58"/>
      <c r="QS109" s="58"/>
      <c r="QT109" s="58"/>
      <c r="QU109" s="58"/>
      <c r="QV109" s="58"/>
      <c r="QW109" s="58"/>
      <c r="QX109" s="58"/>
      <c r="QY109" s="58"/>
      <c r="QZ109" s="58"/>
      <c r="RA109" s="58"/>
      <c r="RB109" s="58"/>
      <c r="RC109" s="58"/>
      <c r="RD109" s="58"/>
      <c r="RE109" s="58"/>
      <c r="RF109" s="58"/>
      <c r="RG109" s="58"/>
      <c r="RH109" s="58"/>
      <c r="RI109" s="58"/>
      <c r="RJ109" s="58"/>
      <c r="RK109" s="58"/>
      <c r="RL109" s="58"/>
      <c r="RM109" s="58"/>
      <c r="RN109" s="58"/>
      <c r="RO109" s="58"/>
      <c r="RP109" s="58"/>
      <c r="RQ109" s="58"/>
      <c r="RR109" s="58"/>
      <c r="RS109" s="58"/>
      <c r="RT109" s="58"/>
      <c r="RU109" s="58"/>
      <c r="RV109" s="58"/>
      <c r="RW109" s="58"/>
      <c r="RX109" s="58"/>
      <c r="RY109" s="58"/>
      <c r="RZ109" s="58"/>
      <c r="SA109" s="58"/>
      <c r="SB109" s="58"/>
      <c r="SC109" s="58"/>
      <c r="SD109" s="58"/>
      <c r="SE109" s="58"/>
      <c r="SF109" s="58"/>
      <c r="SG109" s="58"/>
      <c r="SH109" s="58"/>
      <c r="SI109" s="58"/>
      <c r="SJ109" s="58"/>
      <c r="SK109" s="58"/>
      <c r="SL109" s="58"/>
      <c r="SM109" s="58"/>
      <c r="SN109" s="58"/>
      <c r="SO109" s="58"/>
      <c r="SP109" s="58"/>
      <c r="SQ109" s="58"/>
      <c r="SR109" s="58"/>
      <c r="SS109" s="58"/>
      <c r="ST109" s="58"/>
      <c r="SU109" s="58"/>
      <c r="SV109" s="58"/>
      <c r="SW109" s="58"/>
      <c r="SX109" s="58"/>
      <c r="SY109" s="58"/>
      <c r="SZ109" s="58"/>
      <c r="TA109" s="58"/>
      <c r="TB109" s="58"/>
      <c r="TC109" s="58"/>
      <c r="TD109" s="58"/>
      <c r="TE109" s="58"/>
      <c r="TF109" s="58"/>
      <c r="TG109" s="58"/>
      <c r="TH109" s="58"/>
      <c r="TI109" s="58"/>
      <c r="TJ109" s="58"/>
      <c r="TK109" s="58"/>
      <c r="TL109" s="58"/>
      <c r="TM109" s="58"/>
      <c r="TN109" s="58"/>
      <c r="TO109" s="58"/>
      <c r="TP109" s="58"/>
      <c r="TQ109" s="58"/>
      <c r="TR109" s="58"/>
      <c r="TS109" s="58"/>
      <c r="TT109" s="58"/>
      <c r="TU109" s="58"/>
      <c r="TV109" s="58"/>
      <c r="TW109" s="58"/>
      <c r="TX109" s="58"/>
      <c r="TY109" s="58"/>
      <c r="TZ109" s="58"/>
      <c r="UA109" s="58"/>
      <c r="UB109" s="58"/>
      <c r="UC109" s="58"/>
      <c r="UD109" s="58"/>
      <c r="UE109" s="58"/>
      <c r="UF109" s="58"/>
      <c r="UG109" s="58"/>
      <c r="UH109" s="58"/>
      <c r="UI109" s="58"/>
      <c r="UJ109" s="58"/>
      <c r="UK109" s="58"/>
      <c r="UL109" s="58"/>
      <c r="UM109" s="58"/>
      <c r="UN109" s="58"/>
      <c r="UO109" s="58"/>
      <c r="UP109" s="58"/>
      <c r="UQ109" s="58"/>
      <c r="UR109" s="58"/>
      <c r="US109" s="58"/>
      <c r="UT109" s="58"/>
      <c r="UU109" s="58"/>
      <c r="UV109" s="58"/>
      <c r="UW109" s="58"/>
      <c r="UX109" s="58"/>
      <c r="UY109" s="58"/>
      <c r="UZ109" s="58"/>
      <c r="VA109" s="58"/>
      <c r="VB109" s="58"/>
      <c r="VC109" s="58"/>
      <c r="VD109" s="58"/>
      <c r="VE109" s="58"/>
      <c r="VF109" s="58"/>
      <c r="VG109" s="58"/>
      <c r="VH109" s="58"/>
      <c r="VI109" s="58"/>
      <c r="VJ109" s="58"/>
      <c r="VK109" s="58"/>
      <c r="VL109" s="58"/>
      <c r="VM109" s="58"/>
      <c r="VN109" s="58"/>
      <c r="VO109" s="58"/>
      <c r="VP109" s="58"/>
      <c r="VQ109" s="58"/>
      <c r="VR109" s="58"/>
      <c r="VS109" s="58"/>
      <c r="VT109" s="58"/>
      <c r="VU109" s="58"/>
      <c r="VV109" s="58"/>
      <c r="VW109" s="58"/>
      <c r="VX109" s="58"/>
      <c r="VY109" s="58"/>
      <c r="VZ109" s="58"/>
      <c r="WA109" s="58"/>
      <c r="WB109" s="58"/>
      <c r="WC109" s="58"/>
      <c r="WD109" s="58"/>
      <c r="WE109" s="58"/>
      <c r="WF109" s="58"/>
      <c r="WG109" s="58"/>
      <c r="WH109" s="58"/>
      <c r="WI109" s="58"/>
      <c r="WJ109" s="58"/>
      <c r="WK109" s="58"/>
      <c r="WL109" s="58"/>
      <c r="WM109" s="58"/>
      <c r="WN109" s="58"/>
      <c r="WO109" s="58"/>
      <c r="WP109" s="58"/>
      <c r="WQ109" s="58"/>
      <c r="WR109" s="58"/>
      <c r="WS109" s="58"/>
      <c r="WT109" s="58"/>
      <c r="WU109" s="58"/>
      <c r="WV109" s="58"/>
      <c r="WW109" s="58"/>
      <c r="WX109" s="58"/>
      <c r="WY109" s="58"/>
      <c r="WZ109" s="58"/>
      <c r="XA109" s="58"/>
      <c r="XB109" s="58"/>
      <c r="XC109" s="58"/>
      <c r="XD109" s="58"/>
      <c r="XE109" s="58"/>
      <c r="XF109" s="58"/>
      <c r="XG109" s="58"/>
      <c r="XH109" s="58"/>
      <c r="XI109" s="58"/>
      <c r="XJ109" s="58"/>
      <c r="XK109" s="58"/>
      <c r="XL109" s="58"/>
      <c r="XM109" s="58"/>
      <c r="XN109" s="58"/>
      <c r="XO109" s="58"/>
      <c r="XP109" s="58"/>
      <c r="XQ109" s="58"/>
      <c r="XR109" s="58"/>
      <c r="XS109" s="58"/>
      <c r="XT109" s="58"/>
      <c r="XU109" s="58"/>
      <c r="XV109" s="58"/>
      <c r="XW109" s="58"/>
      <c r="XX109" s="58"/>
      <c r="XY109" s="58"/>
      <c r="XZ109" s="58"/>
      <c r="YA109" s="58"/>
      <c r="YB109" s="58"/>
      <c r="YC109" s="58"/>
      <c r="YD109" s="58"/>
      <c r="YE109" s="58"/>
      <c r="YF109" s="58"/>
      <c r="YG109" s="58"/>
      <c r="YH109" s="58"/>
      <c r="YI109" s="58"/>
      <c r="YJ109" s="58"/>
      <c r="YK109" s="58"/>
      <c r="YL109" s="58"/>
      <c r="YM109" s="58"/>
      <c r="YN109" s="58"/>
      <c r="YO109" s="58"/>
      <c r="YP109" s="58"/>
      <c r="YQ109" s="58"/>
      <c r="YR109" s="58"/>
      <c r="YS109" s="58"/>
      <c r="YT109" s="58"/>
      <c r="YU109" s="58"/>
      <c r="YV109" s="58"/>
      <c r="YW109" s="58"/>
      <c r="YX109" s="58"/>
      <c r="YY109" s="58"/>
      <c r="YZ109" s="58"/>
      <c r="ZA109" s="58"/>
      <c r="ZB109" s="58"/>
      <c r="ZC109" s="58"/>
      <c r="ZD109" s="58"/>
      <c r="ZE109" s="58"/>
      <c r="ZF109" s="58"/>
      <c r="ZG109" s="58"/>
      <c r="ZH109" s="58"/>
      <c r="ZI109" s="58"/>
      <c r="ZJ109" s="58"/>
      <c r="ZK109" s="58"/>
      <c r="ZL109" s="58"/>
      <c r="ZM109" s="58"/>
      <c r="ZN109" s="58"/>
      <c r="ZO109" s="58"/>
      <c r="ZP109" s="58"/>
      <c r="ZQ109" s="58"/>
      <c r="ZR109" s="58"/>
      <c r="ZS109" s="58"/>
      <c r="ZT109" s="58"/>
      <c r="ZU109" s="58"/>
      <c r="ZV109" s="58"/>
      <c r="ZW109" s="58"/>
      <c r="ZX109" s="58"/>
      <c r="ZY109" s="58"/>
      <c r="ZZ109" s="58"/>
      <c r="AAA109" s="58"/>
      <c r="AAB109" s="58"/>
      <c r="AAC109" s="58"/>
      <c r="AAD109" s="58"/>
      <c r="AAE109" s="58"/>
      <c r="AAF109" s="58"/>
      <c r="AAG109" s="58"/>
      <c r="AAH109" s="58"/>
      <c r="AAI109" s="58"/>
      <c r="AAJ109" s="58"/>
      <c r="AAK109" s="58"/>
      <c r="AAL109" s="58"/>
      <c r="AAM109" s="58"/>
      <c r="AAN109" s="58"/>
      <c r="AAO109" s="58"/>
      <c r="AAP109" s="58"/>
      <c r="AAQ109" s="58"/>
      <c r="AAR109" s="58"/>
      <c r="AAS109" s="58"/>
      <c r="AAT109" s="58"/>
      <c r="AAU109" s="58"/>
      <c r="AAV109" s="58"/>
      <c r="AAW109" s="58"/>
      <c r="AAX109" s="58"/>
      <c r="AAY109" s="58"/>
      <c r="AAZ109" s="58"/>
      <c r="ABA109" s="58"/>
      <c r="ABB109" s="58"/>
      <c r="ABC109" s="58"/>
      <c r="ABD109" s="58"/>
      <c r="ABE109" s="58"/>
      <c r="ABF109" s="58"/>
      <c r="ABG109" s="58"/>
      <c r="ABH109" s="58"/>
      <c r="ABI109" s="58"/>
      <c r="ABJ109" s="58"/>
      <c r="ABK109" s="58"/>
      <c r="ABL109" s="58"/>
      <c r="ABM109" s="58"/>
      <c r="ABN109" s="58"/>
      <c r="ABO109" s="58"/>
      <c r="ABP109" s="58"/>
      <c r="ABQ109" s="58"/>
      <c r="ABR109" s="58"/>
      <c r="ABS109" s="58"/>
      <c r="ABT109" s="58"/>
      <c r="ABU109" s="58"/>
      <c r="ABV109" s="58"/>
      <c r="ABW109" s="58"/>
      <c r="ABX109" s="58"/>
      <c r="ABY109" s="58"/>
      <c r="ABZ109" s="58"/>
      <c r="ACA109" s="58"/>
      <c r="ACB109" s="58"/>
      <c r="ACC109" s="58"/>
      <c r="ACD109" s="58"/>
      <c r="ACE109" s="58"/>
      <c r="ACF109" s="58"/>
      <c r="ACG109" s="58"/>
      <c r="ACH109" s="58"/>
      <c r="ACI109" s="58"/>
      <c r="ACJ109" s="58"/>
      <c r="ACK109" s="58"/>
      <c r="ACL109" s="58"/>
      <c r="ACM109" s="58"/>
      <c r="ACN109" s="58"/>
      <c r="ACO109" s="58"/>
      <c r="ACP109" s="58"/>
      <c r="ACQ109" s="58"/>
      <c r="ACR109" s="58"/>
      <c r="ACS109" s="58"/>
      <c r="ACT109" s="58"/>
      <c r="ACU109" s="58"/>
      <c r="ACV109" s="58"/>
      <c r="ACW109" s="58"/>
      <c r="ACX109" s="58"/>
      <c r="ACY109" s="58"/>
      <c r="ACZ109" s="58"/>
      <c r="ADA109" s="58"/>
      <c r="ADB109" s="58"/>
      <c r="ADC109" s="58"/>
      <c r="ADD109" s="58"/>
      <c r="ADE109" s="58"/>
      <c r="ADF109" s="58"/>
      <c r="ADG109" s="58"/>
      <c r="ADH109" s="58"/>
      <c r="ADI109" s="58"/>
      <c r="ADJ109" s="58"/>
      <c r="ADK109" s="58"/>
      <c r="ADL109" s="58"/>
      <c r="ADM109" s="58"/>
      <c r="ADN109" s="58"/>
      <c r="ADO109" s="58"/>
      <c r="ADP109" s="58"/>
      <c r="ADQ109" s="58"/>
      <c r="ADR109" s="58"/>
      <c r="ADS109" s="58"/>
      <c r="ADT109" s="58"/>
      <c r="ADU109" s="58"/>
      <c r="ADV109" s="58"/>
      <c r="ADW109" s="58"/>
      <c r="ADX109" s="58"/>
      <c r="ADY109" s="58"/>
      <c r="ADZ109" s="58"/>
      <c r="AEA109" s="58"/>
      <c r="AEB109" s="58"/>
      <c r="AEC109" s="58"/>
      <c r="AED109" s="58"/>
      <c r="AEE109" s="58"/>
      <c r="AEF109" s="58"/>
      <c r="AEG109" s="58"/>
      <c r="AEH109" s="58"/>
      <c r="AEI109" s="58"/>
      <c r="AEJ109" s="58"/>
      <c r="AEK109" s="58"/>
      <c r="AEL109" s="58"/>
      <c r="AEM109" s="58"/>
      <c r="AEN109" s="58"/>
      <c r="AEO109" s="58"/>
      <c r="AEP109" s="58"/>
      <c r="AEQ109" s="58"/>
      <c r="AER109" s="58"/>
      <c r="AES109" s="58"/>
      <c r="AET109" s="58"/>
      <c r="AEU109" s="58"/>
      <c r="AEV109" s="58"/>
      <c r="AEW109" s="58"/>
      <c r="AEX109" s="58"/>
      <c r="AEY109" s="58"/>
      <c r="AEZ109" s="58"/>
      <c r="AFA109" s="58"/>
      <c r="AFB109" s="58"/>
      <c r="AFC109" s="58"/>
      <c r="AFD109" s="58"/>
      <c r="AFE109" s="58"/>
      <c r="AFF109" s="58"/>
      <c r="AFG109" s="58"/>
      <c r="AFH109" s="58"/>
      <c r="AFI109" s="58"/>
      <c r="AFJ109" s="58"/>
      <c r="AFK109" s="58"/>
      <c r="AFL109" s="58"/>
      <c r="AFM109" s="58"/>
      <c r="AFN109" s="58"/>
      <c r="AFO109" s="58"/>
      <c r="AFP109" s="58"/>
      <c r="AFQ109" s="58"/>
      <c r="AFR109" s="58"/>
      <c r="AFS109" s="58"/>
      <c r="AFT109" s="58"/>
      <c r="AFU109" s="58"/>
      <c r="AFV109" s="58"/>
      <c r="AFW109" s="58"/>
      <c r="AFX109" s="58"/>
      <c r="AFY109" s="58"/>
      <c r="AFZ109" s="58"/>
      <c r="AGA109" s="58"/>
      <c r="AGB109" s="58"/>
      <c r="AGC109" s="58"/>
      <c r="AGD109" s="58"/>
      <c r="AGE109" s="58"/>
      <c r="AGF109" s="58"/>
      <c r="AGG109" s="58"/>
      <c r="AGH109" s="58"/>
      <c r="AGI109" s="58"/>
      <c r="AGJ109" s="58"/>
      <c r="AGK109" s="58"/>
      <c r="AGL109" s="58"/>
      <c r="AGM109" s="58"/>
      <c r="AGN109" s="58"/>
      <c r="AGO109" s="58"/>
      <c r="AGP109" s="58"/>
      <c r="AGQ109" s="58"/>
      <c r="AGR109" s="58"/>
      <c r="AGS109" s="58"/>
      <c r="AGT109" s="58"/>
      <c r="AGU109" s="58"/>
      <c r="AGV109" s="58"/>
      <c r="AGW109" s="58"/>
      <c r="AGX109" s="58"/>
      <c r="AGY109" s="58"/>
      <c r="AGZ109" s="58"/>
      <c r="AHA109" s="58"/>
      <c r="AHB109" s="58"/>
      <c r="AHC109" s="58"/>
      <c r="AHD109" s="58"/>
      <c r="AHE109" s="58"/>
      <c r="AHF109" s="58"/>
      <c r="AHG109" s="58"/>
      <c r="AHH109" s="58"/>
      <c r="AHI109" s="58"/>
      <c r="AHJ109" s="58"/>
      <c r="AHK109" s="58"/>
      <c r="AHL109" s="58"/>
      <c r="AHM109" s="58"/>
      <c r="AHN109" s="58"/>
      <c r="AHO109" s="58"/>
      <c r="AHP109" s="58"/>
      <c r="AHQ109" s="58"/>
      <c r="AHR109" s="58"/>
      <c r="AHS109" s="58"/>
      <c r="AHT109" s="58"/>
      <c r="AHU109" s="58"/>
      <c r="AHV109" s="58"/>
      <c r="AHW109" s="58"/>
      <c r="AHX109" s="58"/>
      <c r="AHY109" s="58"/>
      <c r="AHZ109" s="58"/>
      <c r="AIA109" s="58"/>
      <c r="AIB109" s="58"/>
      <c r="AIC109" s="58"/>
      <c r="AID109" s="58"/>
      <c r="AIE109" s="58"/>
      <c r="AIF109" s="58"/>
      <c r="AIG109" s="58"/>
      <c r="AIH109" s="58"/>
      <c r="AII109" s="58"/>
      <c r="AIJ109" s="58"/>
      <c r="AIK109" s="58"/>
      <c r="AIL109" s="58"/>
      <c r="AIM109" s="58"/>
      <c r="AIN109" s="58"/>
      <c r="AIO109" s="58"/>
      <c r="AIP109" s="58"/>
      <c r="AIQ109" s="58"/>
      <c r="AIR109" s="58"/>
      <c r="AIS109" s="58"/>
      <c r="AIT109" s="58"/>
      <c r="AIU109" s="58"/>
      <c r="AIV109" s="58"/>
      <c r="AIW109" s="58"/>
      <c r="AIX109" s="58"/>
      <c r="AIY109" s="58"/>
      <c r="AIZ109" s="58"/>
      <c r="AJA109" s="58"/>
      <c r="AJB109" s="58"/>
      <c r="AJC109" s="58"/>
      <c r="AJD109" s="58"/>
      <c r="AJE109" s="58"/>
      <c r="AJF109" s="58"/>
      <c r="AJG109" s="58"/>
      <c r="AJH109" s="58"/>
      <c r="AJI109" s="58"/>
      <c r="AJJ109" s="58"/>
      <c r="AJK109" s="58"/>
      <c r="AJL109" s="58"/>
      <c r="AJM109" s="58"/>
      <c r="AJN109" s="58"/>
      <c r="AJO109" s="58"/>
      <c r="AJP109" s="58"/>
      <c r="AJQ109" s="58"/>
      <c r="AJR109" s="58"/>
      <c r="AJS109" s="58"/>
      <c r="AJT109" s="58"/>
      <c r="AJU109" s="58"/>
      <c r="AJV109" s="58"/>
      <c r="AJW109" s="58"/>
      <c r="AJX109" s="58"/>
      <c r="AJY109" s="58"/>
      <c r="AJZ109" s="58"/>
      <c r="AKA109" s="58"/>
      <c r="AKB109" s="58"/>
      <c r="AKC109" s="58"/>
      <c r="AKD109" s="58"/>
      <c r="AKE109" s="58"/>
      <c r="AKF109" s="58"/>
      <c r="AKG109" s="58"/>
      <c r="AKH109" s="58"/>
      <c r="AKI109" s="58"/>
      <c r="AKJ109" s="58"/>
      <c r="AKK109" s="58"/>
      <c r="AKL109" s="58"/>
      <c r="AKM109" s="58"/>
      <c r="AKN109" s="58"/>
      <c r="AKO109" s="58"/>
      <c r="AKP109" s="58"/>
      <c r="AKQ109" s="58"/>
      <c r="AKR109" s="58"/>
      <c r="AKS109" s="58"/>
      <c r="AKT109" s="58"/>
      <c r="AKU109" s="58"/>
      <c r="AKV109" s="58"/>
      <c r="AKW109" s="58"/>
      <c r="AKX109" s="58"/>
      <c r="AKY109" s="58"/>
      <c r="AKZ109" s="58"/>
      <c r="ALA109" s="58"/>
      <c r="ALB109" s="58"/>
      <c r="ALC109" s="58"/>
      <c r="ALD109" s="58"/>
      <c r="ALE109" s="58"/>
      <c r="ALF109" s="58"/>
      <c r="ALG109" s="58"/>
      <c r="ALH109" s="58"/>
      <c r="ALI109" s="58"/>
      <c r="ALJ109" s="58"/>
      <c r="ALK109" s="58"/>
      <c r="ALL109" s="58"/>
      <c r="ALM109" s="58"/>
      <c r="ALN109" s="58"/>
      <c r="ALO109" s="58"/>
      <c r="ALP109" s="58"/>
      <c r="ALQ109" s="58"/>
      <c r="ALR109" s="58"/>
      <c r="ALS109" s="58"/>
      <c r="ALT109" s="58"/>
      <c r="ALU109" s="58"/>
      <c r="ALV109" s="58"/>
      <c r="ALW109" s="58"/>
      <c r="ALX109" s="58"/>
      <c r="ALY109" s="58"/>
      <c r="ALZ109" s="58"/>
      <c r="AMA109" s="58"/>
      <c r="AMB109" s="58"/>
      <c r="AMC109" s="58"/>
      <c r="AMD109" s="58"/>
      <c r="AME109" s="58"/>
      <c r="AMF109" s="58"/>
      <c r="AMG109" s="58"/>
      <c r="AMH109" s="58"/>
      <c r="AMI109" s="58"/>
      <c r="AMJ109" s="59"/>
    </row>
    <row r="110" spans="1:1024" s="2" customFormat="1" ht="15" customHeight="1">
      <c r="A110" s="18" t="s">
        <v>165</v>
      </c>
      <c r="B110" s="177" t="s">
        <v>166</v>
      </c>
      <c r="C110" s="177"/>
      <c r="D110" s="177"/>
      <c r="E110" s="177"/>
      <c r="F110" s="177"/>
      <c r="G110" s="177"/>
      <c r="H110" s="178">
        <f>H105</f>
        <v>0</v>
      </c>
      <c r="I110" s="178"/>
      <c r="J110" s="28"/>
      <c r="K110" s="1" t="s">
        <v>172</v>
      </c>
      <c r="AV110" s="58"/>
      <c r="AW110" s="58"/>
      <c r="AX110" s="58"/>
      <c r="AY110" s="58"/>
      <c r="AZ110" s="58"/>
      <c r="BA110" s="58"/>
      <c r="BB110" s="58"/>
      <c r="BC110" s="58"/>
      <c r="BD110" s="58"/>
      <c r="BE110" s="58"/>
      <c r="BF110" s="58"/>
      <c r="BG110" s="58"/>
      <c r="BH110" s="58"/>
      <c r="BI110" s="58"/>
      <c r="BJ110" s="58"/>
      <c r="BK110" s="58"/>
      <c r="BL110" s="58"/>
      <c r="BM110" s="58"/>
      <c r="BN110" s="58"/>
      <c r="BO110" s="58"/>
      <c r="BP110" s="58"/>
      <c r="BQ110" s="58"/>
      <c r="BR110" s="58"/>
      <c r="BS110" s="58"/>
      <c r="BT110" s="58"/>
      <c r="BU110" s="58"/>
      <c r="BV110" s="58"/>
      <c r="BW110" s="58"/>
      <c r="BX110" s="58"/>
      <c r="BY110" s="58"/>
      <c r="BZ110" s="58"/>
      <c r="CA110" s="58"/>
      <c r="CB110" s="58"/>
      <c r="CC110" s="58"/>
      <c r="CD110" s="58"/>
      <c r="CE110" s="58"/>
      <c r="CF110" s="58"/>
      <c r="CG110" s="58"/>
      <c r="CH110" s="58"/>
      <c r="CI110" s="58"/>
      <c r="CJ110" s="58"/>
      <c r="CK110" s="58"/>
      <c r="CL110" s="58"/>
      <c r="CM110" s="58"/>
      <c r="CN110" s="58"/>
      <c r="CO110" s="58"/>
      <c r="CP110" s="58"/>
      <c r="CQ110" s="58"/>
      <c r="CR110" s="58"/>
      <c r="CS110" s="58"/>
      <c r="CT110" s="58"/>
      <c r="CU110" s="58"/>
      <c r="CV110" s="58"/>
      <c r="CW110" s="58"/>
      <c r="CX110" s="58"/>
      <c r="CY110" s="58"/>
      <c r="CZ110" s="58"/>
      <c r="DA110" s="58"/>
      <c r="DB110" s="58"/>
      <c r="DC110" s="58"/>
      <c r="DD110" s="58"/>
      <c r="DE110" s="58"/>
      <c r="DF110" s="58"/>
      <c r="DG110" s="58"/>
      <c r="DH110" s="58"/>
      <c r="DI110" s="58"/>
      <c r="DJ110" s="58"/>
      <c r="DK110" s="58"/>
      <c r="DL110" s="58"/>
      <c r="DM110" s="58"/>
      <c r="DN110" s="58"/>
      <c r="DO110" s="58"/>
      <c r="DP110" s="58"/>
      <c r="DQ110" s="58"/>
      <c r="DR110" s="58"/>
      <c r="DS110" s="58"/>
      <c r="DT110" s="58"/>
      <c r="DU110" s="58"/>
      <c r="DV110" s="58"/>
      <c r="DW110" s="58"/>
      <c r="DX110" s="58"/>
      <c r="DY110" s="58"/>
      <c r="DZ110" s="58"/>
      <c r="EA110" s="58"/>
      <c r="EB110" s="58"/>
      <c r="EC110" s="58"/>
      <c r="ED110" s="58"/>
      <c r="EE110" s="58"/>
      <c r="EF110" s="58"/>
      <c r="EG110" s="58"/>
      <c r="EH110" s="58"/>
      <c r="EI110" s="58"/>
      <c r="EJ110" s="58"/>
      <c r="EK110" s="58"/>
      <c r="EL110" s="58"/>
      <c r="EM110" s="58"/>
      <c r="EN110" s="58"/>
      <c r="EO110" s="58"/>
      <c r="EP110" s="58"/>
      <c r="EQ110" s="58"/>
      <c r="ER110" s="58"/>
      <c r="ES110" s="58"/>
      <c r="ET110" s="58"/>
      <c r="EU110" s="58"/>
      <c r="EV110" s="58"/>
      <c r="EW110" s="58"/>
      <c r="EX110" s="58"/>
      <c r="EY110" s="58"/>
      <c r="EZ110" s="58"/>
      <c r="FA110" s="58"/>
      <c r="FB110" s="58"/>
      <c r="FC110" s="58"/>
      <c r="FD110" s="58"/>
      <c r="FE110" s="58"/>
      <c r="FF110" s="58"/>
      <c r="FG110" s="58"/>
      <c r="FH110" s="58"/>
      <c r="FI110" s="58"/>
      <c r="FJ110" s="58"/>
      <c r="FK110" s="58"/>
      <c r="FL110" s="58"/>
      <c r="FM110" s="58"/>
      <c r="FN110" s="58"/>
      <c r="FO110" s="58"/>
      <c r="FP110" s="58"/>
      <c r="FQ110" s="58"/>
      <c r="FR110" s="58"/>
      <c r="FS110" s="58"/>
      <c r="FT110" s="58"/>
      <c r="FU110" s="58"/>
      <c r="FV110" s="58"/>
      <c r="FW110" s="58"/>
      <c r="FX110" s="58"/>
      <c r="FY110" s="58"/>
      <c r="FZ110" s="58"/>
      <c r="GA110" s="58"/>
      <c r="GB110" s="58"/>
      <c r="GC110" s="58"/>
      <c r="GD110" s="58"/>
      <c r="GE110" s="58"/>
      <c r="GF110" s="58"/>
      <c r="GG110" s="58"/>
      <c r="GH110" s="58"/>
      <c r="GI110" s="58"/>
      <c r="GJ110" s="58"/>
      <c r="GK110" s="58"/>
      <c r="GL110" s="58"/>
      <c r="GM110" s="58"/>
      <c r="GN110" s="58"/>
      <c r="GO110" s="58"/>
      <c r="GP110" s="58"/>
      <c r="GQ110" s="58"/>
      <c r="GR110" s="58"/>
      <c r="GS110" s="58"/>
      <c r="GT110" s="58"/>
      <c r="GU110" s="58"/>
      <c r="GV110" s="58"/>
      <c r="GW110" s="58"/>
      <c r="GX110" s="58"/>
      <c r="GY110" s="58"/>
      <c r="GZ110" s="58"/>
      <c r="HA110" s="58"/>
      <c r="HB110" s="58"/>
      <c r="HC110" s="58"/>
      <c r="HD110" s="58"/>
      <c r="HE110" s="58"/>
      <c r="HF110" s="58"/>
      <c r="HG110" s="58"/>
      <c r="HH110" s="58"/>
      <c r="HI110" s="58"/>
      <c r="HJ110" s="58"/>
      <c r="HK110" s="58"/>
      <c r="HL110" s="58"/>
      <c r="HM110" s="58"/>
      <c r="HN110" s="58"/>
      <c r="HO110" s="58"/>
      <c r="HP110" s="58"/>
      <c r="HQ110" s="58"/>
      <c r="HR110" s="58"/>
      <c r="HS110" s="58"/>
      <c r="HT110" s="58"/>
      <c r="HU110" s="58"/>
      <c r="HV110" s="58"/>
      <c r="HW110" s="58"/>
      <c r="HX110" s="58"/>
      <c r="HY110" s="58"/>
      <c r="HZ110" s="58"/>
      <c r="IA110" s="58"/>
      <c r="IB110" s="58"/>
      <c r="IC110" s="58"/>
      <c r="ID110" s="58"/>
      <c r="IE110" s="58"/>
      <c r="IF110" s="58"/>
      <c r="IG110" s="58"/>
      <c r="IH110" s="58"/>
      <c r="II110" s="58"/>
      <c r="IJ110" s="58"/>
      <c r="IK110" s="58"/>
      <c r="IL110" s="58"/>
      <c r="IM110" s="58"/>
      <c r="IN110" s="58"/>
      <c r="IO110" s="58"/>
      <c r="IP110" s="58"/>
      <c r="IQ110" s="58"/>
      <c r="IR110" s="58"/>
      <c r="IS110" s="58"/>
      <c r="IT110" s="58"/>
      <c r="IU110" s="58"/>
      <c r="IV110" s="58"/>
      <c r="IW110" s="58"/>
      <c r="IX110" s="58"/>
      <c r="IY110" s="58"/>
      <c r="IZ110" s="58"/>
      <c r="JA110" s="58"/>
      <c r="JB110" s="58"/>
      <c r="JC110" s="58"/>
      <c r="JD110" s="58"/>
      <c r="JE110" s="58"/>
      <c r="JF110" s="58"/>
      <c r="JG110" s="58"/>
      <c r="JH110" s="58"/>
      <c r="JI110" s="58"/>
      <c r="JJ110" s="58"/>
      <c r="JK110" s="58"/>
      <c r="JL110" s="58"/>
      <c r="JM110" s="58"/>
      <c r="JN110" s="58"/>
      <c r="JO110" s="58"/>
      <c r="JP110" s="58"/>
      <c r="JQ110" s="58"/>
      <c r="JR110" s="58"/>
      <c r="JS110" s="58"/>
      <c r="JT110" s="58"/>
      <c r="JU110" s="58"/>
      <c r="JV110" s="58"/>
      <c r="JW110" s="58"/>
      <c r="JX110" s="58"/>
      <c r="JY110" s="58"/>
      <c r="JZ110" s="58"/>
      <c r="KA110" s="58"/>
      <c r="KB110" s="58"/>
      <c r="KC110" s="58"/>
      <c r="KD110" s="58"/>
      <c r="KE110" s="58"/>
      <c r="KF110" s="58"/>
      <c r="KG110" s="58"/>
      <c r="KH110" s="58"/>
      <c r="KI110" s="58"/>
      <c r="KJ110" s="58"/>
      <c r="KK110" s="58"/>
      <c r="KL110" s="58"/>
      <c r="KM110" s="58"/>
      <c r="KN110" s="58"/>
      <c r="KO110" s="58"/>
      <c r="KP110" s="58"/>
      <c r="KQ110" s="58"/>
      <c r="KR110" s="58"/>
      <c r="KS110" s="58"/>
      <c r="KT110" s="58"/>
      <c r="KU110" s="58"/>
      <c r="KV110" s="58"/>
      <c r="KW110" s="58"/>
      <c r="KX110" s="58"/>
      <c r="KY110" s="58"/>
      <c r="KZ110" s="58"/>
      <c r="LA110" s="58"/>
      <c r="LB110" s="58"/>
      <c r="LC110" s="58"/>
      <c r="LD110" s="58"/>
      <c r="LE110" s="58"/>
      <c r="LF110" s="58"/>
      <c r="LG110" s="58"/>
      <c r="LH110" s="58"/>
      <c r="LI110" s="58"/>
      <c r="LJ110" s="58"/>
      <c r="LK110" s="58"/>
      <c r="LL110" s="58"/>
      <c r="LM110" s="58"/>
      <c r="LN110" s="58"/>
      <c r="LO110" s="58"/>
      <c r="LP110" s="58"/>
      <c r="LQ110" s="58"/>
      <c r="LR110" s="58"/>
      <c r="LS110" s="58"/>
      <c r="LT110" s="58"/>
      <c r="LU110" s="58"/>
      <c r="LV110" s="58"/>
      <c r="LW110" s="58"/>
      <c r="LX110" s="58"/>
      <c r="LY110" s="58"/>
      <c r="LZ110" s="58"/>
      <c r="MA110" s="58"/>
      <c r="MB110" s="58"/>
      <c r="MC110" s="58"/>
      <c r="MD110" s="58"/>
      <c r="ME110" s="58"/>
      <c r="MF110" s="58"/>
      <c r="MG110" s="58"/>
      <c r="MH110" s="58"/>
      <c r="MI110" s="58"/>
      <c r="MJ110" s="58"/>
      <c r="MK110" s="58"/>
      <c r="ML110" s="58"/>
      <c r="MM110" s="58"/>
      <c r="MN110" s="58"/>
      <c r="MO110" s="58"/>
      <c r="MP110" s="58"/>
      <c r="MQ110" s="58"/>
      <c r="MR110" s="58"/>
      <c r="MS110" s="58"/>
      <c r="MT110" s="58"/>
      <c r="MU110" s="58"/>
      <c r="MV110" s="58"/>
      <c r="MW110" s="58"/>
      <c r="MX110" s="58"/>
      <c r="MY110" s="58"/>
      <c r="MZ110" s="58"/>
      <c r="NA110" s="58"/>
      <c r="NB110" s="58"/>
      <c r="NC110" s="58"/>
      <c r="ND110" s="58"/>
      <c r="NE110" s="58"/>
      <c r="NF110" s="58"/>
      <c r="NG110" s="58"/>
      <c r="NH110" s="58"/>
      <c r="NI110" s="58"/>
      <c r="NJ110" s="58"/>
      <c r="NK110" s="58"/>
      <c r="NL110" s="58"/>
      <c r="NM110" s="58"/>
      <c r="NN110" s="58"/>
      <c r="NO110" s="58"/>
      <c r="NP110" s="58"/>
      <c r="NQ110" s="58"/>
      <c r="NR110" s="58"/>
      <c r="NS110" s="58"/>
      <c r="NT110" s="58"/>
      <c r="NU110" s="58"/>
      <c r="NV110" s="58"/>
      <c r="NW110" s="58"/>
      <c r="NX110" s="58"/>
      <c r="NY110" s="58"/>
      <c r="NZ110" s="58"/>
      <c r="OA110" s="58"/>
      <c r="OB110" s="58"/>
      <c r="OC110" s="58"/>
      <c r="OD110" s="58"/>
      <c r="OE110" s="58"/>
      <c r="OF110" s="58"/>
      <c r="OG110" s="58"/>
      <c r="OH110" s="58"/>
      <c r="OI110" s="58"/>
      <c r="OJ110" s="58"/>
      <c r="OK110" s="58"/>
      <c r="OL110" s="58"/>
      <c r="OM110" s="58"/>
      <c r="ON110" s="58"/>
      <c r="OO110" s="58"/>
      <c r="OP110" s="58"/>
      <c r="OQ110" s="58"/>
      <c r="OR110" s="58"/>
      <c r="OS110" s="58"/>
      <c r="OT110" s="58"/>
      <c r="OU110" s="58"/>
      <c r="OV110" s="58"/>
      <c r="OW110" s="58"/>
      <c r="OX110" s="58"/>
      <c r="OY110" s="58"/>
      <c r="OZ110" s="58"/>
      <c r="PA110" s="58"/>
      <c r="PB110" s="58"/>
      <c r="PC110" s="58"/>
      <c r="PD110" s="58"/>
      <c r="PE110" s="58"/>
      <c r="PF110" s="58"/>
      <c r="PG110" s="58"/>
      <c r="PH110" s="58"/>
      <c r="PI110" s="58"/>
      <c r="PJ110" s="58"/>
      <c r="PK110" s="58"/>
      <c r="PL110" s="58"/>
      <c r="PM110" s="58"/>
      <c r="PN110" s="58"/>
      <c r="PO110" s="58"/>
      <c r="PP110" s="58"/>
      <c r="PQ110" s="58"/>
      <c r="PR110" s="58"/>
      <c r="PS110" s="58"/>
      <c r="PT110" s="58"/>
      <c r="PU110" s="58"/>
      <c r="PV110" s="58"/>
      <c r="PW110" s="58"/>
      <c r="PX110" s="58"/>
      <c r="PY110" s="58"/>
      <c r="PZ110" s="58"/>
      <c r="QA110" s="58"/>
      <c r="QB110" s="58"/>
      <c r="QC110" s="58"/>
      <c r="QD110" s="58"/>
      <c r="QE110" s="58"/>
      <c r="QF110" s="58"/>
      <c r="QG110" s="58"/>
      <c r="QH110" s="58"/>
      <c r="QI110" s="58"/>
      <c r="QJ110" s="58"/>
      <c r="QK110" s="58"/>
      <c r="QL110" s="58"/>
      <c r="QM110" s="58"/>
      <c r="QN110" s="58"/>
      <c r="QO110" s="58"/>
      <c r="QP110" s="58"/>
      <c r="QQ110" s="58"/>
      <c r="QR110" s="58"/>
      <c r="QS110" s="58"/>
      <c r="QT110" s="58"/>
      <c r="QU110" s="58"/>
      <c r="QV110" s="58"/>
      <c r="QW110" s="58"/>
      <c r="QX110" s="58"/>
      <c r="QY110" s="58"/>
      <c r="QZ110" s="58"/>
      <c r="RA110" s="58"/>
      <c r="RB110" s="58"/>
      <c r="RC110" s="58"/>
      <c r="RD110" s="58"/>
      <c r="RE110" s="58"/>
      <c r="RF110" s="58"/>
      <c r="RG110" s="58"/>
      <c r="RH110" s="58"/>
      <c r="RI110" s="58"/>
      <c r="RJ110" s="58"/>
      <c r="RK110" s="58"/>
      <c r="RL110" s="58"/>
      <c r="RM110" s="58"/>
      <c r="RN110" s="58"/>
      <c r="RO110" s="58"/>
      <c r="RP110" s="58"/>
      <c r="RQ110" s="58"/>
      <c r="RR110" s="58"/>
      <c r="RS110" s="58"/>
      <c r="RT110" s="58"/>
      <c r="RU110" s="58"/>
      <c r="RV110" s="58"/>
      <c r="RW110" s="58"/>
      <c r="RX110" s="58"/>
      <c r="RY110" s="58"/>
      <c r="RZ110" s="58"/>
      <c r="SA110" s="58"/>
      <c r="SB110" s="58"/>
      <c r="SC110" s="58"/>
      <c r="SD110" s="58"/>
      <c r="SE110" s="58"/>
      <c r="SF110" s="58"/>
      <c r="SG110" s="58"/>
      <c r="SH110" s="58"/>
      <c r="SI110" s="58"/>
      <c r="SJ110" s="58"/>
      <c r="SK110" s="58"/>
      <c r="SL110" s="58"/>
      <c r="SM110" s="58"/>
      <c r="SN110" s="58"/>
      <c r="SO110" s="58"/>
      <c r="SP110" s="58"/>
      <c r="SQ110" s="58"/>
      <c r="SR110" s="58"/>
      <c r="SS110" s="58"/>
      <c r="ST110" s="58"/>
      <c r="SU110" s="58"/>
      <c r="SV110" s="58"/>
      <c r="SW110" s="58"/>
      <c r="SX110" s="58"/>
      <c r="SY110" s="58"/>
      <c r="SZ110" s="58"/>
      <c r="TA110" s="58"/>
      <c r="TB110" s="58"/>
      <c r="TC110" s="58"/>
      <c r="TD110" s="58"/>
      <c r="TE110" s="58"/>
      <c r="TF110" s="58"/>
      <c r="TG110" s="58"/>
      <c r="TH110" s="58"/>
      <c r="TI110" s="58"/>
      <c r="TJ110" s="58"/>
      <c r="TK110" s="58"/>
      <c r="TL110" s="58"/>
      <c r="TM110" s="58"/>
      <c r="TN110" s="58"/>
      <c r="TO110" s="58"/>
      <c r="TP110" s="58"/>
      <c r="TQ110" s="58"/>
      <c r="TR110" s="58"/>
      <c r="TS110" s="58"/>
      <c r="TT110" s="58"/>
      <c r="TU110" s="58"/>
      <c r="TV110" s="58"/>
      <c r="TW110" s="58"/>
      <c r="TX110" s="58"/>
      <c r="TY110" s="58"/>
      <c r="TZ110" s="58"/>
      <c r="UA110" s="58"/>
      <c r="UB110" s="58"/>
      <c r="UC110" s="58"/>
      <c r="UD110" s="58"/>
      <c r="UE110" s="58"/>
      <c r="UF110" s="58"/>
      <c r="UG110" s="58"/>
      <c r="UH110" s="58"/>
      <c r="UI110" s="58"/>
      <c r="UJ110" s="58"/>
      <c r="UK110" s="58"/>
      <c r="UL110" s="58"/>
      <c r="UM110" s="58"/>
      <c r="UN110" s="58"/>
      <c r="UO110" s="58"/>
      <c r="UP110" s="58"/>
      <c r="UQ110" s="58"/>
      <c r="UR110" s="58"/>
      <c r="US110" s="58"/>
      <c r="UT110" s="58"/>
      <c r="UU110" s="58"/>
      <c r="UV110" s="58"/>
      <c r="UW110" s="58"/>
      <c r="UX110" s="58"/>
      <c r="UY110" s="58"/>
      <c r="UZ110" s="58"/>
      <c r="VA110" s="58"/>
      <c r="VB110" s="58"/>
      <c r="VC110" s="58"/>
      <c r="VD110" s="58"/>
      <c r="VE110" s="58"/>
      <c r="VF110" s="58"/>
      <c r="VG110" s="58"/>
      <c r="VH110" s="58"/>
      <c r="VI110" s="58"/>
      <c r="VJ110" s="58"/>
      <c r="VK110" s="58"/>
      <c r="VL110" s="58"/>
      <c r="VM110" s="58"/>
      <c r="VN110" s="58"/>
      <c r="VO110" s="58"/>
      <c r="VP110" s="58"/>
      <c r="VQ110" s="58"/>
      <c r="VR110" s="58"/>
      <c r="VS110" s="58"/>
      <c r="VT110" s="58"/>
      <c r="VU110" s="58"/>
      <c r="VV110" s="58"/>
      <c r="VW110" s="58"/>
      <c r="VX110" s="58"/>
      <c r="VY110" s="58"/>
      <c r="VZ110" s="58"/>
      <c r="WA110" s="58"/>
      <c r="WB110" s="58"/>
      <c r="WC110" s="58"/>
      <c r="WD110" s="58"/>
      <c r="WE110" s="58"/>
      <c r="WF110" s="58"/>
      <c r="WG110" s="58"/>
      <c r="WH110" s="58"/>
      <c r="WI110" s="58"/>
      <c r="WJ110" s="58"/>
      <c r="WK110" s="58"/>
      <c r="WL110" s="58"/>
      <c r="WM110" s="58"/>
      <c r="WN110" s="58"/>
      <c r="WO110" s="58"/>
      <c r="WP110" s="58"/>
      <c r="WQ110" s="58"/>
      <c r="WR110" s="58"/>
      <c r="WS110" s="58"/>
      <c r="WT110" s="58"/>
      <c r="WU110" s="58"/>
      <c r="WV110" s="58"/>
      <c r="WW110" s="58"/>
      <c r="WX110" s="58"/>
      <c r="WY110" s="58"/>
      <c r="WZ110" s="58"/>
      <c r="XA110" s="58"/>
      <c r="XB110" s="58"/>
      <c r="XC110" s="58"/>
      <c r="XD110" s="58"/>
      <c r="XE110" s="58"/>
      <c r="XF110" s="58"/>
      <c r="XG110" s="58"/>
      <c r="XH110" s="58"/>
      <c r="XI110" s="58"/>
      <c r="XJ110" s="58"/>
      <c r="XK110" s="58"/>
      <c r="XL110" s="58"/>
      <c r="XM110" s="58"/>
      <c r="XN110" s="58"/>
      <c r="XO110" s="58"/>
      <c r="XP110" s="58"/>
      <c r="XQ110" s="58"/>
      <c r="XR110" s="58"/>
      <c r="XS110" s="58"/>
      <c r="XT110" s="58"/>
      <c r="XU110" s="58"/>
      <c r="XV110" s="58"/>
      <c r="XW110" s="58"/>
      <c r="XX110" s="58"/>
      <c r="XY110" s="58"/>
      <c r="XZ110" s="58"/>
      <c r="YA110" s="58"/>
      <c r="YB110" s="58"/>
      <c r="YC110" s="58"/>
      <c r="YD110" s="58"/>
      <c r="YE110" s="58"/>
      <c r="YF110" s="58"/>
      <c r="YG110" s="58"/>
      <c r="YH110" s="58"/>
      <c r="YI110" s="58"/>
      <c r="YJ110" s="58"/>
      <c r="YK110" s="58"/>
      <c r="YL110" s="58"/>
      <c r="YM110" s="58"/>
      <c r="YN110" s="58"/>
      <c r="YO110" s="58"/>
      <c r="YP110" s="58"/>
      <c r="YQ110" s="58"/>
      <c r="YR110" s="58"/>
      <c r="YS110" s="58"/>
      <c r="YT110" s="58"/>
      <c r="YU110" s="58"/>
      <c r="YV110" s="58"/>
      <c r="YW110" s="58"/>
      <c r="YX110" s="58"/>
      <c r="YY110" s="58"/>
      <c r="YZ110" s="58"/>
      <c r="ZA110" s="58"/>
      <c r="ZB110" s="58"/>
      <c r="ZC110" s="58"/>
      <c r="ZD110" s="58"/>
      <c r="ZE110" s="58"/>
      <c r="ZF110" s="58"/>
      <c r="ZG110" s="58"/>
      <c r="ZH110" s="58"/>
      <c r="ZI110" s="58"/>
      <c r="ZJ110" s="58"/>
      <c r="ZK110" s="58"/>
      <c r="ZL110" s="58"/>
      <c r="ZM110" s="58"/>
      <c r="ZN110" s="58"/>
      <c r="ZO110" s="58"/>
      <c r="ZP110" s="58"/>
      <c r="ZQ110" s="58"/>
      <c r="ZR110" s="58"/>
      <c r="ZS110" s="58"/>
      <c r="ZT110" s="58"/>
      <c r="ZU110" s="58"/>
      <c r="ZV110" s="58"/>
      <c r="ZW110" s="58"/>
      <c r="ZX110" s="58"/>
      <c r="ZY110" s="58"/>
      <c r="ZZ110" s="58"/>
      <c r="AAA110" s="58"/>
      <c r="AAB110" s="58"/>
      <c r="AAC110" s="58"/>
      <c r="AAD110" s="58"/>
      <c r="AAE110" s="58"/>
      <c r="AAF110" s="58"/>
      <c r="AAG110" s="58"/>
      <c r="AAH110" s="58"/>
      <c r="AAI110" s="58"/>
      <c r="AAJ110" s="58"/>
      <c r="AAK110" s="58"/>
      <c r="AAL110" s="58"/>
      <c r="AAM110" s="58"/>
      <c r="AAN110" s="58"/>
      <c r="AAO110" s="58"/>
      <c r="AAP110" s="58"/>
      <c r="AAQ110" s="58"/>
      <c r="AAR110" s="58"/>
      <c r="AAS110" s="58"/>
      <c r="AAT110" s="58"/>
      <c r="AAU110" s="58"/>
      <c r="AAV110" s="58"/>
      <c r="AAW110" s="58"/>
      <c r="AAX110" s="58"/>
      <c r="AAY110" s="58"/>
      <c r="AAZ110" s="58"/>
      <c r="ABA110" s="58"/>
      <c r="ABB110" s="58"/>
      <c r="ABC110" s="58"/>
      <c r="ABD110" s="58"/>
      <c r="ABE110" s="58"/>
      <c r="ABF110" s="58"/>
      <c r="ABG110" s="58"/>
      <c r="ABH110" s="58"/>
      <c r="ABI110" s="58"/>
      <c r="ABJ110" s="58"/>
      <c r="ABK110" s="58"/>
      <c r="ABL110" s="58"/>
      <c r="ABM110" s="58"/>
      <c r="ABN110" s="58"/>
      <c r="ABO110" s="58"/>
      <c r="ABP110" s="58"/>
      <c r="ABQ110" s="58"/>
      <c r="ABR110" s="58"/>
      <c r="ABS110" s="58"/>
      <c r="ABT110" s="58"/>
      <c r="ABU110" s="58"/>
      <c r="ABV110" s="58"/>
      <c r="ABW110" s="58"/>
      <c r="ABX110" s="58"/>
      <c r="ABY110" s="58"/>
      <c r="ABZ110" s="58"/>
      <c r="ACA110" s="58"/>
      <c r="ACB110" s="58"/>
      <c r="ACC110" s="58"/>
      <c r="ACD110" s="58"/>
      <c r="ACE110" s="58"/>
      <c r="ACF110" s="58"/>
      <c r="ACG110" s="58"/>
      <c r="ACH110" s="58"/>
      <c r="ACI110" s="58"/>
      <c r="ACJ110" s="58"/>
      <c r="ACK110" s="58"/>
      <c r="ACL110" s="58"/>
      <c r="ACM110" s="58"/>
      <c r="ACN110" s="58"/>
      <c r="ACO110" s="58"/>
      <c r="ACP110" s="58"/>
      <c r="ACQ110" s="58"/>
      <c r="ACR110" s="58"/>
      <c r="ACS110" s="58"/>
      <c r="ACT110" s="58"/>
      <c r="ACU110" s="58"/>
      <c r="ACV110" s="58"/>
      <c r="ACW110" s="58"/>
      <c r="ACX110" s="58"/>
      <c r="ACY110" s="58"/>
      <c r="ACZ110" s="58"/>
      <c r="ADA110" s="58"/>
      <c r="ADB110" s="58"/>
      <c r="ADC110" s="58"/>
      <c r="ADD110" s="58"/>
      <c r="ADE110" s="58"/>
      <c r="ADF110" s="58"/>
      <c r="ADG110" s="58"/>
      <c r="ADH110" s="58"/>
      <c r="ADI110" s="58"/>
      <c r="ADJ110" s="58"/>
      <c r="ADK110" s="58"/>
      <c r="ADL110" s="58"/>
      <c r="ADM110" s="58"/>
      <c r="ADN110" s="58"/>
      <c r="ADO110" s="58"/>
      <c r="ADP110" s="58"/>
      <c r="ADQ110" s="58"/>
      <c r="ADR110" s="58"/>
      <c r="ADS110" s="58"/>
      <c r="ADT110" s="58"/>
      <c r="ADU110" s="58"/>
      <c r="ADV110" s="58"/>
      <c r="ADW110" s="58"/>
      <c r="ADX110" s="58"/>
      <c r="ADY110" s="58"/>
      <c r="ADZ110" s="58"/>
      <c r="AEA110" s="58"/>
      <c r="AEB110" s="58"/>
      <c r="AEC110" s="58"/>
      <c r="AED110" s="58"/>
      <c r="AEE110" s="58"/>
      <c r="AEF110" s="58"/>
      <c r="AEG110" s="58"/>
      <c r="AEH110" s="58"/>
      <c r="AEI110" s="58"/>
      <c r="AEJ110" s="58"/>
      <c r="AEK110" s="58"/>
      <c r="AEL110" s="58"/>
      <c r="AEM110" s="58"/>
      <c r="AEN110" s="58"/>
      <c r="AEO110" s="58"/>
      <c r="AEP110" s="58"/>
      <c r="AEQ110" s="58"/>
      <c r="AER110" s="58"/>
      <c r="AES110" s="58"/>
      <c r="AET110" s="58"/>
      <c r="AEU110" s="58"/>
      <c r="AEV110" s="58"/>
      <c r="AEW110" s="58"/>
      <c r="AEX110" s="58"/>
      <c r="AEY110" s="58"/>
      <c r="AEZ110" s="58"/>
      <c r="AFA110" s="58"/>
      <c r="AFB110" s="58"/>
      <c r="AFC110" s="58"/>
      <c r="AFD110" s="58"/>
      <c r="AFE110" s="58"/>
      <c r="AFF110" s="58"/>
      <c r="AFG110" s="58"/>
      <c r="AFH110" s="58"/>
      <c r="AFI110" s="58"/>
      <c r="AFJ110" s="58"/>
      <c r="AFK110" s="58"/>
      <c r="AFL110" s="58"/>
      <c r="AFM110" s="58"/>
      <c r="AFN110" s="58"/>
      <c r="AFO110" s="58"/>
      <c r="AFP110" s="58"/>
      <c r="AFQ110" s="58"/>
      <c r="AFR110" s="58"/>
      <c r="AFS110" s="58"/>
      <c r="AFT110" s="58"/>
      <c r="AFU110" s="58"/>
      <c r="AFV110" s="58"/>
      <c r="AFW110" s="58"/>
      <c r="AFX110" s="58"/>
      <c r="AFY110" s="58"/>
      <c r="AFZ110" s="58"/>
      <c r="AGA110" s="58"/>
      <c r="AGB110" s="58"/>
      <c r="AGC110" s="58"/>
      <c r="AGD110" s="58"/>
      <c r="AGE110" s="58"/>
      <c r="AGF110" s="58"/>
      <c r="AGG110" s="58"/>
      <c r="AGH110" s="58"/>
      <c r="AGI110" s="58"/>
      <c r="AGJ110" s="58"/>
      <c r="AGK110" s="58"/>
      <c r="AGL110" s="58"/>
      <c r="AGM110" s="58"/>
      <c r="AGN110" s="58"/>
      <c r="AGO110" s="58"/>
      <c r="AGP110" s="58"/>
      <c r="AGQ110" s="58"/>
      <c r="AGR110" s="58"/>
      <c r="AGS110" s="58"/>
      <c r="AGT110" s="58"/>
      <c r="AGU110" s="58"/>
      <c r="AGV110" s="58"/>
      <c r="AGW110" s="58"/>
      <c r="AGX110" s="58"/>
      <c r="AGY110" s="58"/>
      <c r="AGZ110" s="58"/>
      <c r="AHA110" s="58"/>
      <c r="AHB110" s="58"/>
      <c r="AHC110" s="58"/>
      <c r="AHD110" s="58"/>
      <c r="AHE110" s="58"/>
      <c r="AHF110" s="58"/>
      <c r="AHG110" s="58"/>
      <c r="AHH110" s="58"/>
      <c r="AHI110" s="58"/>
      <c r="AHJ110" s="58"/>
      <c r="AHK110" s="58"/>
      <c r="AHL110" s="58"/>
      <c r="AHM110" s="58"/>
      <c r="AHN110" s="58"/>
      <c r="AHO110" s="58"/>
      <c r="AHP110" s="58"/>
      <c r="AHQ110" s="58"/>
      <c r="AHR110" s="58"/>
      <c r="AHS110" s="58"/>
      <c r="AHT110" s="58"/>
      <c r="AHU110" s="58"/>
      <c r="AHV110" s="58"/>
      <c r="AHW110" s="58"/>
      <c r="AHX110" s="58"/>
      <c r="AHY110" s="58"/>
      <c r="AHZ110" s="58"/>
      <c r="AIA110" s="58"/>
      <c r="AIB110" s="58"/>
      <c r="AIC110" s="58"/>
      <c r="AID110" s="58"/>
      <c r="AIE110" s="58"/>
      <c r="AIF110" s="58"/>
      <c r="AIG110" s="58"/>
      <c r="AIH110" s="58"/>
      <c r="AII110" s="58"/>
      <c r="AIJ110" s="58"/>
      <c r="AIK110" s="58"/>
      <c r="AIL110" s="58"/>
      <c r="AIM110" s="58"/>
      <c r="AIN110" s="58"/>
      <c r="AIO110" s="58"/>
      <c r="AIP110" s="58"/>
      <c r="AIQ110" s="58"/>
      <c r="AIR110" s="58"/>
      <c r="AIS110" s="58"/>
      <c r="AIT110" s="58"/>
      <c r="AIU110" s="58"/>
      <c r="AIV110" s="58"/>
      <c r="AIW110" s="58"/>
      <c r="AIX110" s="58"/>
      <c r="AIY110" s="58"/>
      <c r="AIZ110" s="58"/>
      <c r="AJA110" s="58"/>
      <c r="AJB110" s="58"/>
      <c r="AJC110" s="58"/>
      <c r="AJD110" s="58"/>
      <c r="AJE110" s="58"/>
      <c r="AJF110" s="58"/>
      <c r="AJG110" s="58"/>
      <c r="AJH110" s="58"/>
      <c r="AJI110" s="58"/>
      <c r="AJJ110" s="58"/>
      <c r="AJK110" s="58"/>
      <c r="AJL110" s="58"/>
      <c r="AJM110" s="58"/>
      <c r="AJN110" s="58"/>
      <c r="AJO110" s="58"/>
      <c r="AJP110" s="58"/>
      <c r="AJQ110" s="58"/>
      <c r="AJR110" s="58"/>
      <c r="AJS110" s="58"/>
      <c r="AJT110" s="58"/>
      <c r="AJU110" s="58"/>
      <c r="AJV110" s="58"/>
      <c r="AJW110" s="58"/>
      <c r="AJX110" s="58"/>
      <c r="AJY110" s="58"/>
      <c r="AJZ110" s="58"/>
      <c r="AKA110" s="58"/>
      <c r="AKB110" s="58"/>
      <c r="AKC110" s="58"/>
      <c r="AKD110" s="58"/>
      <c r="AKE110" s="58"/>
      <c r="AKF110" s="58"/>
      <c r="AKG110" s="58"/>
      <c r="AKH110" s="58"/>
      <c r="AKI110" s="58"/>
      <c r="AKJ110" s="58"/>
      <c r="AKK110" s="58"/>
      <c r="AKL110" s="58"/>
      <c r="AKM110" s="58"/>
      <c r="AKN110" s="58"/>
      <c r="AKO110" s="58"/>
      <c r="AKP110" s="58"/>
      <c r="AKQ110" s="58"/>
      <c r="AKR110" s="58"/>
      <c r="AKS110" s="58"/>
      <c r="AKT110" s="58"/>
      <c r="AKU110" s="58"/>
      <c r="AKV110" s="58"/>
      <c r="AKW110" s="58"/>
      <c r="AKX110" s="58"/>
      <c r="AKY110" s="58"/>
      <c r="AKZ110" s="58"/>
      <c r="ALA110" s="58"/>
      <c r="ALB110" s="58"/>
      <c r="ALC110" s="58"/>
      <c r="ALD110" s="58"/>
      <c r="ALE110" s="58"/>
      <c r="ALF110" s="58"/>
      <c r="ALG110" s="58"/>
      <c r="ALH110" s="58"/>
      <c r="ALI110" s="58"/>
      <c r="ALJ110" s="58"/>
      <c r="ALK110" s="58"/>
      <c r="ALL110" s="58"/>
      <c r="ALM110" s="58"/>
      <c r="ALN110" s="58"/>
      <c r="ALO110" s="58"/>
      <c r="ALP110" s="58"/>
      <c r="ALQ110" s="58"/>
      <c r="ALR110" s="58"/>
      <c r="ALS110" s="58"/>
      <c r="ALT110" s="58"/>
      <c r="ALU110" s="58"/>
      <c r="ALV110" s="58"/>
      <c r="ALW110" s="58"/>
      <c r="ALX110" s="58"/>
      <c r="ALY110" s="58"/>
      <c r="ALZ110" s="58"/>
      <c r="AMA110" s="58"/>
      <c r="AMB110" s="58"/>
      <c r="AMC110" s="58"/>
      <c r="AMD110" s="58"/>
      <c r="AME110" s="58"/>
      <c r="AMF110" s="58"/>
      <c r="AMG110" s="58"/>
      <c r="AMH110" s="58"/>
      <c r="AMI110" s="58"/>
      <c r="AMJ110" s="59"/>
    </row>
    <row r="111" spans="1:1024" s="2" customFormat="1" ht="15" customHeight="1">
      <c r="A111" s="188" t="s">
        <v>80</v>
      </c>
      <c r="B111" s="188"/>
      <c r="C111" s="188"/>
      <c r="D111" s="188"/>
      <c r="E111" s="188"/>
      <c r="F111" s="188"/>
      <c r="G111" s="188"/>
      <c r="H111" s="189">
        <f>SUM(H109:I110)</f>
        <v>283.75</v>
      </c>
      <c r="I111" s="189"/>
      <c r="J111" s="28"/>
      <c r="K111" s="1"/>
      <c r="AV111" s="58"/>
      <c r="AW111" s="58"/>
      <c r="AX111" s="58"/>
      <c r="AY111" s="58"/>
      <c r="AZ111" s="58"/>
      <c r="BA111" s="58"/>
      <c r="BB111" s="58"/>
      <c r="BC111" s="58"/>
      <c r="BD111" s="58"/>
      <c r="BE111" s="58"/>
      <c r="BF111" s="58"/>
      <c r="BG111" s="58"/>
      <c r="BH111" s="58"/>
      <c r="BI111" s="58"/>
      <c r="BJ111" s="58"/>
      <c r="BK111" s="58"/>
      <c r="BL111" s="58"/>
      <c r="BM111" s="58"/>
      <c r="BN111" s="58"/>
      <c r="BO111" s="58"/>
      <c r="BP111" s="58"/>
      <c r="BQ111" s="58"/>
      <c r="BR111" s="58"/>
      <c r="BS111" s="58"/>
      <c r="BT111" s="58"/>
      <c r="BU111" s="58"/>
      <c r="BV111" s="58"/>
      <c r="BW111" s="58"/>
      <c r="BX111" s="58"/>
      <c r="BY111" s="58"/>
      <c r="BZ111" s="58"/>
      <c r="CA111" s="58"/>
      <c r="CB111" s="58"/>
      <c r="CC111" s="58"/>
      <c r="CD111" s="58"/>
      <c r="CE111" s="58"/>
      <c r="CF111" s="58"/>
      <c r="CG111" s="58"/>
      <c r="CH111" s="58"/>
      <c r="CI111" s="58"/>
      <c r="CJ111" s="58"/>
      <c r="CK111" s="58"/>
      <c r="CL111" s="58"/>
      <c r="CM111" s="58"/>
      <c r="CN111" s="58"/>
      <c r="CO111" s="58"/>
      <c r="CP111" s="58"/>
      <c r="CQ111" s="58"/>
      <c r="CR111" s="58"/>
      <c r="CS111" s="58"/>
      <c r="CT111" s="58"/>
      <c r="CU111" s="58"/>
      <c r="CV111" s="58"/>
      <c r="CW111" s="58"/>
      <c r="CX111" s="58"/>
      <c r="CY111" s="58"/>
      <c r="CZ111" s="58"/>
      <c r="DA111" s="58"/>
      <c r="DB111" s="58"/>
      <c r="DC111" s="58"/>
      <c r="DD111" s="58"/>
      <c r="DE111" s="58"/>
      <c r="DF111" s="58"/>
      <c r="DG111" s="58"/>
      <c r="DH111" s="58"/>
      <c r="DI111" s="58"/>
      <c r="DJ111" s="58"/>
      <c r="DK111" s="58"/>
      <c r="DL111" s="58"/>
      <c r="DM111" s="58"/>
      <c r="DN111" s="58"/>
      <c r="DO111" s="58"/>
      <c r="DP111" s="58"/>
      <c r="DQ111" s="58"/>
      <c r="DR111" s="58"/>
      <c r="DS111" s="58"/>
      <c r="DT111" s="58"/>
      <c r="DU111" s="58"/>
      <c r="DV111" s="58"/>
      <c r="DW111" s="58"/>
      <c r="DX111" s="58"/>
      <c r="DY111" s="58"/>
      <c r="DZ111" s="58"/>
      <c r="EA111" s="58"/>
      <c r="EB111" s="58"/>
      <c r="EC111" s="58"/>
      <c r="ED111" s="58"/>
      <c r="EE111" s="58"/>
      <c r="EF111" s="58"/>
      <c r="EG111" s="58"/>
      <c r="EH111" s="58"/>
      <c r="EI111" s="58"/>
      <c r="EJ111" s="58"/>
      <c r="EK111" s="58"/>
      <c r="EL111" s="58"/>
      <c r="EM111" s="58"/>
      <c r="EN111" s="58"/>
      <c r="EO111" s="58"/>
      <c r="EP111" s="58"/>
      <c r="EQ111" s="58"/>
      <c r="ER111" s="58"/>
      <c r="ES111" s="58"/>
      <c r="ET111" s="58"/>
      <c r="EU111" s="58"/>
      <c r="EV111" s="58"/>
      <c r="EW111" s="58"/>
      <c r="EX111" s="58"/>
      <c r="EY111" s="58"/>
      <c r="EZ111" s="58"/>
      <c r="FA111" s="58"/>
      <c r="FB111" s="58"/>
      <c r="FC111" s="58"/>
      <c r="FD111" s="58"/>
      <c r="FE111" s="58"/>
      <c r="FF111" s="58"/>
      <c r="FG111" s="58"/>
      <c r="FH111" s="58"/>
      <c r="FI111" s="58"/>
      <c r="FJ111" s="58"/>
      <c r="FK111" s="58"/>
      <c r="FL111" s="58"/>
      <c r="FM111" s="58"/>
      <c r="FN111" s="58"/>
      <c r="FO111" s="58"/>
      <c r="FP111" s="58"/>
      <c r="FQ111" s="58"/>
      <c r="FR111" s="58"/>
      <c r="FS111" s="58"/>
      <c r="FT111" s="58"/>
      <c r="FU111" s="58"/>
      <c r="FV111" s="58"/>
      <c r="FW111" s="58"/>
      <c r="FX111" s="58"/>
      <c r="FY111" s="58"/>
      <c r="FZ111" s="58"/>
      <c r="GA111" s="58"/>
      <c r="GB111" s="58"/>
      <c r="GC111" s="58"/>
      <c r="GD111" s="58"/>
      <c r="GE111" s="58"/>
      <c r="GF111" s="58"/>
      <c r="GG111" s="58"/>
      <c r="GH111" s="58"/>
      <c r="GI111" s="58"/>
      <c r="GJ111" s="58"/>
      <c r="GK111" s="58"/>
      <c r="GL111" s="58"/>
      <c r="GM111" s="58"/>
      <c r="GN111" s="58"/>
      <c r="GO111" s="58"/>
      <c r="GP111" s="58"/>
      <c r="GQ111" s="58"/>
      <c r="GR111" s="58"/>
      <c r="GS111" s="58"/>
      <c r="GT111" s="58"/>
      <c r="GU111" s="58"/>
      <c r="GV111" s="58"/>
      <c r="GW111" s="58"/>
      <c r="GX111" s="58"/>
      <c r="GY111" s="58"/>
      <c r="GZ111" s="58"/>
      <c r="HA111" s="58"/>
      <c r="HB111" s="58"/>
      <c r="HC111" s="58"/>
      <c r="HD111" s="58"/>
      <c r="HE111" s="58"/>
      <c r="HF111" s="58"/>
      <c r="HG111" s="58"/>
      <c r="HH111" s="58"/>
      <c r="HI111" s="58"/>
      <c r="HJ111" s="58"/>
      <c r="HK111" s="58"/>
      <c r="HL111" s="58"/>
      <c r="HM111" s="58"/>
      <c r="HN111" s="58"/>
      <c r="HO111" s="58"/>
      <c r="HP111" s="58"/>
      <c r="HQ111" s="58"/>
      <c r="HR111" s="58"/>
      <c r="HS111" s="58"/>
      <c r="HT111" s="58"/>
      <c r="HU111" s="58"/>
      <c r="HV111" s="58"/>
      <c r="HW111" s="58"/>
      <c r="HX111" s="58"/>
      <c r="HY111" s="58"/>
      <c r="HZ111" s="58"/>
      <c r="IA111" s="58"/>
      <c r="IB111" s="58"/>
      <c r="IC111" s="58"/>
      <c r="ID111" s="58"/>
      <c r="IE111" s="58"/>
      <c r="IF111" s="58"/>
      <c r="IG111" s="58"/>
      <c r="IH111" s="58"/>
      <c r="II111" s="58"/>
      <c r="IJ111" s="58"/>
      <c r="IK111" s="58"/>
      <c r="IL111" s="58"/>
      <c r="IM111" s="58"/>
      <c r="IN111" s="58"/>
      <c r="IO111" s="58"/>
      <c r="IP111" s="58"/>
      <c r="IQ111" s="58"/>
      <c r="IR111" s="58"/>
      <c r="IS111" s="58"/>
      <c r="IT111" s="58"/>
      <c r="IU111" s="58"/>
      <c r="IV111" s="58"/>
      <c r="IW111" s="58"/>
      <c r="IX111" s="58"/>
      <c r="IY111" s="58"/>
      <c r="IZ111" s="58"/>
      <c r="JA111" s="58"/>
      <c r="JB111" s="58"/>
      <c r="JC111" s="58"/>
      <c r="JD111" s="58"/>
      <c r="JE111" s="58"/>
      <c r="JF111" s="58"/>
      <c r="JG111" s="58"/>
      <c r="JH111" s="58"/>
      <c r="JI111" s="58"/>
      <c r="JJ111" s="58"/>
      <c r="JK111" s="58"/>
      <c r="JL111" s="58"/>
      <c r="JM111" s="58"/>
      <c r="JN111" s="58"/>
      <c r="JO111" s="58"/>
      <c r="JP111" s="58"/>
      <c r="JQ111" s="58"/>
      <c r="JR111" s="58"/>
      <c r="JS111" s="58"/>
      <c r="JT111" s="58"/>
      <c r="JU111" s="58"/>
      <c r="JV111" s="58"/>
      <c r="JW111" s="58"/>
      <c r="JX111" s="58"/>
      <c r="JY111" s="58"/>
      <c r="JZ111" s="58"/>
      <c r="KA111" s="58"/>
      <c r="KB111" s="58"/>
      <c r="KC111" s="58"/>
      <c r="KD111" s="58"/>
      <c r="KE111" s="58"/>
      <c r="KF111" s="58"/>
      <c r="KG111" s="58"/>
      <c r="KH111" s="58"/>
      <c r="KI111" s="58"/>
      <c r="KJ111" s="58"/>
      <c r="KK111" s="58"/>
      <c r="KL111" s="58"/>
      <c r="KM111" s="58"/>
      <c r="KN111" s="58"/>
      <c r="KO111" s="58"/>
      <c r="KP111" s="58"/>
      <c r="KQ111" s="58"/>
      <c r="KR111" s="58"/>
      <c r="KS111" s="58"/>
      <c r="KT111" s="58"/>
      <c r="KU111" s="58"/>
      <c r="KV111" s="58"/>
      <c r="KW111" s="58"/>
      <c r="KX111" s="58"/>
      <c r="KY111" s="58"/>
      <c r="KZ111" s="58"/>
      <c r="LA111" s="58"/>
      <c r="LB111" s="58"/>
      <c r="LC111" s="58"/>
      <c r="LD111" s="58"/>
      <c r="LE111" s="58"/>
      <c r="LF111" s="58"/>
      <c r="LG111" s="58"/>
      <c r="LH111" s="58"/>
      <c r="LI111" s="58"/>
      <c r="LJ111" s="58"/>
      <c r="LK111" s="58"/>
      <c r="LL111" s="58"/>
      <c r="LM111" s="58"/>
      <c r="LN111" s="58"/>
      <c r="LO111" s="58"/>
      <c r="LP111" s="58"/>
      <c r="LQ111" s="58"/>
      <c r="LR111" s="58"/>
      <c r="LS111" s="58"/>
      <c r="LT111" s="58"/>
      <c r="LU111" s="58"/>
      <c r="LV111" s="58"/>
      <c r="LW111" s="58"/>
      <c r="LX111" s="58"/>
      <c r="LY111" s="58"/>
      <c r="LZ111" s="58"/>
      <c r="MA111" s="58"/>
      <c r="MB111" s="58"/>
      <c r="MC111" s="58"/>
      <c r="MD111" s="58"/>
      <c r="ME111" s="58"/>
      <c r="MF111" s="58"/>
      <c r="MG111" s="58"/>
      <c r="MH111" s="58"/>
      <c r="MI111" s="58"/>
      <c r="MJ111" s="58"/>
      <c r="MK111" s="58"/>
      <c r="ML111" s="58"/>
      <c r="MM111" s="58"/>
      <c r="MN111" s="58"/>
      <c r="MO111" s="58"/>
      <c r="MP111" s="58"/>
      <c r="MQ111" s="58"/>
      <c r="MR111" s="58"/>
      <c r="MS111" s="58"/>
      <c r="MT111" s="58"/>
      <c r="MU111" s="58"/>
      <c r="MV111" s="58"/>
      <c r="MW111" s="58"/>
      <c r="MX111" s="58"/>
      <c r="MY111" s="58"/>
      <c r="MZ111" s="58"/>
      <c r="NA111" s="58"/>
      <c r="NB111" s="58"/>
      <c r="NC111" s="58"/>
      <c r="ND111" s="58"/>
      <c r="NE111" s="58"/>
      <c r="NF111" s="58"/>
      <c r="NG111" s="58"/>
      <c r="NH111" s="58"/>
      <c r="NI111" s="58"/>
      <c r="NJ111" s="58"/>
      <c r="NK111" s="58"/>
      <c r="NL111" s="58"/>
      <c r="NM111" s="58"/>
      <c r="NN111" s="58"/>
      <c r="NO111" s="58"/>
      <c r="NP111" s="58"/>
      <c r="NQ111" s="58"/>
      <c r="NR111" s="58"/>
      <c r="NS111" s="58"/>
      <c r="NT111" s="58"/>
      <c r="NU111" s="58"/>
      <c r="NV111" s="58"/>
      <c r="NW111" s="58"/>
      <c r="NX111" s="58"/>
      <c r="NY111" s="58"/>
      <c r="NZ111" s="58"/>
      <c r="OA111" s="58"/>
      <c r="OB111" s="58"/>
      <c r="OC111" s="58"/>
      <c r="OD111" s="58"/>
      <c r="OE111" s="58"/>
      <c r="OF111" s="58"/>
      <c r="OG111" s="58"/>
      <c r="OH111" s="58"/>
      <c r="OI111" s="58"/>
      <c r="OJ111" s="58"/>
      <c r="OK111" s="58"/>
      <c r="OL111" s="58"/>
      <c r="OM111" s="58"/>
      <c r="ON111" s="58"/>
      <c r="OO111" s="58"/>
      <c r="OP111" s="58"/>
      <c r="OQ111" s="58"/>
      <c r="OR111" s="58"/>
      <c r="OS111" s="58"/>
      <c r="OT111" s="58"/>
      <c r="OU111" s="58"/>
      <c r="OV111" s="58"/>
      <c r="OW111" s="58"/>
      <c r="OX111" s="58"/>
      <c r="OY111" s="58"/>
      <c r="OZ111" s="58"/>
      <c r="PA111" s="58"/>
      <c r="PB111" s="58"/>
      <c r="PC111" s="58"/>
      <c r="PD111" s="58"/>
      <c r="PE111" s="58"/>
      <c r="PF111" s="58"/>
      <c r="PG111" s="58"/>
      <c r="PH111" s="58"/>
      <c r="PI111" s="58"/>
      <c r="PJ111" s="58"/>
      <c r="PK111" s="58"/>
      <c r="PL111" s="58"/>
      <c r="PM111" s="58"/>
      <c r="PN111" s="58"/>
      <c r="PO111" s="58"/>
      <c r="PP111" s="58"/>
      <c r="PQ111" s="58"/>
      <c r="PR111" s="58"/>
      <c r="PS111" s="58"/>
      <c r="PT111" s="58"/>
      <c r="PU111" s="58"/>
      <c r="PV111" s="58"/>
      <c r="PW111" s="58"/>
      <c r="PX111" s="58"/>
      <c r="PY111" s="58"/>
      <c r="PZ111" s="58"/>
      <c r="QA111" s="58"/>
      <c r="QB111" s="58"/>
      <c r="QC111" s="58"/>
      <c r="QD111" s="58"/>
      <c r="QE111" s="58"/>
      <c r="QF111" s="58"/>
      <c r="QG111" s="58"/>
      <c r="QH111" s="58"/>
      <c r="QI111" s="58"/>
      <c r="QJ111" s="58"/>
      <c r="QK111" s="58"/>
      <c r="QL111" s="58"/>
      <c r="QM111" s="58"/>
      <c r="QN111" s="58"/>
      <c r="QO111" s="58"/>
      <c r="QP111" s="58"/>
      <c r="QQ111" s="58"/>
      <c r="QR111" s="58"/>
      <c r="QS111" s="58"/>
      <c r="QT111" s="58"/>
      <c r="QU111" s="58"/>
      <c r="QV111" s="58"/>
      <c r="QW111" s="58"/>
      <c r="QX111" s="58"/>
      <c r="QY111" s="58"/>
      <c r="QZ111" s="58"/>
      <c r="RA111" s="58"/>
      <c r="RB111" s="58"/>
      <c r="RC111" s="58"/>
      <c r="RD111" s="58"/>
      <c r="RE111" s="58"/>
      <c r="RF111" s="58"/>
      <c r="RG111" s="58"/>
      <c r="RH111" s="58"/>
      <c r="RI111" s="58"/>
      <c r="RJ111" s="58"/>
      <c r="RK111" s="58"/>
      <c r="RL111" s="58"/>
      <c r="RM111" s="58"/>
      <c r="RN111" s="58"/>
      <c r="RO111" s="58"/>
      <c r="RP111" s="58"/>
      <c r="RQ111" s="58"/>
      <c r="RR111" s="58"/>
      <c r="RS111" s="58"/>
      <c r="RT111" s="58"/>
      <c r="RU111" s="58"/>
      <c r="RV111" s="58"/>
      <c r="RW111" s="58"/>
      <c r="RX111" s="58"/>
      <c r="RY111" s="58"/>
      <c r="RZ111" s="58"/>
      <c r="SA111" s="58"/>
      <c r="SB111" s="58"/>
      <c r="SC111" s="58"/>
      <c r="SD111" s="58"/>
      <c r="SE111" s="58"/>
      <c r="SF111" s="58"/>
      <c r="SG111" s="58"/>
      <c r="SH111" s="58"/>
      <c r="SI111" s="58"/>
      <c r="SJ111" s="58"/>
      <c r="SK111" s="58"/>
      <c r="SL111" s="58"/>
      <c r="SM111" s="58"/>
      <c r="SN111" s="58"/>
      <c r="SO111" s="58"/>
      <c r="SP111" s="58"/>
      <c r="SQ111" s="58"/>
      <c r="SR111" s="58"/>
      <c r="SS111" s="58"/>
      <c r="ST111" s="58"/>
      <c r="SU111" s="58"/>
      <c r="SV111" s="58"/>
      <c r="SW111" s="58"/>
      <c r="SX111" s="58"/>
      <c r="SY111" s="58"/>
      <c r="SZ111" s="58"/>
      <c r="TA111" s="58"/>
      <c r="TB111" s="58"/>
      <c r="TC111" s="58"/>
      <c r="TD111" s="58"/>
      <c r="TE111" s="58"/>
      <c r="TF111" s="58"/>
      <c r="TG111" s="58"/>
      <c r="TH111" s="58"/>
      <c r="TI111" s="58"/>
      <c r="TJ111" s="58"/>
      <c r="TK111" s="58"/>
      <c r="TL111" s="58"/>
      <c r="TM111" s="58"/>
      <c r="TN111" s="58"/>
      <c r="TO111" s="58"/>
      <c r="TP111" s="58"/>
      <c r="TQ111" s="58"/>
      <c r="TR111" s="58"/>
      <c r="TS111" s="58"/>
      <c r="TT111" s="58"/>
      <c r="TU111" s="58"/>
      <c r="TV111" s="58"/>
      <c r="TW111" s="58"/>
      <c r="TX111" s="58"/>
      <c r="TY111" s="58"/>
      <c r="TZ111" s="58"/>
      <c r="UA111" s="58"/>
      <c r="UB111" s="58"/>
      <c r="UC111" s="58"/>
      <c r="UD111" s="58"/>
      <c r="UE111" s="58"/>
      <c r="UF111" s="58"/>
      <c r="UG111" s="58"/>
      <c r="UH111" s="58"/>
      <c r="UI111" s="58"/>
      <c r="UJ111" s="58"/>
      <c r="UK111" s="58"/>
      <c r="UL111" s="58"/>
      <c r="UM111" s="58"/>
      <c r="UN111" s="58"/>
      <c r="UO111" s="58"/>
      <c r="UP111" s="58"/>
      <c r="UQ111" s="58"/>
      <c r="UR111" s="58"/>
      <c r="US111" s="58"/>
      <c r="UT111" s="58"/>
      <c r="UU111" s="58"/>
      <c r="UV111" s="58"/>
      <c r="UW111" s="58"/>
      <c r="UX111" s="58"/>
      <c r="UY111" s="58"/>
      <c r="UZ111" s="58"/>
      <c r="VA111" s="58"/>
      <c r="VB111" s="58"/>
      <c r="VC111" s="58"/>
      <c r="VD111" s="58"/>
      <c r="VE111" s="58"/>
      <c r="VF111" s="58"/>
      <c r="VG111" s="58"/>
      <c r="VH111" s="58"/>
      <c r="VI111" s="58"/>
      <c r="VJ111" s="58"/>
      <c r="VK111" s="58"/>
      <c r="VL111" s="58"/>
      <c r="VM111" s="58"/>
      <c r="VN111" s="58"/>
      <c r="VO111" s="58"/>
      <c r="VP111" s="58"/>
      <c r="VQ111" s="58"/>
      <c r="VR111" s="58"/>
      <c r="VS111" s="58"/>
      <c r="VT111" s="58"/>
      <c r="VU111" s="58"/>
      <c r="VV111" s="58"/>
      <c r="VW111" s="58"/>
      <c r="VX111" s="58"/>
      <c r="VY111" s="58"/>
      <c r="VZ111" s="58"/>
      <c r="WA111" s="58"/>
      <c r="WB111" s="58"/>
      <c r="WC111" s="58"/>
      <c r="WD111" s="58"/>
      <c r="WE111" s="58"/>
      <c r="WF111" s="58"/>
      <c r="WG111" s="58"/>
      <c r="WH111" s="58"/>
      <c r="WI111" s="58"/>
      <c r="WJ111" s="58"/>
      <c r="WK111" s="58"/>
      <c r="WL111" s="58"/>
      <c r="WM111" s="58"/>
      <c r="WN111" s="58"/>
      <c r="WO111" s="58"/>
      <c r="WP111" s="58"/>
      <c r="WQ111" s="58"/>
      <c r="WR111" s="58"/>
      <c r="WS111" s="58"/>
      <c r="WT111" s="58"/>
      <c r="WU111" s="58"/>
      <c r="WV111" s="58"/>
      <c r="WW111" s="58"/>
      <c r="WX111" s="58"/>
      <c r="WY111" s="58"/>
      <c r="WZ111" s="58"/>
      <c r="XA111" s="58"/>
      <c r="XB111" s="58"/>
      <c r="XC111" s="58"/>
      <c r="XD111" s="58"/>
      <c r="XE111" s="58"/>
      <c r="XF111" s="58"/>
      <c r="XG111" s="58"/>
      <c r="XH111" s="58"/>
      <c r="XI111" s="58"/>
      <c r="XJ111" s="58"/>
      <c r="XK111" s="58"/>
      <c r="XL111" s="58"/>
      <c r="XM111" s="58"/>
      <c r="XN111" s="58"/>
      <c r="XO111" s="58"/>
      <c r="XP111" s="58"/>
      <c r="XQ111" s="58"/>
      <c r="XR111" s="58"/>
      <c r="XS111" s="58"/>
      <c r="XT111" s="58"/>
      <c r="XU111" s="58"/>
      <c r="XV111" s="58"/>
      <c r="XW111" s="58"/>
      <c r="XX111" s="58"/>
      <c r="XY111" s="58"/>
      <c r="XZ111" s="58"/>
      <c r="YA111" s="58"/>
      <c r="YB111" s="58"/>
      <c r="YC111" s="58"/>
      <c r="YD111" s="58"/>
      <c r="YE111" s="58"/>
      <c r="YF111" s="58"/>
      <c r="YG111" s="58"/>
      <c r="YH111" s="58"/>
      <c r="YI111" s="58"/>
      <c r="YJ111" s="58"/>
      <c r="YK111" s="58"/>
      <c r="YL111" s="58"/>
      <c r="YM111" s="58"/>
      <c r="YN111" s="58"/>
      <c r="YO111" s="58"/>
      <c r="YP111" s="58"/>
      <c r="YQ111" s="58"/>
      <c r="YR111" s="58"/>
      <c r="YS111" s="58"/>
      <c r="YT111" s="58"/>
      <c r="YU111" s="58"/>
      <c r="YV111" s="58"/>
      <c r="YW111" s="58"/>
      <c r="YX111" s="58"/>
      <c r="YY111" s="58"/>
      <c r="YZ111" s="58"/>
      <c r="ZA111" s="58"/>
      <c r="ZB111" s="58"/>
      <c r="ZC111" s="58"/>
      <c r="ZD111" s="58"/>
      <c r="ZE111" s="58"/>
      <c r="ZF111" s="58"/>
      <c r="ZG111" s="58"/>
      <c r="ZH111" s="58"/>
      <c r="ZI111" s="58"/>
      <c r="ZJ111" s="58"/>
      <c r="ZK111" s="58"/>
      <c r="ZL111" s="58"/>
      <c r="ZM111" s="58"/>
      <c r="ZN111" s="58"/>
      <c r="ZO111" s="58"/>
      <c r="ZP111" s="58"/>
      <c r="ZQ111" s="58"/>
      <c r="ZR111" s="58"/>
      <c r="ZS111" s="58"/>
      <c r="ZT111" s="58"/>
      <c r="ZU111" s="58"/>
      <c r="ZV111" s="58"/>
      <c r="ZW111" s="58"/>
      <c r="ZX111" s="58"/>
      <c r="ZY111" s="58"/>
      <c r="ZZ111" s="58"/>
      <c r="AAA111" s="58"/>
      <c r="AAB111" s="58"/>
      <c r="AAC111" s="58"/>
      <c r="AAD111" s="58"/>
      <c r="AAE111" s="58"/>
      <c r="AAF111" s="58"/>
      <c r="AAG111" s="58"/>
      <c r="AAH111" s="58"/>
      <c r="AAI111" s="58"/>
      <c r="AAJ111" s="58"/>
      <c r="AAK111" s="58"/>
      <c r="AAL111" s="58"/>
      <c r="AAM111" s="58"/>
      <c r="AAN111" s="58"/>
      <c r="AAO111" s="58"/>
      <c r="AAP111" s="58"/>
      <c r="AAQ111" s="58"/>
      <c r="AAR111" s="58"/>
      <c r="AAS111" s="58"/>
      <c r="AAT111" s="58"/>
      <c r="AAU111" s="58"/>
      <c r="AAV111" s="58"/>
      <c r="AAW111" s="58"/>
      <c r="AAX111" s="58"/>
      <c r="AAY111" s="58"/>
      <c r="AAZ111" s="58"/>
      <c r="ABA111" s="58"/>
      <c r="ABB111" s="58"/>
      <c r="ABC111" s="58"/>
      <c r="ABD111" s="58"/>
      <c r="ABE111" s="58"/>
      <c r="ABF111" s="58"/>
      <c r="ABG111" s="58"/>
      <c r="ABH111" s="58"/>
      <c r="ABI111" s="58"/>
      <c r="ABJ111" s="58"/>
      <c r="ABK111" s="58"/>
      <c r="ABL111" s="58"/>
      <c r="ABM111" s="58"/>
      <c r="ABN111" s="58"/>
      <c r="ABO111" s="58"/>
      <c r="ABP111" s="58"/>
      <c r="ABQ111" s="58"/>
      <c r="ABR111" s="58"/>
      <c r="ABS111" s="58"/>
      <c r="ABT111" s="58"/>
      <c r="ABU111" s="58"/>
      <c r="ABV111" s="58"/>
      <c r="ABW111" s="58"/>
      <c r="ABX111" s="58"/>
      <c r="ABY111" s="58"/>
      <c r="ABZ111" s="58"/>
      <c r="ACA111" s="58"/>
      <c r="ACB111" s="58"/>
      <c r="ACC111" s="58"/>
      <c r="ACD111" s="58"/>
      <c r="ACE111" s="58"/>
      <c r="ACF111" s="58"/>
      <c r="ACG111" s="58"/>
      <c r="ACH111" s="58"/>
      <c r="ACI111" s="58"/>
      <c r="ACJ111" s="58"/>
      <c r="ACK111" s="58"/>
      <c r="ACL111" s="58"/>
      <c r="ACM111" s="58"/>
      <c r="ACN111" s="58"/>
      <c r="ACO111" s="58"/>
      <c r="ACP111" s="58"/>
      <c r="ACQ111" s="58"/>
      <c r="ACR111" s="58"/>
      <c r="ACS111" s="58"/>
      <c r="ACT111" s="58"/>
      <c r="ACU111" s="58"/>
      <c r="ACV111" s="58"/>
      <c r="ACW111" s="58"/>
      <c r="ACX111" s="58"/>
      <c r="ACY111" s="58"/>
      <c r="ACZ111" s="58"/>
      <c r="ADA111" s="58"/>
      <c r="ADB111" s="58"/>
      <c r="ADC111" s="58"/>
      <c r="ADD111" s="58"/>
      <c r="ADE111" s="58"/>
      <c r="ADF111" s="58"/>
      <c r="ADG111" s="58"/>
      <c r="ADH111" s="58"/>
      <c r="ADI111" s="58"/>
      <c r="ADJ111" s="58"/>
      <c r="ADK111" s="58"/>
      <c r="ADL111" s="58"/>
      <c r="ADM111" s="58"/>
      <c r="ADN111" s="58"/>
      <c r="ADO111" s="58"/>
      <c r="ADP111" s="58"/>
      <c r="ADQ111" s="58"/>
      <c r="ADR111" s="58"/>
      <c r="ADS111" s="58"/>
      <c r="ADT111" s="58"/>
      <c r="ADU111" s="58"/>
      <c r="ADV111" s="58"/>
      <c r="ADW111" s="58"/>
      <c r="ADX111" s="58"/>
      <c r="ADY111" s="58"/>
      <c r="ADZ111" s="58"/>
      <c r="AEA111" s="58"/>
      <c r="AEB111" s="58"/>
      <c r="AEC111" s="58"/>
      <c r="AED111" s="58"/>
      <c r="AEE111" s="58"/>
      <c r="AEF111" s="58"/>
      <c r="AEG111" s="58"/>
      <c r="AEH111" s="58"/>
      <c r="AEI111" s="58"/>
      <c r="AEJ111" s="58"/>
      <c r="AEK111" s="58"/>
      <c r="AEL111" s="58"/>
      <c r="AEM111" s="58"/>
      <c r="AEN111" s="58"/>
      <c r="AEO111" s="58"/>
      <c r="AEP111" s="58"/>
      <c r="AEQ111" s="58"/>
      <c r="AER111" s="58"/>
      <c r="AES111" s="58"/>
      <c r="AET111" s="58"/>
      <c r="AEU111" s="58"/>
      <c r="AEV111" s="58"/>
      <c r="AEW111" s="58"/>
      <c r="AEX111" s="58"/>
      <c r="AEY111" s="58"/>
      <c r="AEZ111" s="58"/>
      <c r="AFA111" s="58"/>
      <c r="AFB111" s="58"/>
      <c r="AFC111" s="58"/>
      <c r="AFD111" s="58"/>
      <c r="AFE111" s="58"/>
      <c r="AFF111" s="58"/>
      <c r="AFG111" s="58"/>
      <c r="AFH111" s="58"/>
      <c r="AFI111" s="58"/>
      <c r="AFJ111" s="58"/>
      <c r="AFK111" s="58"/>
      <c r="AFL111" s="58"/>
      <c r="AFM111" s="58"/>
      <c r="AFN111" s="58"/>
      <c r="AFO111" s="58"/>
      <c r="AFP111" s="58"/>
      <c r="AFQ111" s="58"/>
      <c r="AFR111" s="58"/>
      <c r="AFS111" s="58"/>
      <c r="AFT111" s="58"/>
      <c r="AFU111" s="58"/>
      <c r="AFV111" s="58"/>
      <c r="AFW111" s="58"/>
      <c r="AFX111" s="58"/>
      <c r="AFY111" s="58"/>
      <c r="AFZ111" s="58"/>
      <c r="AGA111" s="58"/>
      <c r="AGB111" s="58"/>
      <c r="AGC111" s="58"/>
      <c r="AGD111" s="58"/>
      <c r="AGE111" s="58"/>
      <c r="AGF111" s="58"/>
      <c r="AGG111" s="58"/>
      <c r="AGH111" s="58"/>
      <c r="AGI111" s="58"/>
      <c r="AGJ111" s="58"/>
      <c r="AGK111" s="58"/>
      <c r="AGL111" s="58"/>
      <c r="AGM111" s="58"/>
      <c r="AGN111" s="58"/>
      <c r="AGO111" s="58"/>
      <c r="AGP111" s="58"/>
      <c r="AGQ111" s="58"/>
      <c r="AGR111" s="58"/>
      <c r="AGS111" s="58"/>
      <c r="AGT111" s="58"/>
      <c r="AGU111" s="58"/>
      <c r="AGV111" s="58"/>
      <c r="AGW111" s="58"/>
      <c r="AGX111" s="58"/>
      <c r="AGY111" s="58"/>
      <c r="AGZ111" s="58"/>
      <c r="AHA111" s="58"/>
      <c r="AHB111" s="58"/>
      <c r="AHC111" s="58"/>
      <c r="AHD111" s="58"/>
      <c r="AHE111" s="58"/>
      <c r="AHF111" s="58"/>
      <c r="AHG111" s="58"/>
      <c r="AHH111" s="58"/>
      <c r="AHI111" s="58"/>
      <c r="AHJ111" s="58"/>
      <c r="AHK111" s="58"/>
      <c r="AHL111" s="58"/>
      <c r="AHM111" s="58"/>
      <c r="AHN111" s="58"/>
      <c r="AHO111" s="58"/>
      <c r="AHP111" s="58"/>
      <c r="AHQ111" s="58"/>
      <c r="AHR111" s="58"/>
      <c r="AHS111" s="58"/>
      <c r="AHT111" s="58"/>
      <c r="AHU111" s="58"/>
      <c r="AHV111" s="58"/>
      <c r="AHW111" s="58"/>
      <c r="AHX111" s="58"/>
      <c r="AHY111" s="58"/>
      <c r="AHZ111" s="58"/>
      <c r="AIA111" s="58"/>
      <c r="AIB111" s="58"/>
      <c r="AIC111" s="58"/>
      <c r="AID111" s="58"/>
      <c r="AIE111" s="58"/>
      <c r="AIF111" s="58"/>
      <c r="AIG111" s="58"/>
      <c r="AIH111" s="58"/>
      <c r="AII111" s="58"/>
      <c r="AIJ111" s="58"/>
      <c r="AIK111" s="58"/>
      <c r="AIL111" s="58"/>
      <c r="AIM111" s="58"/>
      <c r="AIN111" s="58"/>
      <c r="AIO111" s="58"/>
      <c r="AIP111" s="58"/>
      <c r="AIQ111" s="58"/>
      <c r="AIR111" s="58"/>
      <c r="AIS111" s="58"/>
      <c r="AIT111" s="58"/>
      <c r="AIU111" s="58"/>
      <c r="AIV111" s="58"/>
      <c r="AIW111" s="58"/>
      <c r="AIX111" s="58"/>
      <c r="AIY111" s="58"/>
      <c r="AIZ111" s="58"/>
      <c r="AJA111" s="58"/>
      <c r="AJB111" s="58"/>
      <c r="AJC111" s="58"/>
      <c r="AJD111" s="58"/>
      <c r="AJE111" s="58"/>
      <c r="AJF111" s="58"/>
      <c r="AJG111" s="58"/>
      <c r="AJH111" s="58"/>
      <c r="AJI111" s="58"/>
      <c r="AJJ111" s="58"/>
      <c r="AJK111" s="58"/>
      <c r="AJL111" s="58"/>
      <c r="AJM111" s="58"/>
      <c r="AJN111" s="58"/>
      <c r="AJO111" s="58"/>
      <c r="AJP111" s="58"/>
      <c r="AJQ111" s="58"/>
      <c r="AJR111" s="58"/>
      <c r="AJS111" s="58"/>
      <c r="AJT111" s="58"/>
      <c r="AJU111" s="58"/>
      <c r="AJV111" s="58"/>
      <c r="AJW111" s="58"/>
      <c r="AJX111" s="58"/>
      <c r="AJY111" s="58"/>
      <c r="AJZ111" s="58"/>
      <c r="AKA111" s="58"/>
      <c r="AKB111" s="58"/>
      <c r="AKC111" s="58"/>
      <c r="AKD111" s="58"/>
      <c r="AKE111" s="58"/>
      <c r="AKF111" s="58"/>
      <c r="AKG111" s="58"/>
      <c r="AKH111" s="58"/>
      <c r="AKI111" s="58"/>
      <c r="AKJ111" s="58"/>
      <c r="AKK111" s="58"/>
      <c r="AKL111" s="58"/>
      <c r="AKM111" s="58"/>
      <c r="AKN111" s="58"/>
      <c r="AKO111" s="58"/>
      <c r="AKP111" s="58"/>
      <c r="AKQ111" s="58"/>
      <c r="AKR111" s="58"/>
      <c r="AKS111" s="58"/>
      <c r="AKT111" s="58"/>
      <c r="AKU111" s="58"/>
      <c r="AKV111" s="58"/>
      <c r="AKW111" s="58"/>
      <c r="AKX111" s="58"/>
      <c r="AKY111" s="58"/>
      <c r="AKZ111" s="58"/>
      <c r="ALA111" s="58"/>
      <c r="ALB111" s="58"/>
      <c r="ALC111" s="58"/>
      <c r="ALD111" s="58"/>
      <c r="ALE111" s="58"/>
      <c r="ALF111" s="58"/>
      <c r="ALG111" s="58"/>
      <c r="ALH111" s="58"/>
      <c r="ALI111" s="58"/>
      <c r="ALJ111" s="58"/>
      <c r="ALK111" s="58"/>
      <c r="ALL111" s="58"/>
      <c r="ALM111" s="58"/>
      <c r="ALN111" s="58"/>
      <c r="ALO111" s="58"/>
      <c r="ALP111" s="58"/>
      <c r="ALQ111" s="58"/>
      <c r="ALR111" s="58"/>
      <c r="ALS111" s="58"/>
      <c r="ALT111" s="58"/>
      <c r="ALU111" s="58"/>
      <c r="ALV111" s="58"/>
      <c r="ALW111" s="58"/>
      <c r="ALX111" s="58"/>
      <c r="ALY111" s="58"/>
      <c r="ALZ111" s="58"/>
      <c r="AMA111" s="58"/>
      <c r="AMB111" s="58"/>
      <c r="AMC111" s="58"/>
      <c r="AMD111" s="58"/>
      <c r="AME111" s="58"/>
      <c r="AMF111" s="58"/>
      <c r="AMG111" s="58"/>
      <c r="AMH111" s="58"/>
      <c r="AMI111" s="58"/>
      <c r="AMJ111" s="59"/>
    </row>
    <row r="112" spans="1:1024" s="2" customFormat="1" ht="15" customHeight="1">
      <c r="A112" s="190"/>
      <c r="B112" s="190"/>
      <c r="C112" s="190"/>
      <c r="D112" s="190"/>
      <c r="E112" s="190"/>
      <c r="F112" s="190"/>
      <c r="G112" s="190"/>
      <c r="H112" s="190"/>
      <c r="I112" s="190"/>
      <c r="J112" s="149"/>
      <c r="K112" s="1"/>
      <c r="AV112" s="58"/>
      <c r="AW112" s="58"/>
      <c r="AX112" s="58"/>
      <c r="AY112" s="58"/>
      <c r="AZ112" s="58"/>
      <c r="BA112" s="58"/>
      <c r="BB112" s="58"/>
      <c r="BC112" s="58"/>
      <c r="BD112" s="58"/>
      <c r="BE112" s="58"/>
      <c r="BF112" s="58"/>
      <c r="BG112" s="58"/>
      <c r="BH112" s="58"/>
      <c r="BI112" s="58"/>
      <c r="BJ112" s="58"/>
      <c r="BK112" s="58"/>
      <c r="BL112" s="58"/>
      <c r="BM112" s="58"/>
      <c r="BN112" s="58"/>
      <c r="BO112" s="58"/>
      <c r="BP112" s="58"/>
      <c r="BQ112" s="58"/>
      <c r="BR112" s="58"/>
      <c r="BS112" s="58"/>
      <c r="BT112" s="58"/>
      <c r="BU112" s="58"/>
      <c r="BV112" s="58"/>
      <c r="BW112" s="58"/>
      <c r="BX112" s="58"/>
      <c r="BY112" s="58"/>
      <c r="BZ112" s="58"/>
      <c r="CA112" s="58"/>
      <c r="CB112" s="58"/>
      <c r="CC112" s="58"/>
      <c r="CD112" s="58"/>
      <c r="CE112" s="58"/>
      <c r="CF112" s="58"/>
      <c r="CG112" s="58"/>
      <c r="CH112" s="58"/>
      <c r="CI112" s="58"/>
      <c r="CJ112" s="58"/>
      <c r="CK112" s="58"/>
      <c r="CL112" s="58"/>
      <c r="CM112" s="58"/>
      <c r="CN112" s="58"/>
      <c r="CO112" s="58"/>
      <c r="CP112" s="58"/>
      <c r="CQ112" s="58"/>
      <c r="CR112" s="58"/>
      <c r="CS112" s="58"/>
      <c r="CT112" s="58"/>
      <c r="CU112" s="58"/>
      <c r="CV112" s="58"/>
      <c r="CW112" s="58"/>
      <c r="CX112" s="58"/>
      <c r="CY112" s="58"/>
      <c r="CZ112" s="58"/>
      <c r="DA112" s="58"/>
      <c r="DB112" s="58"/>
      <c r="DC112" s="58"/>
      <c r="DD112" s="58"/>
      <c r="DE112" s="58"/>
      <c r="DF112" s="58"/>
      <c r="DG112" s="58"/>
      <c r="DH112" s="58"/>
      <c r="DI112" s="58"/>
      <c r="DJ112" s="58"/>
      <c r="DK112" s="58"/>
      <c r="DL112" s="58"/>
      <c r="DM112" s="58"/>
      <c r="DN112" s="58"/>
      <c r="DO112" s="58"/>
      <c r="DP112" s="58"/>
      <c r="DQ112" s="58"/>
      <c r="DR112" s="58"/>
      <c r="DS112" s="58"/>
      <c r="DT112" s="58"/>
      <c r="DU112" s="58"/>
      <c r="DV112" s="58"/>
      <c r="DW112" s="58"/>
      <c r="DX112" s="58"/>
      <c r="DY112" s="58"/>
      <c r="DZ112" s="58"/>
      <c r="EA112" s="58"/>
      <c r="EB112" s="58"/>
      <c r="EC112" s="58"/>
      <c r="ED112" s="58"/>
      <c r="EE112" s="58"/>
      <c r="EF112" s="58"/>
      <c r="EG112" s="58"/>
      <c r="EH112" s="58"/>
      <c r="EI112" s="58"/>
      <c r="EJ112" s="58"/>
      <c r="EK112" s="58"/>
      <c r="EL112" s="58"/>
      <c r="EM112" s="58"/>
      <c r="EN112" s="58"/>
      <c r="EO112" s="58"/>
      <c r="EP112" s="58"/>
      <c r="EQ112" s="58"/>
      <c r="ER112" s="58"/>
      <c r="ES112" s="58"/>
      <c r="ET112" s="58"/>
      <c r="EU112" s="58"/>
      <c r="EV112" s="58"/>
      <c r="EW112" s="58"/>
      <c r="EX112" s="58"/>
      <c r="EY112" s="58"/>
      <c r="EZ112" s="58"/>
      <c r="FA112" s="58"/>
      <c r="FB112" s="58"/>
      <c r="FC112" s="58"/>
      <c r="FD112" s="58"/>
      <c r="FE112" s="58"/>
      <c r="FF112" s="58"/>
      <c r="FG112" s="58"/>
      <c r="FH112" s="58"/>
      <c r="FI112" s="58"/>
      <c r="FJ112" s="58"/>
      <c r="FK112" s="58"/>
      <c r="FL112" s="58"/>
      <c r="FM112" s="58"/>
      <c r="FN112" s="58"/>
      <c r="FO112" s="58"/>
      <c r="FP112" s="58"/>
      <c r="FQ112" s="58"/>
      <c r="FR112" s="58"/>
      <c r="FS112" s="58"/>
      <c r="FT112" s="58"/>
      <c r="FU112" s="58"/>
      <c r="FV112" s="58"/>
      <c r="FW112" s="58"/>
      <c r="FX112" s="58"/>
      <c r="FY112" s="58"/>
      <c r="FZ112" s="58"/>
      <c r="GA112" s="58"/>
      <c r="GB112" s="58"/>
      <c r="GC112" s="58"/>
      <c r="GD112" s="58"/>
      <c r="GE112" s="58"/>
      <c r="GF112" s="58"/>
      <c r="GG112" s="58"/>
      <c r="GH112" s="58"/>
      <c r="GI112" s="58"/>
      <c r="GJ112" s="58"/>
      <c r="GK112" s="58"/>
      <c r="GL112" s="58"/>
      <c r="GM112" s="58"/>
      <c r="GN112" s="58"/>
      <c r="GO112" s="58"/>
      <c r="GP112" s="58"/>
      <c r="GQ112" s="58"/>
      <c r="GR112" s="58"/>
      <c r="GS112" s="58"/>
      <c r="GT112" s="58"/>
      <c r="GU112" s="58"/>
      <c r="GV112" s="58"/>
      <c r="GW112" s="58"/>
      <c r="GX112" s="58"/>
      <c r="GY112" s="58"/>
      <c r="GZ112" s="58"/>
      <c r="HA112" s="58"/>
      <c r="HB112" s="58"/>
      <c r="HC112" s="58"/>
      <c r="HD112" s="58"/>
      <c r="HE112" s="58"/>
      <c r="HF112" s="58"/>
      <c r="HG112" s="58"/>
      <c r="HH112" s="58"/>
      <c r="HI112" s="58"/>
      <c r="HJ112" s="58"/>
      <c r="HK112" s="58"/>
      <c r="HL112" s="58"/>
      <c r="HM112" s="58"/>
      <c r="HN112" s="58"/>
      <c r="HO112" s="58"/>
      <c r="HP112" s="58"/>
      <c r="HQ112" s="58"/>
      <c r="HR112" s="58"/>
      <c r="HS112" s="58"/>
      <c r="HT112" s="58"/>
      <c r="HU112" s="58"/>
      <c r="HV112" s="58"/>
      <c r="HW112" s="58"/>
      <c r="HX112" s="58"/>
      <c r="HY112" s="58"/>
      <c r="HZ112" s="58"/>
      <c r="IA112" s="58"/>
      <c r="IB112" s="58"/>
      <c r="IC112" s="58"/>
      <c r="ID112" s="58"/>
      <c r="IE112" s="58"/>
      <c r="IF112" s="58"/>
      <c r="IG112" s="58"/>
      <c r="IH112" s="58"/>
      <c r="II112" s="58"/>
      <c r="IJ112" s="58"/>
      <c r="IK112" s="58"/>
      <c r="IL112" s="58"/>
      <c r="IM112" s="58"/>
      <c r="IN112" s="58"/>
      <c r="IO112" s="58"/>
      <c r="IP112" s="58"/>
      <c r="IQ112" s="58"/>
      <c r="IR112" s="58"/>
      <c r="IS112" s="58"/>
      <c r="IT112" s="58"/>
      <c r="IU112" s="58"/>
      <c r="IV112" s="58"/>
      <c r="IW112" s="58"/>
      <c r="IX112" s="58"/>
      <c r="IY112" s="58"/>
      <c r="IZ112" s="58"/>
      <c r="JA112" s="58"/>
      <c r="JB112" s="58"/>
      <c r="JC112" s="58"/>
      <c r="JD112" s="58"/>
      <c r="JE112" s="58"/>
      <c r="JF112" s="58"/>
      <c r="JG112" s="58"/>
      <c r="JH112" s="58"/>
      <c r="JI112" s="58"/>
      <c r="JJ112" s="58"/>
      <c r="JK112" s="58"/>
      <c r="JL112" s="58"/>
      <c r="JM112" s="58"/>
      <c r="JN112" s="58"/>
      <c r="JO112" s="58"/>
      <c r="JP112" s="58"/>
      <c r="JQ112" s="58"/>
      <c r="JR112" s="58"/>
      <c r="JS112" s="58"/>
      <c r="JT112" s="58"/>
      <c r="JU112" s="58"/>
      <c r="JV112" s="58"/>
      <c r="JW112" s="58"/>
      <c r="JX112" s="58"/>
      <c r="JY112" s="58"/>
      <c r="JZ112" s="58"/>
      <c r="KA112" s="58"/>
      <c r="KB112" s="58"/>
      <c r="KC112" s="58"/>
      <c r="KD112" s="58"/>
      <c r="KE112" s="58"/>
      <c r="KF112" s="58"/>
      <c r="KG112" s="58"/>
      <c r="KH112" s="58"/>
      <c r="KI112" s="58"/>
      <c r="KJ112" s="58"/>
      <c r="KK112" s="58"/>
      <c r="KL112" s="58"/>
      <c r="KM112" s="58"/>
      <c r="KN112" s="58"/>
      <c r="KO112" s="58"/>
      <c r="KP112" s="58"/>
      <c r="KQ112" s="58"/>
      <c r="KR112" s="58"/>
      <c r="KS112" s="58"/>
      <c r="KT112" s="58"/>
      <c r="KU112" s="58"/>
      <c r="KV112" s="58"/>
      <c r="KW112" s="58"/>
      <c r="KX112" s="58"/>
      <c r="KY112" s="58"/>
      <c r="KZ112" s="58"/>
      <c r="LA112" s="58"/>
      <c r="LB112" s="58"/>
      <c r="LC112" s="58"/>
      <c r="LD112" s="58"/>
      <c r="LE112" s="58"/>
      <c r="LF112" s="58"/>
      <c r="LG112" s="58"/>
      <c r="LH112" s="58"/>
      <c r="LI112" s="58"/>
      <c r="LJ112" s="58"/>
      <c r="LK112" s="58"/>
      <c r="LL112" s="58"/>
      <c r="LM112" s="58"/>
      <c r="LN112" s="58"/>
      <c r="LO112" s="58"/>
      <c r="LP112" s="58"/>
      <c r="LQ112" s="58"/>
      <c r="LR112" s="58"/>
      <c r="LS112" s="58"/>
      <c r="LT112" s="58"/>
      <c r="LU112" s="58"/>
      <c r="LV112" s="58"/>
      <c r="LW112" s="58"/>
      <c r="LX112" s="58"/>
      <c r="LY112" s="58"/>
      <c r="LZ112" s="58"/>
      <c r="MA112" s="58"/>
      <c r="MB112" s="58"/>
      <c r="MC112" s="58"/>
      <c r="MD112" s="58"/>
      <c r="ME112" s="58"/>
      <c r="MF112" s="58"/>
      <c r="MG112" s="58"/>
      <c r="MH112" s="58"/>
      <c r="MI112" s="58"/>
      <c r="MJ112" s="58"/>
      <c r="MK112" s="58"/>
      <c r="ML112" s="58"/>
      <c r="MM112" s="58"/>
      <c r="MN112" s="58"/>
      <c r="MO112" s="58"/>
      <c r="MP112" s="58"/>
      <c r="MQ112" s="58"/>
      <c r="MR112" s="58"/>
      <c r="MS112" s="58"/>
      <c r="MT112" s="58"/>
      <c r="MU112" s="58"/>
      <c r="MV112" s="58"/>
      <c r="MW112" s="58"/>
      <c r="MX112" s="58"/>
      <c r="MY112" s="58"/>
      <c r="MZ112" s="58"/>
      <c r="NA112" s="58"/>
      <c r="NB112" s="58"/>
      <c r="NC112" s="58"/>
      <c r="ND112" s="58"/>
      <c r="NE112" s="58"/>
      <c r="NF112" s="58"/>
      <c r="NG112" s="58"/>
      <c r="NH112" s="58"/>
      <c r="NI112" s="58"/>
      <c r="NJ112" s="58"/>
      <c r="NK112" s="58"/>
      <c r="NL112" s="58"/>
      <c r="NM112" s="58"/>
      <c r="NN112" s="58"/>
      <c r="NO112" s="58"/>
      <c r="NP112" s="58"/>
      <c r="NQ112" s="58"/>
      <c r="NR112" s="58"/>
      <c r="NS112" s="58"/>
      <c r="NT112" s="58"/>
      <c r="NU112" s="58"/>
      <c r="NV112" s="58"/>
      <c r="NW112" s="58"/>
      <c r="NX112" s="58"/>
      <c r="NY112" s="58"/>
      <c r="NZ112" s="58"/>
      <c r="OA112" s="58"/>
      <c r="OB112" s="58"/>
      <c r="OC112" s="58"/>
      <c r="OD112" s="58"/>
      <c r="OE112" s="58"/>
      <c r="OF112" s="58"/>
      <c r="OG112" s="58"/>
      <c r="OH112" s="58"/>
      <c r="OI112" s="58"/>
      <c r="OJ112" s="58"/>
      <c r="OK112" s="58"/>
      <c r="OL112" s="58"/>
      <c r="OM112" s="58"/>
      <c r="ON112" s="58"/>
      <c r="OO112" s="58"/>
      <c r="OP112" s="58"/>
      <c r="OQ112" s="58"/>
      <c r="OR112" s="58"/>
      <c r="OS112" s="58"/>
      <c r="OT112" s="58"/>
      <c r="OU112" s="58"/>
      <c r="OV112" s="58"/>
      <c r="OW112" s="58"/>
      <c r="OX112" s="58"/>
      <c r="OY112" s="58"/>
      <c r="OZ112" s="58"/>
      <c r="PA112" s="58"/>
      <c r="PB112" s="58"/>
      <c r="PC112" s="58"/>
      <c r="PD112" s="58"/>
      <c r="PE112" s="58"/>
      <c r="PF112" s="58"/>
      <c r="PG112" s="58"/>
      <c r="PH112" s="58"/>
      <c r="PI112" s="58"/>
      <c r="PJ112" s="58"/>
      <c r="PK112" s="58"/>
      <c r="PL112" s="58"/>
      <c r="PM112" s="58"/>
      <c r="PN112" s="58"/>
      <c r="PO112" s="58"/>
      <c r="PP112" s="58"/>
      <c r="PQ112" s="58"/>
      <c r="PR112" s="58"/>
      <c r="PS112" s="58"/>
      <c r="PT112" s="58"/>
      <c r="PU112" s="58"/>
      <c r="PV112" s="58"/>
      <c r="PW112" s="58"/>
      <c r="PX112" s="58"/>
      <c r="PY112" s="58"/>
      <c r="PZ112" s="58"/>
      <c r="QA112" s="58"/>
      <c r="QB112" s="58"/>
      <c r="QC112" s="58"/>
      <c r="QD112" s="58"/>
      <c r="QE112" s="58"/>
      <c r="QF112" s="58"/>
      <c r="QG112" s="58"/>
      <c r="QH112" s="58"/>
      <c r="QI112" s="58"/>
      <c r="QJ112" s="58"/>
      <c r="QK112" s="58"/>
      <c r="QL112" s="58"/>
      <c r="QM112" s="58"/>
      <c r="QN112" s="58"/>
      <c r="QO112" s="58"/>
      <c r="QP112" s="58"/>
      <c r="QQ112" s="58"/>
      <c r="QR112" s="58"/>
      <c r="QS112" s="58"/>
      <c r="QT112" s="58"/>
      <c r="QU112" s="58"/>
      <c r="QV112" s="58"/>
      <c r="QW112" s="58"/>
      <c r="QX112" s="58"/>
      <c r="QY112" s="58"/>
      <c r="QZ112" s="58"/>
      <c r="RA112" s="58"/>
      <c r="RB112" s="58"/>
      <c r="RC112" s="58"/>
      <c r="RD112" s="58"/>
      <c r="RE112" s="58"/>
      <c r="RF112" s="58"/>
      <c r="RG112" s="58"/>
      <c r="RH112" s="58"/>
      <c r="RI112" s="58"/>
      <c r="RJ112" s="58"/>
      <c r="RK112" s="58"/>
      <c r="RL112" s="58"/>
      <c r="RM112" s="58"/>
      <c r="RN112" s="58"/>
      <c r="RO112" s="58"/>
      <c r="RP112" s="58"/>
      <c r="RQ112" s="58"/>
      <c r="RR112" s="58"/>
      <c r="RS112" s="58"/>
      <c r="RT112" s="58"/>
      <c r="RU112" s="58"/>
      <c r="RV112" s="58"/>
      <c r="RW112" s="58"/>
      <c r="RX112" s="58"/>
      <c r="RY112" s="58"/>
      <c r="RZ112" s="58"/>
      <c r="SA112" s="58"/>
      <c r="SB112" s="58"/>
      <c r="SC112" s="58"/>
      <c r="SD112" s="58"/>
      <c r="SE112" s="58"/>
      <c r="SF112" s="58"/>
      <c r="SG112" s="58"/>
      <c r="SH112" s="58"/>
      <c r="SI112" s="58"/>
      <c r="SJ112" s="58"/>
      <c r="SK112" s="58"/>
      <c r="SL112" s="58"/>
      <c r="SM112" s="58"/>
      <c r="SN112" s="58"/>
      <c r="SO112" s="58"/>
      <c r="SP112" s="58"/>
      <c r="SQ112" s="58"/>
      <c r="SR112" s="58"/>
      <c r="SS112" s="58"/>
      <c r="ST112" s="58"/>
      <c r="SU112" s="58"/>
      <c r="SV112" s="58"/>
      <c r="SW112" s="58"/>
      <c r="SX112" s="58"/>
      <c r="SY112" s="58"/>
      <c r="SZ112" s="58"/>
      <c r="TA112" s="58"/>
      <c r="TB112" s="58"/>
      <c r="TC112" s="58"/>
      <c r="TD112" s="58"/>
      <c r="TE112" s="58"/>
      <c r="TF112" s="58"/>
      <c r="TG112" s="58"/>
      <c r="TH112" s="58"/>
      <c r="TI112" s="58"/>
      <c r="TJ112" s="58"/>
      <c r="TK112" s="58"/>
      <c r="TL112" s="58"/>
      <c r="TM112" s="58"/>
      <c r="TN112" s="58"/>
      <c r="TO112" s="58"/>
      <c r="TP112" s="58"/>
      <c r="TQ112" s="58"/>
      <c r="TR112" s="58"/>
      <c r="TS112" s="58"/>
      <c r="TT112" s="58"/>
      <c r="TU112" s="58"/>
      <c r="TV112" s="58"/>
      <c r="TW112" s="58"/>
      <c r="TX112" s="58"/>
      <c r="TY112" s="58"/>
      <c r="TZ112" s="58"/>
      <c r="UA112" s="58"/>
      <c r="UB112" s="58"/>
      <c r="UC112" s="58"/>
      <c r="UD112" s="58"/>
      <c r="UE112" s="58"/>
      <c r="UF112" s="58"/>
      <c r="UG112" s="58"/>
      <c r="UH112" s="58"/>
      <c r="UI112" s="58"/>
      <c r="UJ112" s="58"/>
      <c r="UK112" s="58"/>
      <c r="UL112" s="58"/>
      <c r="UM112" s="58"/>
      <c r="UN112" s="58"/>
      <c r="UO112" s="58"/>
      <c r="UP112" s="58"/>
      <c r="UQ112" s="58"/>
      <c r="UR112" s="58"/>
      <c r="US112" s="58"/>
      <c r="UT112" s="58"/>
      <c r="UU112" s="58"/>
      <c r="UV112" s="58"/>
      <c r="UW112" s="58"/>
      <c r="UX112" s="58"/>
      <c r="UY112" s="58"/>
      <c r="UZ112" s="58"/>
      <c r="VA112" s="58"/>
      <c r="VB112" s="58"/>
      <c r="VC112" s="58"/>
      <c r="VD112" s="58"/>
      <c r="VE112" s="58"/>
      <c r="VF112" s="58"/>
      <c r="VG112" s="58"/>
      <c r="VH112" s="58"/>
      <c r="VI112" s="58"/>
      <c r="VJ112" s="58"/>
      <c r="VK112" s="58"/>
      <c r="VL112" s="58"/>
      <c r="VM112" s="58"/>
      <c r="VN112" s="58"/>
      <c r="VO112" s="58"/>
      <c r="VP112" s="58"/>
      <c r="VQ112" s="58"/>
      <c r="VR112" s="58"/>
      <c r="VS112" s="58"/>
      <c r="VT112" s="58"/>
      <c r="VU112" s="58"/>
      <c r="VV112" s="58"/>
      <c r="VW112" s="58"/>
      <c r="VX112" s="58"/>
      <c r="VY112" s="58"/>
      <c r="VZ112" s="58"/>
      <c r="WA112" s="58"/>
      <c r="WB112" s="58"/>
      <c r="WC112" s="58"/>
      <c r="WD112" s="58"/>
      <c r="WE112" s="58"/>
      <c r="WF112" s="58"/>
      <c r="WG112" s="58"/>
      <c r="WH112" s="58"/>
      <c r="WI112" s="58"/>
      <c r="WJ112" s="58"/>
      <c r="WK112" s="58"/>
      <c r="WL112" s="58"/>
      <c r="WM112" s="58"/>
      <c r="WN112" s="58"/>
      <c r="WO112" s="58"/>
      <c r="WP112" s="58"/>
      <c r="WQ112" s="58"/>
      <c r="WR112" s="58"/>
      <c r="WS112" s="58"/>
      <c r="WT112" s="58"/>
      <c r="WU112" s="58"/>
      <c r="WV112" s="58"/>
      <c r="WW112" s="58"/>
      <c r="WX112" s="58"/>
      <c r="WY112" s="58"/>
      <c r="WZ112" s="58"/>
      <c r="XA112" s="58"/>
      <c r="XB112" s="58"/>
      <c r="XC112" s="58"/>
      <c r="XD112" s="58"/>
      <c r="XE112" s="58"/>
      <c r="XF112" s="58"/>
      <c r="XG112" s="58"/>
      <c r="XH112" s="58"/>
      <c r="XI112" s="58"/>
      <c r="XJ112" s="58"/>
      <c r="XK112" s="58"/>
      <c r="XL112" s="58"/>
      <c r="XM112" s="58"/>
      <c r="XN112" s="58"/>
      <c r="XO112" s="58"/>
      <c r="XP112" s="58"/>
      <c r="XQ112" s="58"/>
      <c r="XR112" s="58"/>
      <c r="XS112" s="58"/>
      <c r="XT112" s="58"/>
      <c r="XU112" s="58"/>
      <c r="XV112" s="58"/>
      <c r="XW112" s="58"/>
      <c r="XX112" s="58"/>
      <c r="XY112" s="58"/>
      <c r="XZ112" s="58"/>
      <c r="YA112" s="58"/>
      <c r="YB112" s="58"/>
      <c r="YC112" s="58"/>
      <c r="YD112" s="58"/>
      <c r="YE112" s="58"/>
      <c r="YF112" s="58"/>
      <c r="YG112" s="58"/>
      <c r="YH112" s="58"/>
      <c r="YI112" s="58"/>
      <c r="YJ112" s="58"/>
      <c r="YK112" s="58"/>
      <c r="YL112" s="58"/>
      <c r="YM112" s="58"/>
      <c r="YN112" s="58"/>
      <c r="YO112" s="58"/>
      <c r="YP112" s="58"/>
      <c r="YQ112" s="58"/>
      <c r="YR112" s="58"/>
      <c r="YS112" s="58"/>
      <c r="YT112" s="58"/>
      <c r="YU112" s="58"/>
      <c r="YV112" s="58"/>
      <c r="YW112" s="58"/>
      <c r="YX112" s="58"/>
      <c r="YY112" s="58"/>
      <c r="YZ112" s="58"/>
      <c r="ZA112" s="58"/>
      <c r="ZB112" s="58"/>
      <c r="ZC112" s="58"/>
      <c r="ZD112" s="58"/>
      <c r="ZE112" s="58"/>
      <c r="ZF112" s="58"/>
      <c r="ZG112" s="58"/>
      <c r="ZH112" s="58"/>
      <c r="ZI112" s="58"/>
      <c r="ZJ112" s="58"/>
      <c r="ZK112" s="58"/>
      <c r="ZL112" s="58"/>
      <c r="ZM112" s="58"/>
      <c r="ZN112" s="58"/>
      <c r="ZO112" s="58"/>
      <c r="ZP112" s="58"/>
      <c r="ZQ112" s="58"/>
      <c r="ZR112" s="58"/>
      <c r="ZS112" s="58"/>
      <c r="ZT112" s="58"/>
      <c r="ZU112" s="58"/>
      <c r="ZV112" s="58"/>
      <c r="ZW112" s="58"/>
      <c r="ZX112" s="58"/>
      <c r="ZY112" s="58"/>
      <c r="ZZ112" s="58"/>
      <c r="AAA112" s="58"/>
      <c r="AAB112" s="58"/>
      <c r="AAC112" s="58"/>
      <c r="AAD112" s="58"/>
      <c r="AAE112" s="58"/>
      <c r="AAF112" s="58"/>
      <c r="AAG112" s="58"/>
      <c r="AAH112" s="58"/>
      <c r="AAI112" s="58"/>
      <c r="AAJ112" s="58"/>
      <c r="AAK112" s="58"/>
      <c r="AAL112" s="58"/>
      <c r="AAM112" s="58"/>
      <c r="AAN112" s="58"/>
      <c r="AAO112" s="58"/>
      <c r="AAP112" s="58"/>
      <c r="AAQ112" s="58"/>
      <c r="AAR112" s="58"/>
      <c r="AAS112" s="58"/>
      <c r="AAT112" s="58"/>
      <c r="AAU112" s="58"/>
      <c r="AAV112" s="58"/>
      <c r="AAW112" s="58"/>
      <c r="AAX112" s="58"/>
      <c r="AAY112" s="58"/>
      <c r="AAZ112" s="58"/>
      <c r="ABA112" s="58"/>
      <c r="ABB112" s="58"/>
      <c r="ABC112" s="58"/>
      <c r="ABD112" s="58"/>
      <c r="ABE112" s="58"/>
      <c r="ABF112" s="58"/>
      <c r="ABG112" s="58"/>
      <c r="ABH112" s="58"/>
      <c r="ABI112" s="58"/>
      <c r="ABJ112" s="58"/>
      <c r="ABK112" s="58"/>
      <c r="ABL112" s="58"/>
      <c r="ABM112" s="58"/>
      <c r="ABN112" s="58"/>
      <c r="ABO112" s="58"/>
      <c r="ABP112" s="58"/>
      <c r="ABQ112" s="58"/>
      <c r="ABR112" s="58"/>
      <c r="ABS112" s="58"/>
      <c r="ABT112" s="58"/>
      <c r="ABU112" s="58"/>
      <c r="ABV112" s="58"/>
      <c r="ABW112" s="58"/>
      <c r="ABX112" s="58"/>
      <c r="ABY112" s="58"/>
      <c r="ABZ112" s="58"/>
      <c r="ACA112" s="58"/>
      <c r="ACB112" s="58"/>
      <c r="ACC112" s="58"/>
      <c r="ACD112" s="58"/>
      <c r="ACE112" s="58"/>
      <c r="ACF112" s="58"/>
      <c r="ACG112" s="58"/>
      <c r="ACH112" s="58"/>
      <c r="ACI112" s="58"/>
      <c r="ACJ112" s="58"/>
      <c r="ACK112" s="58"/>
      <c r="ACL112" s="58"/>
      <c r="ACM112" s="58"/>
      <c r="ACN112" s="58"/>
      <c r="ACO112" s="58"/>
      <c r="ACP112" s="58"/>
      <c r="ACQ112" s="58"/>
      <c r="ACR112" s="58"/>
      <c r="ACS112" s="58"/>
      <c r="ACT112" s="58"/>
      <c r="ACU112" s="58"/>
      <c r="ACV112" s="58"/>
      <c r="ACW112" s="58"/>
      <c r="ACX112" s="58"/>
      <c r="ACY112" s="58"/>
      <c r="ACZ112" s="58"/>
      <c r="ADA112" s="58"/>
      <c r="ADB112" s="58"/>
      <c r="ADC112" s="58"/>
      <c r="ADD112" s="58"/>
      <c r="ADE112" s="58"/>
      <c r="ADF112" s="58"/>
      <c r="ADG112" s="58"/>
      <c r="ADH112" s="58"/>
      <c r="ADI112" s="58"/>
      <c r="ADJ112" s="58"/>
      <c r="ADK112" s="58"/>
      <c r="ADL112" s="58"/>
      <c r="ADM112" s="58"/>
      <c r="ADN112" s="58"/>
      <c r="ADO112" s="58"/>
      <c r="ADP112" s="58"/>
      <c r="ADQ112" s="58"/>
      <c r="ADR112" s="58"/>
      <c r="ADS112" s="58"/>
      <c r="ADT112" s="58"/>
      <c r="ADU112" s="58"/>
      <c r="ADV112" s="58"/>
      <c r="ADW112" s="58"/>
      <c r="ADX112" s="58"/>
      <c r="ADY112" s="58"/>
      <c r="ADZ112" s="58"/>
      <c r="AEA112" s="58"/>
      <c r="AEB112" s="58"/>
      <c r="AEC112" s="58"/>
      <c r="AED112" s="58"/>
      <c r="AEE112" s="58"/>
      <c r="AEF112" s="58"/>
      <c r="AEG112" s="58"/>
      <c r="AEH112" s="58"/>
      <c r="AEI112" s="58"/>
      <c r="AEJ112" s="58"/>
      <c r="AEK112" s="58"/>
      <c r="AEL112" s="58"/>
      <c r="AEM112" s="58"/>
      <c r="AEN112" s="58"/>
      <c r="AEO112" s="58"/>
      <c r="AEP112" s="58"/>
      <c r="AEQ112" s="58"/>
      <c r="AER112" s="58"/>
      <c r="AES112" s="58"/>
      <c r="AET112" s="58"/>
      <c r="AEU112" s="58"/>
      <c r="AEV112" s="58"/>
      <c r="AEW112" s="58"/>
      <c r="AEX112" s="58"/>
      <c r="AEY112" s="58"/>
      <c r="AEZ112" s="58"/>
      <c r="AFA112" s="58"/>
      <c r="AFB112" s="58"/>
      <c r="AFC112" s="58"/>
      <c r="AFD112" s="58"/>
      <c r="AFE112" s="58"/>
      <c r="AFF112" s="58"/>
      <c r="AFG112" s="58"/>
      <c r="AFH112" s="58"/>
      <c r="AFI112" s="58"/>
      <c r="AFJ112" s="58"/>
      <c r="AFK112" s="58"/>
      <c r="AFL112" s="58"/>
      <c r="AFM112" s="58"/>
      <c r="AFN112" s="58"/>
      <c r="AFO112" s="58"/>
      <c r="AFP112" s="58"/>
      <c r="AFQ112" s="58"/>
      <c r="AFR112" s="58"/>
      <c r="AFS112" s="58"/>
      <c r="AFT112" s="58"/>
      <c r="AFU112" s="58"/>
      <c r="AFV112" s="58"/>
      <c r="AFW112" s="58"/>
      <c r="AFX112" s="58"/>
      <c r="AFY112" s="58"/>
      <c r="AFZ112" s="58"/>
      <c r="AGA112" s="58"/>
      <c r="AGB112" s="58"/>
      <c r="AGC112" s="58"/>
      <c r="AGD112" s="58"/>
      <c r="AGE112" s="58"/>
      <c r="AGF112" s="58"/>
      <c r="AGG112" s="58"/>
      <c r="AGH112" s="58"/>
      <c r="AGI112" s="58"/>
      <c r="AGJ112" s="58"/>
      <c r="AGK112" s="58"/>
      <c r="AGL112" s="58"/>
      <c r="AGM112" s="58"/>
      <c r="AGN112" s="58"/>
      <c r="AGO112" s="58"/>
      <c r="AGP112" s="58"/>
      <c r="AGQ112" s="58"/>
      <c r="AGR112" s="58"/>
      <c r="AGS112" s="58"/>
      <c r="AGT112" s="58"/>
      <c r="AGU112" s="58"/>
      <c r="AGV112" s="58"/>
      <c r="AGW112" s="58"/>
      <c r="AGX112" s="58"/>
      <c r="AGY112" s="58"/>
      <c r="AGZ112" s="58"/>
      <c r="AHA112" s="58"/>
      <c r="AHB112" s="58"/>
      <c r="AHC112" s="58"/>
      <c r="AHD112" s="58"/>
      <c r="AHE112" s="58"/>
      <c r="AHF112" s="58"/>
      <c r="AHG112" s="58"/>
      <c r="AHH112" s="58"/>
      <c r="AHI112" s="58"/>
      <c r="AHJ112" s="58"/>
      <c r="AHK112" s="58"/>
      <c r="AHL112" s="58"/>
      <c r="AHM112" s="58"/>
      <c r="AHN112" s="58"/>
      <c r="AHO112" s="58"/>
      <c r="AHP112" s="58"/>
      <c r="AHQ112" s="58"/>
      <c r="AHR112" s="58"/>
      <c r="AHS112" s="58"/>
      <c r="AHT112" s="58"/>
      <c r="AHU112" s="58"/>
      <c r="AHV112" s="58"/>
      <c r="AHW112" s="58"/>
      <c r="AHX112" s="58"/>
      <c r="AHY112" s="58"/>
      <c r="AHZ112" s="58"/>
      <c r="AIA112" s="58"/>
      <c r="AIB112" s="58"/>
      <c r="AIC112" s="58"/>
      <c r="AID112" s="58"/>
      <c r="AIE112" s="58"/>
      <c r="AIF112" s="58"/>
      <c r="AIG112" s="58"/>
      <c r="AIH112" s="58"/>
      <c r="AII112" s="58"/>
      <c r="AIJ112" s="58"/>
      <c r="AIK112" s="58"/>
      <c r="AIL112" s="58"/>
      <c r="AIM112" s="58"/>
      <c r="AIN112" s="58"/>
      <c r="AIO112" s="58"/>
      <c r="AIP112" s="58"/>
      <c r="AIQ112" s="58"/>
      <c r="AIR112" s="58"/>
      <c r="AIS112" s="58"/>
      <c r="AIT112" s="58"/>
      <c r="AIU112" s="58"/>
      <c r="AIV112" s="58"/>
      <c r="AIW112" s="58"/>
      <c r="AIX112" s="58"/>
      <c r="AIY112" s="58"/>
      <c r="AIZ112" s="58"/>
      <c r="AJA112" s="58"/>
      <c r="AJB112" s="58"/>
      <c r="AJC112" s="58"/>
      <c r="AJD112" s="58"/>
      <c r="AJE112" s="58"/>
      <c r="AJF112" s="58"/>
      <c r="AJG112" s="58"/>
      <c r="AJH112" s="58"/>
      <c r="AJI112" s="58"/>
      <c r="AJJ112" s="58"/>
      <c r="AJK112" s="58"/>
      <c r="AJL112" s="58"/>
      <c r="AJM112" s="58"/>
      <c r="AJN112" s="58"/>
      <c r="AJO112" s="58"/>
      <c r="AJP112" s="58"/>
      <c r="AJQ112" s="58"/>
      <c r="AJR112" s="58"/>
      <c r="AJS112" s="58"/>
      <c r="AJT112" s="58"/>
      <c r="AJU112" s="58"/>
      <c r="AJV112" s="58"/>
      <c r="AJW112" s="58"/>
      <c r="AJX112" s="58"/>
      <c r="AJY112" s="58"/>
      <c r="AJZ112" s="58"/>
      <c r="AKA112" s="58"/>
      <c r="AKB112" s="58"/>
      <c r="AKC112" s="58"/>
      <c r="AKD112" s="58"/>
      <c r="AKE112" s="58"/>
      <c r="AKF112" s="58"/>
      <c r="AKG112" s="58"/>
      <c r="AKH112" s="58"/>
      <c r="AKI112" s="58"/>
      <c r="AKJ112" s="58"/>
      <c r="AKK112" s="58"/>
      <c r="AKL112" s="58"/>
      <c r="AKM112" s="58"/>
      <c r="AKN112" s="58"/>
      <c r="AKO112" s="58"/>
      <c r="AKP112" s="58"/>
      <c r="AKQ112" s="58"/>
      <c r="AKR112" s="58"/>
      <c r="AKS112" s="58"/>
      <c r="AKT112" s="58"/>
      <c r="AKU112" s="58"/>
      <c r="AKV112" s="58"/>
      <c r="AKW112" s="58"/>
      <c r="AKX112" s="58"/>
      <c r="AKY112" s="58"/>
      <c r="AKZ112" s="58"/>
      <c r="ALA112" s="58"/>
      <c r="ALB112" s="58"/>
      <c r="ALC112" s="58"/>
      <c r="ALD112" s="58"/>
      <c r="ALE112" s="58"/>
      <c r="ALF112" s="58"/>
      <c r="ALG112" s="58"/>
      <c r="ALH112" s="58"/>
      <c r="ALI112" s="58"/>
      <c r="ALJ112" s="58"/>
      <c r="ALK112" s="58"/>
      <c r="ALL112" s="58"/>
      <c r="ALM112" s="58"/>
      <c r="ALN112" s="58"/>
      <c r="ALO112" s="58"/>
      <c r="ALP112" s="58"/>
      <c r="ALQ112" s="58"/>
      <c r="ALR112" s="58"/>
      <c r="ALS112" s="58"/>
      <c r="ALT112" s="58"/>
      <c r="ALU112" s="58"/>
      <c r="ALV112" s="58"/>
      <c r="ALW112" s="58"/>
      <c r="ALX112" s="58"/>
      <c r="ALY112" s="58"/>
      <c r="ALZ112" s="58"/>
      <c r="AMA112" s="58"/>
      <c r="AMB112" s="58"/>
      <c r="AMC112" s="58"/>
      <c r="AMD112" s="58"/>
      <c r="AME112" s="58"/>
      <c r="AMF112" s="58"/>
      <c r="AMG112" s="58"/>
      <c r="AMH112" s="58"/>
      <c r="AMI112" s="58"/>
      <c r="AMJ112" s="59"/>
    </row>
    <row r="113" spans="1:1024" s="2" customFormat="1" ht="15" customHeight="1">
      <c r="A113" s="185" t="s">
        <v>173</v>
      </c>
      <c r="B113" s="185"/>
      <c r="C113" s="185"/>
      <c r="D113" s="185"/>
      <c r="E113" s="185"/>
      <c r="F113" s="185"/>
      <c r="G113" s="185"/>
      <c r="H113" s="185"/>
      <c r="I113" s="185"/>
      <c r="J113" s="15"/>
      <c r="K113" s="1"/>
      <c r="AV113" s="58"/>
      <c r="AW113" s="58"/>
      <c r="AX113" s="58"/>
      <c r="AY113" s="58"/>
      <c r="AZ113" s="58"/>
      <c r="BA113" s="58"/>
      <c r="BB113" s="58"/>
      <c r="BC113" s="58"/>
      <c r="BD113" s="58"/>
      <c r="BE113" s="58"/>
      <c r="BF113" s="58"/>
      <c r="BG113" s="58"/>
      <c r="BH113" s="58"/>
      <c r="BI113" s="58"/>
      <c r="BJ113" s="58"/>
      <c r="BK113" s="58"/>
      <c r="BL113" s="58"/>
      <c r="BM113" s="58"/>
      <c r="BN113" s="58"/>
      <c r="BO113" s="58"/>
      <c r="BP113" s="58"/>
      <c r="BQ113" s="58"/>
      <c r="BR113" s="58"/>
      <c r="BS113" s="58"/>
      <c r="BT113" s="58"/>
      <c r="BU113" s="58"/>
      <c r="BV113" s="58"/>
      <c r="BW113" s="58"/>
      <c r="BX113" s="58"/>
      <c r="BY113" s="58"/>
      <c r="BZ113" s="58"/>
      <c r="CA113" s="58"/>
      <c r="CB113" s="58"/>
      <c r="CC113" s="58"/>
      <c r="CD113" s="58"/>
      <c r="CE113" s="58"/>
      <c r="CF113" s="58"/>
      <c r="CG113" s="58"/>
      <c r="CH113" s="58"/>
      <c r="CI113" s="58"/>
      <c r="CJ113" s="58"/>
      <c r="CK113" s="58"/>
      <c r="CL113" s="58"/>
      <c r="CM113" s="58"/>
      <c r="CN113" s="58"/>
      <c r="CO113" s="58"/>
      <c r="CP113" s="58"/>
      <c r="CQ113" s="58"/>
      <c r="CR113" s="58"/>
      <c r="CS113" s="58"/>
      <c r="CT113" s="58"/>
      <c r="CU113" s="58"/>
      <c r="CV113" s="58"/>
      <c r="CW113" s="58"/>
      <c r="CX113" s="58"/>
      <c r="CY113" s="58"/>
      <c r="CZ113" s="58"/>
      <c r="DA113" s="58"/>
      <c r="DB113" s="58"/>
      <c r="DC113" s="58"/>
      <c r="DD113" s="58"/>
      <c r="DE113" s="58"/>
      <c r="DF113" s="58"/>
      <c r="DG113" s="58"/>
      <c r="DH113" s="58"/>
      <c r="DI113" s="58"/>
      <c r="DJ113" s="58"/>
      <c r="DK113" s="58"/>
      <c r="DL113" s="58"/>
      <c r="DM113" s="58"/>
      <c r="DN113" s="58"/>
      <c r="DO113" s="58"/>
      <c r="DP113" s="58"/>
      <c r="DQ113" s="58"/>
      <c r="DR113" s="58"/>
      <c r="DS113" s="58"/>
      <c r="DT113" s="58"/>
      <c r="DU113" s="58"/>
      <c r="DV113" s="58"/>
      <c r="DW113" s="58"/>
      <c r="DX113" s="58"/>
      <c r="DY113" s="58"/>
      <c r="DZ113" s="58"/>
      <c r="EA113" s="58"/>
      <c r="EB113" s="58"/>
      <c r="EC113" s="58"/>
      <c r="ED113" s="58"/>
      <c r="EE113" s="58"/>
      <c r="EF113" s="58"/>
      <c r="EG113" s="58"/>
      <c r="EH113" s="58"/>
      <c r="EI113" s="58"/>
      <c r="EJ113" s="58"/>
      <c r="EK113" s="58"/>
      <c r="EL113" s="58"/>
      <c r="EM113" s="58"/>
      <c r="EN113" s="58"/>
      <c r="EO113" s="58"/>
      <c r="EP113" s="58"/>
      <c r="EQ113" s="58"/>
      <c r="ER113" s="58"/>
      <c r="ES113" s="58"/>
      <c r="ET113" s="58"/>
      <c r="EU113" s="58"/>
      <c r="EV113" s="58"/>
      <c r="EW113" s="58"/>
      <c r="EX113" s="58"/>
      <c r="EY113" s="58"/>
      <c r="EZ113" s="58"/>
      <c r="FA113" s="58"/>
      <c r="FB113" s="58"/>
      <c r="FC113" s="58"/>
      <c r="FD113" s="58"/>
      <c r="FE113" s="58"/>
      <c r="FF113" s="58"/>
      <c r="FG113" s="58"/>
      <c r="FH113" s="58"/>
      <c r="FI113" s="58"/>
      <c r="FJ113" s="58"/>
      <c r="FK113" s="58"/>
      <c r="FL113" s="58"/>
      <c r="FM113" s="58"/>
      <c r="FN113" s="58"/>
      <c r="FO113" s="58"/>
      <c r="FP113" s="58"/>
      <c r="FQ113" s="58"/>
      <c r="FR113" s="58"/>
      <c r="FS113" s="58"/>
      <c r="FT113" s="58"/>
      <c r="FU113" s="58"/>
      <c r="FV113" s="58"/>
      <c r="FW113" s="58"/>
      <c r="FX113" s="58"/>
      <c r="FY113" s="58"/>
      <c r="FZ113" s="58"/>
      <c r="GA113" s="58"/>
      <c r="GB113" s="58"/>
      <c r="GC113" s="58"/>
      <c r="GD113" s="58"/>
      <c r="GE113" s="58"/>
      <c r="GF113" s="58"/>
      <c r="GG113" s="58"/>
      <c r="GH113" s="58"/>
      <c r="GI113" s="58"/>
      <c r="GJ113" s="58"/>
      <c r="GK113" s="58"/>
      <c r="GL113" s="58"/>
      <c r="GM113" s="58"/>
      <c r="GN113" s="58"/>
      <c r="GO113" s="58"/>
      <c r="GP113" s="58"/>
      <c r="GQ113" s="58"/>
      <c r="GR113" s="58"/>
      <c r="GS113" s="58"/>
      <c r="GT113" s="58"/>
      <c r="GU113" s="58"/>
      <c r="GV113" s="58"/>
      <c r="GW113" s="58"/>
      <c r="GX113" s="58"/>
      <c r="GY113" s="58"/>
      <c r="GZ113" s="58"/>
      <c r="HA113" s="58"/>
      <c r="HB113" s="58"/>
      <c r="HC113" s="58"/>
      <c r="HD113" s="58"/>
      <c r="HE113" s="58"/>
      <c r="HF113" s="58"/>
      <c r="HG113" s="58"/>
      <c r="HH113" s="58"/>
      <c r="HI113" s="58"/>
      <c r="HJ113" s="58"/>
      <c r="HK113" s="58"/>
      <c r="HL113" s="58"/>
      <c r="HM113" s="58"/>
      <c r="HN113" s="58"/>
      <c r="HO113" s="58"/>
      <c r="HP113" s="58"/>
      <c r="HQ113" s="58"/>
      <c r="HR113" s="58"/>
      <c r="HS113" s="58"/>
      <c r="HT113" s="58"/>
      <c r="HU113" s="58"/>
      <c r="HV113" s="58"/>
      <c r="HW113" s="58"/>
      <c r="HX113" s="58"/>
      <c r="HY113" s="58"/>
      <c r="HZ113" s="58"/>
      <c r="IA113" s="58"/>
      <c r="IB113" s="58"/>
      <c r="IC113" s="58"/>
      <c r="ID113" s="58"/>
      <c r="IE113" s="58"/>
      <c r="IF113" s="58"/>
      <c r="IG113" s="58"/>
      <c r="IH113" s="58"/>
      <c r="II113" s="58"/>
      <c r="IJ113" s="58"/>
      <c r="IK113" s="58"/>
      <c r="IL113" s="58"/>
      <c r="IM113" s="58"/>
      <c r="IN113" s="58"/>
      <c r="IO113" s="58"/>
      <c r="IP113" s="58"/>
      <c r="IQ113" s="58"/>
      <c r="IR113" s="58"/>
      <c r="IS113" s="58"/>
      <c r="IT113" s="58"/>
      <c r="IU113" s="58"/>
      <c r="IV113" s="58"/>
      <c r="IW113" s="58"/>
      <c r="IX113" s="58"/>
      <c r="IY113" s="58"/>
      <c r="IZ113" s="58"/>
      <c r="JA113" s="58"/>
      <c r="JB113" s="58"/>
      <c r="JC113" s="58"/>
      <c r="JD113" s="58"/>
      <c r="JE113" s="58"/>
      <c r="JF113" s="58"/>
      <c r="JG113" s="58"/>
      <c r="JH113" s="58"/>
      <c r="JI113" s="58"/>
      <c r="JJ113" s="58"/>
      <c r="JK113" s="58"/>
      <c r="JL113" s="58"/>
      <c r="JM113" s="58"/>
      <c r="JN113" s="58"/>
      <c r="JO113" s="58"/>
      <c r="JP113" s="58"/>
      <c r="JQ113" s="58"/>
      <c r="JR113" s="58"/>
      <c r="JS113" s="58"/>
      <c r="JT113" s="58"/>
      <c r="JU113" s="58"/>
      <c r="JV113" s="58"/>
      <c r="JW113" s="58"/>
      <c r="JX113" s="58"/>
      <c r="JY113" s="58"/>
      <c r="JZ113" s="58"/>
      <c r="KA113" s="58"/>
      <c r="KB113" s="58"/>
      <c r="KC113" s="58"/>
      <c r="KD113" s="58"/>
      <c r="KE113" s="58"/>
      <c r="KF113" s="58"/>
      <c r="KG113" s="58"/>
      <c r="KH113" s="58"/>
      <c r="KI113" s="58"/>
      <c r="KJ113" s="58"/>
      <c r="KK113" s="58"/>
      <c r="KL113" s="58"/>
      <c r="KM113" s="58"/>
      <c r="KN113" s="58"/>
      <c r="KO113" s="58"/>
      <c r="KP113" s="58"/>
      <c r="KQ113" s="58"/>
      <c r="KR113" s="58"/>
      <c r="KS113" s="58"/>
      <c r="KT113" s="58"/>
      <c r="KU113" s="58"/>
      <c r="KV113" s="58"/>
      <c r="KW113" s="58"/>
      <c r="KX113" s="58"/>
      <c r="KY113" s="58"/>
      <c r="KZ113" s="58"/>
      <c r="LA113" s="58"/>
      <c r="LB113" s="58"/>
      <c r="LC113" s="58"/>
      <c r="LD113" s="58"/>
      <c r="LE113" s="58"/>
      <c r="LF113" s="58"/>
      <c r="LG113" s="58"/>
      <c r="LH113" s="58"/>
      <c r="LI113" s="58"/>
      <c r="LJ113" s="58"/>
      <c r="LK113" s="58"/>
      <c r="LL113" s="58"/>
      <c r="LM113" s="58"/>
      <c r="LN113" s="58"/>
      <c r="LO113" s="58"/>
      <c r="LP113" s="58"/>
      <c r="LQ113" s="58"/>
      <c r="LR113" s="58"/>
      <c r="LS113" s="58"/>
      <c r="LT113" s="58"/>
      <c r="LU113" s="58"/>
      <c r="LV113" s="58"/>
      <c r="LW113" s="58"/>
      <c r="LX113" s="58"/>
      <c r="LY113" s="58"/>
      <c r="LZ113" s="58"/>
      <c r="MA113" s="58"/>
      <c r="MB113" s="58"/>
      <c r="MC113" s="58"/>
      <c r="MD113" s="58"/>
      <c r="ME113" s="58"/>
      <c r="MF113" s="58"/>
      <c r="MG113" s="58"/>
      <c r="MH113" s="58"/>
      <c r="MI113" s="58"/>
      <c r="MJ113" s="58"/>
      <c r="MK113" s="58"/>
      <c r="ML113" s="58"/>
      <c r="MM113" s="58"/>
      <c r="MN113" s="58"/>
      <c r="MO113" s="58"/>
      <c r="MP113" s="58"/>
      <c r="MQ113" s="58"/>
      <c r="MR113" s="58"/>
      <c r="MS113" s="58"/>
      <c r="MT113" s="58"/>
      <c r="MU113" s="58"/>
      <c r="MV113" s="58"/>
      <c r="MW113" s="58"/>
      <c r="MX113" s="58"/>
      <c r="MY113" s="58"/>
      <c r="MZ113" s="58"/>
      <c r="NA113" s="58"/>
      <c r="NB113" s="58"/>
      <c r="NC113" s="58"/>
      <c r="ND113" s="58"/>
      <c r="NE113" s="58"/>
      <c r="NF113" s="58"/>
      <c r="NG113" s="58"/>
      <c r="NH113" s="58"/>
      <c r="NI113" s="58"/>
      <c r="NJ113" s="58"/>
      <c r="NK113" s="58"/>
      <c r="NL113" s="58"/>
      <c r="NM113" s="58"/>
      <c r="NN113" s="58"/>
      <c r="NO113" s="58"/>
      <c r="NP113" s="58"/>
      <c r="NQ113" s="58"/>
      <c r="NR113" s="58"/>
      <c r="NS113" s="58"/>
      <c r="NT113" s="58"/>
      <c r="NU113" s="58"/>
      <c r="NV113" s="58"/>
      <c r="NW113" s="58"/>
      <c r="NX113" s="58"/>
      <c r="NY113" s="58"/>
      <c r="NZ113" s="58"/>
      <c r="OA113" s="58"/>
      <c r="OB113" s="58"/>
      <c r="OC113" s="58"/>
      <c r="OD113" s="58"/>
      <c r="OE113" s="58"/>
      <c r="OF113" s="58"/>
      <c r="OG113" s="58"/>
      <c r="OH113" s="58"/>
      <c r="OI113" s="58"/>
      <c r="OJ113" s="58"/>
      <c r="OK113" s="58"/>
      <c r="OL113" s="58"/>
      <c r="OM113" s="58"/>
      <c r="ON113" s="58"/>
      <c r="OO113" s="58"/>
      <c r="OP113" s="58"/>
      <c r="OQ113" s="58"/>
      <c r="OR113" s="58"/>
      <c r="OS113" s="58"/>
      <c r="OT113" s="58"/>
      <c r="OU113" s="58"/>
      <c r="OV113" s="58"/>
      <c r="OW113" s="58"/>
      <c r="OX113" s="58"/>
      <c r="OY113" s="58"/>
      <c r="OZ113" s="58"/>
      <c r="PA113" s="58"/>
      <c r="PB113" s="58"/>
      <c r="PC113" s="58"/>
      <c r="PD113" s="58"/>
      <c r="PE113" s="58"/>
      <c r="PF113" s="58"/>
      <c r="PG113" s="58"/>
      <c r="PH113" s="58"/>
      <c r="PI113" s="58"/>
      <c r="PJ113" s="58"/>
      <c r="PK113" s="58"/>
      <c r="PL113" s="58"/>
      <c r="PM113" s="58"/>
      <c r="PN113" s="58"/>
      <c r="PO113" s="58"/>
      <c r="PP113" s="58"/>
      <c r="PQ113" s="58"/>
      <c r="PR113" s="58"/>
      <c r="PS113" s="58"/>
      <c r="PT113" s="58"/>
      <c r="PU113" s="58"/>
      <c r="PV113" s="58"/>
      <c r="PW113" s="58"/>
      <c r="PX113" s="58"/>
      <c r="PY113" s="58"/>
      <c r="PZ113" s="58"/>
      <c r="QA113" s="58"/>
      <c r="QB113" s="58"/>
      <c r="QC113" s="58"/>
      <c r="QD113" s="58"/>
      <c r="QE113" s="58"/>
      <c r="QF113" s="58"/>
      <c r="QG113" s="58"/>
      <c r="QH113" s="58"/>
      <c r="QI113" s="58"/>
      <c r="QJ113" s="58"/>
      <c r="QK113" s="58"/>
      <c r="QL113" s="58"/>
      <c r="QM113" s="58"/>
      <c r="QN113" s="58"/>
      <c r="QO113" s="58"/>
      <c r="QP113" s="58"/>
      <c r="QQ113" s="58"/>
      <c r="QR113" s="58"/>
      <c r="QS113" s="58"/>
      <c r="QT113" s="58"/>
      <c r="QU113" s="58"/>
      <c r="QV113" s="58"/>
      <c r="QW113" s="58"/>
      <c r="QX113" s="58"/>
      <c r="QY113" s="58"/>
      <c r="QZ113" s="58"/>
      <c r="RA113" s="58"/>
      <c r="RB113" s="58"/>
      <c r="RC113" s="58"/>
      <c r="RD113" s="58"/>
      <c r="RE113" s="58"/>
      <c r="RF113" s="58"/>
      <c r="RG113" s="58"/>
      <c r="RH113" s="58"/>
      <c r="RI113" s="58"/>
      <c r="RJ113" s="58"/>
      <c r="RK113" s="58"/>
      <c r="RL113" s="58"/>
      <c r="RM113" s="58"/>
      <c r="RN113" s="58"/>
      <c r="RO113" s="58"/>
      <c r="RP113" s="58"/>
      <c r="RQ113" s="58"/>
      <c r="RR113" s="58"/>
      <c r="RS113" s="58"/>
      <c r="RT113" s="58"/>
      <c r="RU113" s="58"/>
      <c r="RV113" s="58"/>
      <c r="RW113" s="58"/>
      <c r="RX113" s="58"/>
      <c r="RY113" s="58"/>
      <c r="RZ113" s="58"/>
      <c r="SA113" s="58"/>
      <c r="SB113" s="58"/>
      <c r="SC113" s="58"/>
      <c r="SD113" s="58"/>
      <c r="SE113" s="58"/>
      <c r="SF113" s="58"/>
      <c r="SG113" s="58"/>
      <c r="SH113" s="58"/>
      <c r="SI113" s="58"/>
      <c r="SJ113" s="58"/>
      <c r="SK113" s="58"/>
      <c r="SL113" s="58"/>
      <c r="SM113" s="58"/>
      <c r="SN113" s="58"/>
      <c r="SO113" s="58"/>
      <c r="SP113" s="58"/>
      <c r="SQ113" s="58"/>
      <c r="SR113" s="58"/>
      <c r="SS113" s="58"/>
      <c r="ST113" s="58"/>
      <c r="SU113" s="58"/>
      <c r="SV113" s="58"/>
      <c r="SW113" s="58"/>
      <c r="SX113" s="58"/>
      <c r="SY113" s="58"/>
      <c r="SZ113" s="58"/>
      <c r="TA113" s="58"/>
      <c r="TB113" s="58"/>
      <c r="TC113" s="58"/>
      <c r="TD113" s="58"/>
      <c r="TE113" s="58"/>
      <c r="TF113" s="58"/>
      <c r="TG113" s="58"/>
      <c r="TH113" s="58"/>
      <c r="TI113" s="58"/>
      <c r="TJ113" s="58"/>
      <c r="TK113" s="58"/>
      <c r="TL113" s="58"/>
      <c r="TM113" s="58"/>
      <c r="TN113" s="58"/>
      <c r="TO113" s="58"/>
      <c r="TP113" s="58"/>
      <c r="TQ113" s="58"/>
      <c r="TR113" s="58"/>
      <c r="TS113" s="58"/>
      <c r="TT113" s="58"/>
      <c r="TU113" s="58"/>
      <c r="TV113" s="58"/>
      <c r="TW113" s="58"/>
      <c r="TX113" s="58"/>
      <c r="TY113" s="58"/>
      <c r="TZ113" s="58"/>
      <c r="UA113" s="58"/>
      <c r="UB113" s="58"/>
      <c r="UC113" s="58"/>
      <c r="UD113" s="58"/>
      <c r="UE113" s="58"/>
      <c r="UF113" s="58"/>
      <c r="UG113" s="58"/>
      <c r="UH113" s="58"/>
      <c r="UI113" s="58"/>
      <c r="UJ113" s="58"/>
      <c r="UK113" s="58"/>
      <c r="UL113" s="58"/>
      <c r="UM113" s="58"/>
      <c r="UN113" s="58"/>
      <c r="UO113" s="58"/>
      <c r="UP113" s="58"/>
      <c r="UQ113" s="58"/>
      <c r="UR113" s="58"/>
      <c r="US113" s="58"/>
      <c r="UT113" s="58"/>
      <c r="UU113" s="58"/>
      <c r="UV113" s="58"/>
      <c r="UW113" s="58"/>
      <c r="UX113" s="58"/>
      <c r="UY113" s="58"/>
      <c r="UZ113" s="58"/>
      <c r="VA113" s="58"/>
      <c r="VB113" s="58"/>
      <c r="VC113" s="58"/>
      <c r="VD113" s="58"/>
      <c r="VE113" s="58"/>
      <c r="VF113" s="58"/>
      <c r="VG113" s="58"/>
      <c r="VH113" s="58"/>
      <c r="VI113" s="58"/>
      <c r="VJ113" s="58"/>
      <c r="VK113" s="58"/>
      <c r="VL113" s="58"/>
      <c r="VM113" s="58"/>
      <c r="VN113" s="58"/>
      <c r="VO113" s="58"/>
      <c r="VP113" s="58"/>
      <c r="VQ113" s="58"/>
      <c r="VR113" s="58"/>
      <c r="VS113" s="58"/>
      <c r="VT113" s="58"/>
      <c r="VU113" s="58"/>
      <c r="VV113" s="58"/>
      <c r="VW113" s="58"/>
      <c r="VX113" s="58"/>
      <c r="VY113" s="58"/>
      <c r="VZ113" s="58"/>
      <c r="WA113" s="58"/>
      <c r="WB113" s="58"/>
      <c r="WC113" s="58"/>
      <c r="WD113" s="58"/>
      <c r="WE113" s="58"/>
      <c r="WF113" s="58"/>
      <c r="WG113" s="58"/>
      <c r="WH113" s="58"/>
      <c r="WI113" s="58"/>
      <c r="WJ113" s="58"/>
      <c r="WK113" s="58"/>
      <c r="WL113" s="58"/>
      <c r="WM113" s="58"/>
      <c r="WN113" s="58"/>
      <c r="WO113" s="58"/>
      <c r="WP113" s="58"/>
      <c r="WQ113" s="58"/>
      <c r="WR113" s="58"/>
      <c r="WS113" s="58"/>
      <c r="WT113" s="58"/>
      <c r="WU113" s="58"/>
      <c r="WV113" s="58"/>
      <c r="WW113" s="58"/>
      <c r="WX113" s="58"/>
      <c r="WY113" s="58"/>
      <c r="WZ113" s="58"/>
      <c r="XA113" s="58"/>
      <c r="XB113" s="58"/>
      <c r="XC113" s="58"/>
      <c r="XD113" s="58"/>
      <c r="XE113" s="58"/>
      <c r="XF113" s="58"/>
      <c r="XG113" s="58"/>
      <c r="XH113" s="58"/>
      <c r="XI113" s="58"/>
      <c r="XJ113" s="58"/>
      <c r="XK113" s="58"/>
      <c r="XL113" s="58"/>
      <c r="XM113" s="58"/>
      <c r="XN113" s="58"/>
      <c r="XO113" s="58"/>
      <c r="XP113" s="58"/>
      <c r="XQ113" s="58"/>
      <c r="XR113" s="58"/>
      <c r="XS113" s="58"/>
      <c r="XT113" s="58"/>
      <c r="XU113" s="58"/>
      <c r="XV113" s="58"/>
      <c r="XW113" s="58"/>
      <c r="XX113" s="58"/>
      <c r="XY113" s="58"/>
      <c r="XZ113" s="58"/>
      <c r="YA113" s="58"/>
      <c r="YB113" s="58"/>
      <c r="YC113" s="58"/>
      <c r="YD113" s="58"/>
      <c r="YE113" s="58"/>
      <c r="YF113" s="58"/>
      <c r="YG113" s="58"/>
      <c r="YH113" s="58"/>
      <c r="YI113" s="58"/>
      <c r="YJ113" s="58"/>
      <c r="YK113" s="58"/>
      <c r="YL113" s="58"/>
      <c r="YM113" s="58"/>
      <c r="YN113" s="58"/>
      <c r="YO113" s="58"/>
      <c r="YP113" s="58"/>
      <c r="YQ113" s="58"/>
      <c r="YR113" s="58"/>
      <c r="YS113" s="58"/>
      <c r="YT113" s="58"/>
      <c r="YU113" s="58"/>
      <c r="YV113" s="58"/>
      <c r="YW113" s="58"/>
      <c r="YX113" s="58"/>
      <c r="YY113" s="58"/>
      <c r="YZ113" s="58"/>
      <c r="ZA113" s="58"/>
      <c r="ZB113" s="58"/>
      <c r="ZC113" s="58"/>
      <c r="ZD113" s="58"/>
      <c r="ZE113" s="58"/>
      <c r="ZF113" s="58"/>
      <c r="ZG113" s="58"/>
      <c r="ZH113" s="58"/>
      <c r="ZI113" s="58"/>
      <c r="ZJ113" s="58"/>
      <c r="ZK113" s="58"/>
      <c r="ZL113" s="58"/>
      <c r="ZM113" s="58"/>
      <c r="ZN113" s="58"/>
      <c r="ZO113" s="58"/>
      <c r="ZP113" s="58"/>
      <c r="ZQ113" s="58"/>
      <c r="ZR113" s="58"/>
      <c r="ZS113" s="58"/>
      <c r="ZT113" s="58"/>
      <c r="ZU113" s="58"/>
      <c r="ZV113" s="58"/>
      <c r="ZW113" s="58"/>
      <c r="ZX113" s="58"/>
      <c r="ZY113" s="58"/>
      <c r="ZZ113" s="58"/>
      <c r="AAA113" s="58"/>
      <c r="AAB113" s="58"/>
      <c r="AAC113" s="58"/>
      <c r="AAD113" s="58"/>
      <c r="AAE113" s="58"/>
      <c r="AAF113" s="58"/>
      <c r="AAG113" s="58"/>
      <c r="AAH113" s="58"/>
      <c r="AAI113" s="58"/>
      <c r="AAJ113" s="58"/>
      <c r="AAK113" s="58"/>
      <c r="AAL113" s="58"/>
      <c r="AAM113" s="58"/>
      <c r="AAN113" s="58"/>
      <c r="AAO113" s="58"/>
      <c r="AAP113" s="58"/>
      <c r="AAQ113" s="58"/>
      <c r="AAR113" s="58"/>
      <c r="AAS113" s="58"/>
      <c r="AAT113" s="58"/>
      <c r="AAU113" s="58"/>
      <c r="AAV113" s="58"/>
      <c r="AAW113" s="58"/>
      <c r="AAX113" s="58"/>
      <c r="AAY113" s="58"/>
      <c r="AAZ113" s="58"/>
      <c r="ABA113" s="58"/>
      <c r="ABB113" s="58"/>
      <c r="ABC113" s="58"/>
      <c r="ABD113" s="58"/>
      <c r="ABE113" s="58"/>
      <c r="ABF113" s="58"/>
      <c r="ABG113" s="58"/>
      <c r="ABH113" s="58"/>
      <c r="ABI113" s="58"/>
      <c r="ABJ113" s="58"/>
      <c r="ABK113" s="58"/>
      <c r="ABL113" s="58"/>
      <c r="ABM113" s="58"/>
      <c r="ABN113" s="58"/>
      <c r="ABO113" s="58"/>
      <c r="ABP113" s="58"/>
      <c r="ABQ113" s="58"/>
      <c r="ABR113" s="58"/>
      <c r="ABS113" s="58"/>
      <c r="ABT113" s="58"/>
      <c r="ABU113" s="58"/>
      <c r="ABV113" s="58"/>
      <c r="ABW113" s="58"/>
      <c r="ABX113" s="58"/>
      <c r="ABY113" s="58"/>
      <c r="ABZ113" s="58"/>
      <c r="ACA113" s="58"/>
      <c r="ACB113" s="58"/>
      <c r="ACC113" s="58"/>
      <c r="ACD113" s="58"/>
      <c r="ACE113" s="58"/>
      <c r="ACF113" s="58"/>
      <c r="ACG113" s="58"/>
      <c r="ACH113" s="58"/>
      <c r="ACI113" s="58"/>
      <c r="ACJ113" s="58"/>
      <c r="ACK113" s="58"/>
      <c r="ACL113" s="58"/>
      <c r="ACM113" s="58"/>
      <c r="ACN113" s="58"/>
      <c r="ACO113" s="58"/>
      <c r="ACP113" s="58"/>
      <c r="ACQ113" s="58"/>
      <c r="ACR113" s="58"/>
      <c r="ACS113" s="58"/>
      <c r="ACT113" s="58"/>
      <c r="ACU113" s="58"/>
      <c r="ACV113" s="58"/>
      <c r="ACW113" s="58"/>
      <c r="ACX113" s="58"/>
      <c r="ACY113" s="58"/>
      <c r="ACZ113" s="58"/>
      <c r="ADA113" s="58"/>
      <c r="ADB113" s="58"/>
      <c r="ADC113" s="58"/>
      <c r="ADD113" s="58"/>
      <c r="ADE113" s="58"/>
      <c r="ADF113" s="58"/>
      <c r="ADG113" s="58"/>
      <c r="ADH113" s="58"/>
      <c r="ADI113" s="58"/>
      <c r="ADJ113" s="58"/>
      <c r="ADK113" s="58"/>
      <c r="ADL113" s="58"/>
      <c r="ADM113" s="58"/>
      <c r="ADN113" s="58"/>
      <c r="ADO113" s="58"/>
      <c r="ADP113" s="58"/>
      <c r="ADQ113" s="58"/>
      <c r="ADR113" s="58"/>
      <c r="ADS113" s="58"/>
      <c r="ADT113" s="58"/>
      <c r="ADU113" s="58"/>
      <c r="ADV113" s="58"/>
      <c r="ADW113" s="58"/>
      <c r="ADX113" s="58"/>
      <c r="ADY113" s="58"/>
      <c r="ADZ113" s="58"/>
      <c r="AEA113" s="58"/>
      <c r="AEB113" s="58"/>
      <c r="AEC113" s="58"/>
      <c r="AED113" s="58"/>
      <c r="AEE113" s="58"/>
      <c r="AEF113" s="58"/>
      <c r="AEG113" s="58"/>
      <c r="AEH113" s="58"/>
      <c r="AEI113" s="58"/>
      <c r="AEJ113" s="58"/>
      <c r="AEK113" s="58"/>
      <c r="AEL113" s="58"/>
      <c r="AEM113" s="58"/>
      <c r="AEN113" s="58"/>
      <c r="AEO113" s="58"/>
      <c r="AEP113" s="58"/>
      <c r="AEQ113" s="58"/>
      <c r="AER113" s="58"/>
      <c r="AES113" s="58"/>
      <c r="AET113" s="58"/>
      <c r="AEU113" s="58"/>
      <c r="AEV113" s="58"/>
      <c r="AEW113" s="58"/>
      <c r="AEX113" s="58"/>
      <c r="AEY113" s="58"/>
      <c r="AEZ113" s="58"/>
      <c r="AFA113" s="58"/>
      <c r="AFB113" s="58"/>
      <c r="AFC113" s="58"/>
      <c r="AFD113" s="58"/>
      <c r="AFE113" s="58"/>
      <c r="AFF113" s="58"/>
      <c r="AFG113" s="58"/>
      <c r="AFH113" s="58"/>
      <c r="AFI113" s="58"/>
      <c r="AFJ113" s="58"/>
      <c r="AFK113" s="58"/>
      <c r="AFL113" s="58"/>
      <c r="AFM113" s="58"/>
      <c r="AFN113" s="58"/>
      <c r="AFO113" s="58"/>
      <c r="AFP113" s="58"/>
      <c r="AFQ113" s="58"/>
      <c r="AFR113" s="58"/>
      <c r="AFS113" s="58"/>
      <c r="AFT113" s="58"/>
      <c r="AFU113" s="58"/>
      <c r="AFV113" s="58"/>
      <c r="AFW113" s="58"/>
      <c r="AFX113" s="58"/>
      <c r="AFY113" s="58"/>
      <c r="AFZ113" s="58"/>
      <c r="AGA113" s="58"/>
      <c r="AGB113" s="58"/>
      <c r="AGC113" s="58"/>
      <c r="AGD113" s="58"/>
      <c r="AGE113" s="58"/>
      <c r="AGF113" s="58"/>
      <c r="AGG113" s="58"/>
      <c r="AGH113" s="58"/>
      <c r="AGI113" s="58"/>
      <c r="AGJ113" s="58"/>
      <c r="AGK113" s="58"/>
      <c r="AGL113" s="58"/>
      <c r="AGM113" s="58"/>
      <c r="AGN113" s="58"/>
      <c r="AGO113" s="58"/>
      <c r="AGP113" s="58"/>
      <c r="AGQ113" s="58"/>
      <c r="AGR113" s="58"/>
      <c r="AGS113" s="58"/>
      <c r="AGT113" s="58"/>
      <c r="AGU113" s="58"/>
      <c r="AGV113" s="58"/>
      <c r="AGW113" s="58"/>
      <c r="AGX113" s="58"/>
      <c r="AGY113" s="58"/>
      <c r="AGZ113" s="58"/>
      <c r="AHA113" s="58"/>
      <c r="AHB113" s="58"/>
      <c r="AHC113" s="58"/>
      <c r="AHD113" s="58"/>
      <c r="AHE113" s="58"/>
      <c r="AHF113" s="58"/>
      <c r="AHG113" s="58"/>
      <c r="AHH113" s="58"/>
      <c r="AHI113" s="58"/>
      <c r="AHJ113" s="58"/>
      <c r="AHK113" s="58"/>
      <c r="AHL113" s="58"/>
      <c r="AHM113" s="58"/>
      <c r="AHN113" s="58"/>
      <c r="AHO113" s="58"/>
      <c r="AHP113" s="58"/>
      <c r="AHQ113" s="58"/>
      <c r="AHR113" s="58"/>
      <c r="AHS113" s="58"/>
      <c r="AHT113" s="58"/>
      <c r="AHU113" s="58"/>
      <c r="AHV113" s="58"/>
      <c r="AHW113" s="58"/>
      <c r="AHX113" s="58"/>
      <c r="AHY113" s="58"/>
      <c r="AHZ113" s="58"/>
      <c r="AIA113" s="58"/>
      <c r="AIB113" s="58"/>
      <c r="AIC113" s="58"/>
      <c r="AID113" s="58"/>
      <c r="AIE113" s="58"/>
      <c r="AIF113" s="58"/>
      <c r="AIG113" s="58"/>
      <c r="AIH113" s="58"/>
      <c r="AII113" s="58"/>
      <c r="AIJ113" s="58"/>
      <c r="AIK113" s="58"/>
      <c r="AIL113" s="58"/>
      <c r="AIM113" s="58"/>
      <c r="AIN113" s="58"/>
      <c r="AIO113" s="58"/>
      <c r="AIP113" s="58"/>
      <c r="AIQ113" s="58"/>
      <c r="AIR113" s="58"/>
      <c r="AIS113" s="58"/>
      <c r="AIT113" s="58"/>
      <c r="AIU113" s="58"/>
      <c r="AIV113" s="58"/>
      <c r="AIW113" s="58"/>
      <c r="AIX113" s="58"/>
      <c r="AIY113" s="58"/>
      <c r="AIZ113" s="58"/>
      <c r="AJA113" s="58"/>
      <c r="AJB113" s="58"/>
      <c r="AJC113" s="58"/>
      <c r="AJD113" s="58"/>
      <c r="AJE113" s="58"/>
      <c r="AJF113" s="58"/>
      <c r="AJG113" s="58"/>
      <c r="AJH113" s="58"/>
      <c r="AJI113" s="58"/>
      <c r="AJJ113" s="58"/>
      <c r="AJK113" s="58"/>
      <c r="AJL113" s="58"/>
      <c r="AJM113" s="58"/>
      <c r="AJN113" s="58"/>
      <c r="AJO113" s="58"/>
      <c r="AJP113" s="58"/>
      <c r="AJQ113" s="58"/>
      <c r="AJR113" s="58"/>
      <c r="AJS113" s="58"/>
      <c r="AJT113" s="58"/>
      <c r="AJU113" s="58"/>
      <c r="AJV113" s="58"/>
      <c r="AJW113" s="58"/>
      <c r="AJX113" s="58"/>
      <c r="AJY113" s="58"/>
      <c r="AJZ113" s="58"/>
      <c r="AKA113" s="58"/>
      <c r="AKB113" s="58"/>
      <c r="AKC113" s="58"/>
      <c r="AKD113" s="58"/>
      <c r="AKE113" s="58"/>
      <c r="AKF113" s="58"/>
      <c r="AKG113" s="58"/>
      <c r="AKH113" s="58"/>
      <c r="AKI113" s="58"/>
      <c r="AKJ113" s="58"/>
      <c r="AKK113" s="58"/>
      <c r="AKL113" s="58"/>
      <c r="AKM113" s="58"/>
      <c r="AKN113" s="58"/>
      <c r="AKO113" s="58"/>
      <c r="AKP113" s="58"/>
      <c r="AKQ113" s="58"/>
      <c r="AKR113" s="58"/>
      <c r="AKS113" s="58"/>
      <c r="AKT113" s="58"/>
      <c r="AKU113" s="58"/>
      <c r="AKV113" s="58"/>
      <c r="AKW113" s="58"/>
      <c r="AKX113" s="58"/>
      <c r="AKY113" s="58"/>
      <c r="AKZ113" s="58"/>
      <c r="ALA113" s="58"/>
      <c r="ALB113" s="58"/>
      <c r="ALC113" s="58"/>
      <c r="ALD113" s="58"/>
      <c r="ALE113" s="58"/>
      <c r="ALF113" s="58"/>
      <c r="ALG113" s="58"/>
      <c r="ALH113" s="58"/>
      <c r="ALI113" s="58"/>
      <c r="ALJ113" s="58"/>
      <c r="ALK113" s="58"/>
      <c r="ALL113" s="58"/>
      <c r="ALM113" s="58"/>
      <c r="ALN113" s="58"/>
      <c r="ALO113" s="58"/>
      <c r="ALP113" s="58"/>
      <c r="ALQ113" s="58"/>
      <c r="ALR113" s="58"/>
      <c r="ALS113" s="58"/>
      <c r="ALT113" s="58"/>
      <c r="ALU113" s="58"/>
      <c r="ALV113" s="58"/>
      <c r="ALW113" s="58"/>
      <c r="ALX113" s="58"/>
      <c r="ALY113" s="58"/>
      <c r="ALZ113" s="58"/>
      <c r="AMA113" s="58"/>
      <c r="AMB113" s="58"/>
      <c r="AMC113" s="58"/>
      <c r="AMD113" s="58"/>
      <c r="AME113" s="58"/>
      <c r="AMF113" s="58"/>
      <c r="AMG113" s="58"/>
      <c r="AMH113" s="58"/>
      <c r="AMI113" s="58"/>
      <c r="AMJ113" s="59"/>
    </row>
    <row r="114" spans="1:1024" s="2" customFormat="1" ht="15" customHeight="1">
      <c r="A114" s="146">
        <v>5</v>
      </c>
      <c r="B114" s="187" t="s">
        <v>174</v>
      </c>
      <c r="C114" s="187"/>
      <c r="D114" s="187"/>
      <c r="E114" s="187"/>
      <c r="F114" s="187"/>
      <c r="G114" s="187"/>
      <c r="H114" s="188" t="s">
        <v>50</v>
      </c>
      <c r="I114" s="188"/>
      <c r="J114" s="42"/>
      <c r="K114" s="62"/>
      <c r="AV114" s="58"/>
      <c r="AW114" s="58"/>
      <c r="AX114" s="58"/>
      <c r="AY114" s="58"/>
      <c r="AZ114" s="58"/>
      <c r="BA114" s="58"/>
      <c r="BB114" s="58"/>
      <c r="BC114" s="58"/>
      <c r="BD114" s="58"/>
      <c r="BE114" s="58"/>
      <c r="BF114" s="58"/>
      <c r="BG114" s="58"/>
      <c r="BH114" s="58"/>
      <c r="BI114" s="58"/>
      <c r="BJ114" s="58"/>
      <c r="BK114" s="58"/>
      <c r="BL114" s="58"/>
      <c r="BM114" s="58"/>
      <c r="BN114" s="58"/>
      <c r="BO114" s="58"/>
      <c r="BP114" s="58"/>
      <c r="BQ114" s="58"/>
      <c r="BR114" s="58"/>
      <c r="BS114" s="58"/>
      <c r="BT114" s="58"/>
      <c r="BU114" s="58"/>
      <c r="BV114" s="58"/>
      <c r="BW114" s="58"/>
      <c r="BX114" s="58"/>
      <c r="BY114" s="58"/>
      <c r="BZ114" s="58"/>
      <c r="CA114" s="58"/>
      <c r="CB114" s="58"/>
      <c r="CC114" s="58"/>
      <c r="CD114" s="58"/>
      <c r="CE114" s="58"/>
      <c r="CF114" s="58"/>
      <c r="CG114" s="58"/>
      <c r="CH114" s="58"/>
      <c r="CI114" s="58"/>
      <c r="CJ114" s="58"/>
      <c r="CK114" s="58"/>
      <c r="CL114" s="58"/>
      <c r="CM114" s="58"/>
      <c r="CN114" s="58"/>
      <c r="CO114" s="58"/>
      <c r="CP114" s="58"/>
      <c r="CQ114" s="58"/>
      <c r="CR114" s="58"/>
      <c r="CS114" s="58"/>
      <c r="CT114" s="58"/>
      <c r="CU114" s="58"/>
      <c r="CV114" s="58"/>
      <c r="CW114" s="58"/>
      <c r="CX114" s="58"/>
      <c r="CY114" s="58"/>
      <c r="CZ114" s="58"/>
      <c r="DA114" s="58"/>
      <c r="DB114" s="58"/>
      <c r="DC114" s="58"/>
      <c r="DD114" s="58"/>
      <c r="DE114" s="58"/>
      <c r="DF114" s="58"/>
      <c r="DG114" s="58"/>
      <c r="DH114" s="58"/>
      <c r="DI114" s="58"/>
      <c r="DJ114" s="58"/>
      <c r="DK114" s="58"/>
      <c r="DL114" s="58"/>
      <c r="DM114" s="58"/>
      <c r="DN114" s="58"/>
      <c r="DO114" s="58"/>
      <c r="DP114" s="58"/>
      <c r="DQ114" s="58"/>
      <c r="DR114" s="58"/>
      <c r="DS114" s="58"/>
      <c r="DT114" s="58"/>
      <c r="DU114" s="58"/>
      <c r="DV114" s="58"/>
      <c r="DW114" s="58"/>
      <c r="DX114" s="58"/>
      <c r="DY114" s="58"/>
      <c r="DZ114" s="58"/>
      <c r="EA114" s="58"/>
      <c r="EB114" s="58"/>
      <c r="EC114" s="58"/>
      <c r="ED114" s="58"/>
      <c r="EE114" s="58"/>
      <c r="EF114" s="58"/>
      <c r="EG114" s="58"/>
      <c r="EH114" s="58"/>
      <c r="EI114" s="58"/>
      <c r="EJ114" s="58"/>
      <c r="EK114" s="58"/>
      <c r="EL114" s="58"/>
      <c r="EM114" s="58"/>
      <c r="EN114" s="58"/>
      <c r="EO114" s="58"/>
      <c r="EP114" s="58"/>
      <c r="EQ114" s="58"/>
      <c r="ER114" s="58"/>
      <c r="ES114" s="58"/>
      <c r="ET114" s="58"/>
      <c r="EU114" s="58"/>
      <c r="EV114" s="58"/>
      <c r="EW114" s="58"/>
      <c r="EX114" s="58"/>
      <c r="EY114" s="58"/>
      <c r="EZ114" s="58"/>
      <c r="FA114" s="58"/>
      <c r="FB114" s="58"/>
      <c r="FC114" s="58"/>
      <c r="FD114" s="58"/>
      <c r="FE114" s="58"/>
      <c r="FF114" s="58"/>
      <c r="FG114" s="58"/>
      <c r="FH114" s="58"/>
      <c r="FI114" s="58"/>
      <c r="FJ114" s="58"/>
      <c r="FK114" s="58"/>
      <c r="FL114" s="58"/>
      <c r="FM114" s="58"/>
      <c r="FN114" s="58"/>
      <c r="FO114" s="58"/>
      <c r="FP114" s="58"/>
      <c r="FQ114" s="58"/>
      <c r="FR114" s="58"/>
      <c r="FS114" s="58"/>
      <c r="FT114" s="58"/>
      <c r="FU114" s="58"/>
      <c r="FV114" s="58"/>
      <c r="FW114" s="58"/>
      <c r="FX114" s="58"/>
      <c r="FY114" s="58"/>
      <c r="FZ114" s="58"/>
      <c r="GA114" s="58"/>
      <c r="GB114" s="58"/>
      <c r="GC114" s="58"/>
      <c r="GD114" s="58"/>
      <c r="GE114" s="58"/>
      <c r="GF114" s="58"/>
      <c r="GG114" s="58"/>
      <c r="GH114" s="58"/>
      <c r="GI114" s="58"/>
      <c r="GJ114" s="58"/>
      <c r="GK114" s="58"/>
      <c r="GL114" s="58"/>
      <c r="GM114" s="58"/>
      <c r="GN114" s="58"/>
      <c r="GO114" s="58"/>
      <c r="GP114" s="58"/>
      <c r="GQ114" s="58"/>
      <c r="GR114" s="58"/>
      <c r="GS114" s="58"/>
      <c r="GT114" s="58"/>
      <c r="GU114" s="58"/>
      <c r="GV114" s="58"/>
      <c r="GW114" s="58"/>
      <c r="GX114" s="58"/>
      <c r="GY114" s="58"/>
      <c r="GZ114" s="58"/>
      <c r="HA114" s="58"/>
      <c r="HB114" s="58"/>
      <c r="HC114" s="58"/>
      <c r="HD114" s="58"/>
      <c r="HE114" s="58"/>
      <c r="HF114" s="58"/>
      <c r="HG114" s="58"/>
      <c r="HH114" s="58"/>
      <c r="HI114" s="58"/>
      <c r="HJ114" s="58"/>
      <c r="HK114" s="58"/>
      <c r="HL114" s="58"/>
      <c r="HM114" s="58"/>
      <c r="HN114" s="58"/>
      <c r="HO114" s="58"/>
      <c r="HP114" s="58"/>
      <c r="HQ114" s="58"/>
      <c r="HR114" s="58"/>
      <c r="HS114" s="58"/>
      <c r="HT114" s="58"/>
      <c r="HU114" s="58"/>
      <c r="HV114" s="58"/>
      <c r="HW114" s="58"/>
      <c r="HX114" s="58"/>
      <c r="HY114" s="58"/>
      <c r="HZ114" s="58"/>
      <c r="IA114" s="58"/>
      <c r="IB114" s="58"/>
      <c r="IC114" s="58"/>
      <c r="ID114" s="58"/>
      <c r="IE114" s="58"/>
      <c r="IF114" s="58"/>
      <c r="IG114" s="58"/>
      <c r="IH114" s="58"/>
      <c r="II114" s="58"/>
      <c r="IJ114" s="58"/>
      <c r="IK114" s="58"/>
      <c r="IL114" s="58"/>
      <c r="IM114" s="58"/>
      <c r="IN114" s="58"/>
      <c r="IO114" s="58"/>
      <c r="IP114" s="58"/>
      <c r="IQ114" s="58"/>
      <c r="IR114" s="58"/>
      <c r="IS114" s="58"/>
      <c r="IT114" s="58"/>
      <c r="IU114" s="58"/>
      <c r="IV114" s="58"/>
      <c r="IW114" s="58"/>
      <c r="IX114" s="58"/>
      <c r="IY114" s="58"/>
      <c r="IZ114" s="58"/>
      <c r="JA114" s="58"/>
      <c r="JB114" s="58"/>
      <c r="JC114" s="58"/>
      <c r="JD114" s="58"/>
      <c r="JE114" s="58"/>
      <c r="JF114" s="58"/>
      <c r="JG114" s="58"/>
      <c r="JH114" s="58"/>
      <c r="JI114" s="58"/>
      <c r="JJ114" s="58"/>
      <c r="JK114" s="58"/>
      <c r="JL114" s="58"/>
      <c r="JM114" s="58"/>
      <c r="JN114" s="58"/>
      <c r="JO114" s="58"/>
      <c r="JP114" s="58"/>
      <c r="JQ114" s="58"/>
      <c r="JR114" s="58"/>
      <c r="JS114" s="58"/>
      <c r="JT114" s="58"/>
      <c r="JU114" s="58"/>
      <c r="JV114" s="58"/>
      <c r="JW114" s="58"/>
      <c r="JX114" s="58"/>
      <c r="JY114" s="58"/>
      <c r="JZ114" s="58"/>
      <c r="KA114" s="58"/>
      <c r="KB114" s="58"/>
      <c r="KC114" s="58"/>
      <c r="KD114" s="58"/>
      <c r="KE114" s="58"/>
      <c r="KF114" s="58"/>
      <c r="KG114" s="58"/>
      <c r="KH114" s="58"/>
      <c r="KI114" s="58"/>
      <c r="KJ114" s="58"/>
      <c r="KK114" s="58"/>
      <c r="KL114" s="58"/>
      <c r="KM114" s="58"/>
      <c r="KN114" s="58"/>
      <c r="KO114" s="58"/>
      <c r="KP114" s="58"/>
      <c r="KQ114" s="58"/>
      <c r="KR114" s="58"/>
      <c r="KS114" s="58"/>
      <c r="KT114" s="58"/>
      <c r="KU114" s="58"/>
      <c r="KV114" s="58"/>
      <c r="KW114" s="58"/>
      <c r="KX114" s="58"/>
      <c r="KY114" s="58"/>
      <c r="KZ114" s="58"/>
      <c r="LA114" s="58"/>
      <c r="LB114" s="58"/>
      <c r="LC114" s="58"/>
      <c r="LD114" s="58"/>
      <c r="LE114" s="58"/>
      <c r="LF114" s="58"/>
      <c r="LG114" s="58"/>
      <c r="LH114" s="58"/>
      <c r="LI114" s="58"/>
      <c r="LJ114" s="58"/>
      <c r="LK114" s="58"/>
      <c r="LL114" s="58"/>
      <c r="LM114" s="58"/>
      <c r="LN114" s="58"/>
      <c r="LO114" s="58"/>
      <c r="LP114" s="58"/>
      <c r="LQ114" s="58"/>
      <c r="LR114" s="58"/>
      <c r="LS114" s="58"/>
      <c r="LT114" s="58"/>
      <c r="LU114" s="58"/>
      <c r="LV114" s="58"/>
      <c r="LW114" s="58"/>
      <c r="LX114" s="58"/>
      <c r="LY114" s="58"/>
      <c r="LZ114" s="58"/>
      <c r="MA114" s="58"/>
      <c r="MB114" s="58"/>
      <c r="MC114" s="58"/>
      <c r="MD114" s="58"/>
      <c r="ME114" s="58"/>
      <c r="MF114" s="58"/>
      <c r="MG114" s="58"/>
      <c r="MH114" s="58"/>
      <c r="MI114" s="58"/>
      <c r="MJ114" s="58"/>
      <c r="MK114" s="58"/>
      <c r="ML114" s="58"/>
      <c r="MM114" s="58"/>
      <c r="MN114" s="58"/>
      <c r="MO114" s="58"/>
      <c r="MP114" s="58"/>
      <c r="MQ114" s="58"/>
      <c r="MR114" s="58"/>
      <c r="MS114" s="58"/>
      <c r="MT114" s="58"/>
      <c r="MU114" s="58"/>
      <c r="MV114" s="58"/>
      <c r="MW114" s="58"/>
      <c r="MX114" s="58"/>
      <c r="MY114" s="58"/>
      <c r="MZ114" s="58"/>
      <c r="NA114" s="58"/>
      <c r="NB114" s="58"/>
      <c r="NC114" s="58"/>
      <c r="ND114" s="58"/>
      <c r="NE114" s="58"/>
      <c r="NF114" s="58"/>
      <c r="NG114" s="58"/>
      <c r="NH114" s="58"/>
      <c r="NI114" s="58"/>
      <c r="NJ114" s="58"/>
      <c r="NK114" s="58"/>
      <c r="NL114" s="58"/>
      <c r="NM114" s="58"/>
      <c r="NN114" s="58"/>
      <c r="NO114" s="58"/>
      <c r="NP114" s="58"/>
      <c r="NQ114" s="58"/>
      <c r="NR114" s="58"/>
      <c r="NS114" s="58"/>
      <c r="NT114" s="58"/>
      <c r="NU114" s="58"/>
      <c r="NV114" s="58"/>
      <c r="NW114" s="58"/>
      <c r="NX114" s="58"/>
      <c r="NY114" s="58"/>
      <c r="NZ114" s="58"/>
      <c r="OA114" s="58"/>
      <c r="OB114" s="58"/>
      <c r="OC114" s="58"/>
      <c r="OD114" s="58"/>
      <c r="OE114" s="58"/>
      <c r="OF114" s="58"/>
      <c r="OG114" s="58"/>
      <c r="OH114" s="58"/>
      <c r="OI114" s="58"/>
      <c r="OJ114" s="58"/>
      <c r="OK114" s="58"/>
      <c r="OL114" s="58"/>
      <c r="OM114" s="58"/>
      <c r="ON114" s="58"/>
      <c r="OO114" s="58"/>
      <c r="OP114" s="58"/>
      <c r="OQ114" s="58"/>
      <c r="OR114" s="58"/>
      <c r="OS114" s="58"/>
      <c r="OT114" s="58"/>
      <c r="OU114" s="58"/>
      <c r="OV114" s="58"/>
      <c r="OW114" s="58"/>
      <c r="OX114" s="58"/>
      <c r="OY114" s="58"/>
      <c r="OZ114" s="58"/>
      <c r="PA114" s="58"/>
      <c r="PB114" s="58"/>
      <c r="PC114" s="58"/>
      <c r="PD114" s="58"/>
      <c r="PE114" s="58"/>
      <c r="PF114" s="58"/>
      <c r="PG114" s="58"/>
      <c r="PH114" s="58"/>
      <c r="PI114" s="58"/>
      <c r="PJ114" s="58"/>
      <c r="PK114" s="58"/>
      <c r="PL114" s="58"/>
      <c r="PM114" s="58"/>
      <c r="PN114" s="58"/>
      <c r="PO114" s="58"/>
      <c r="PP114" s="58"/>
      <c r="PQ114" s="58"/>
      <c r="PR114" s="58"/>
      <c r="PS114" s="58"/>
      <c r="PT114" s="58"/>
      <c r="PU114" s="58"/>
      <c r="PV114" s="58"/>
      <c r="PW114" s="58"/>
      <c r="PX114" s="58"/>
      <c r="PY114" s="58"/>
      <c r="PZ114" s="58"/>
      <c r="QA114" s="58"/>
      <c r="QB114" s="58"/>
      <c r="QC114" s="58"/>
      <c r="QD114" s="58"/>
      <c r="QE114" s="58"/>
      <c r="QF114" s="58"/>
      <c r="QG114" s="58"/>
      <c r="QH114" s="58"/>
      <c r="QI114" s="58"/>
      <c r="QJ114" s="58"/>
      <c r="QK114" s="58"/>
      <c r="QL114" s="58"/>
      <c r="QM114" s="58"/>
      <c r="QN114" s="58"/>
      <c r="QO114" s="58"/>
      <c r="QP114" s="58"/>
      <c r="QQ114" s="58"/>
      <c r="QR114" s="58"/>
      <c r="QS114" s="58"/>
      <c r="QT114" s="58"/>
      <c r="QU114" s="58"/>
      <c r="QV114" s="58"/>
      <c r="QW114" s="58"/>
      <c r="QX114" s="58"/>
      <c r="QY114" s="58"/>
      <c r="QZ114" s="58"/>
      <c r="RA114" s="58"/>
      <c r="RB114" s="58"/>
      <c r="RC114" s="58"/>
      <c r="RD114" s="58"/>
      <c r="RE114" s="58"/>
      <c r="RF114" s="58"/>
      <c r="RG114" s="58"/>
      <c r="RH114" s="58"/>
      <c r="RI114" s="58"/>
      <c r="RJ114" s="58"/>
      <c r="RK114" s="58"/>
      <c r="RL114" s="58"/>
      <c r="RM114" s="58"/>
      <c r="RN114" s="58"/>
      <c r="RO114" s="58"/>
      <c r="RP114" s="58"/>
      <c r="RQ114" s="58"/>
      <c r="RR114" s="58"/>
      <c r="RS114" s="58"/>
      <c r="RT114" s="58"/>
      <c r="RU114" s="58"/>
      <c r="RV114" s="58"/>
      <c r="RW114" s="58"/>
      <c r="RX114" s="58"/>
      <c r="RY114" s="58"/>
      <c r="RZ114" s="58"/>
      <c r="SA114" s="58"/>
      <c r="SB114" s="58"/>
      <c r="SC114" s="58"/>
      <c r="SD114" s="58"/>
      <c r="SE114" s="58"/>
      <c r="SF114" s="58"/>
      <c r="SG114" s="58"/>
      <c r="SH114" s="58"/>
      <c r="SI114" s="58"/>
      <c r="SJ114" s="58"/>
      <c r="SK114" s="58"/>
      <c r="SL114" s="58"/>
      <c r="SM114" s="58"/>
      <c r="SN114" s="58"/>
      <c r="SO114" s="58"/>
      <c r="SP114" s="58"/>
      <c r="SQ114" s="58"/>
      <c r="SR114" s="58"/>
      <c r="SS114" s="58"/>
      <c r="ST114" s="58"/>
      <c r="SU114" s="58"/>
      <c r="SV114" s="58"/>
      <c r="SW114" s="58"/>
      <c r="SX114" s="58"/>
      <c r="SY114" s="58"/>
      <c r="SZ114" s="58"/>
      <c r="TA114" s="58"/>
      <c r="TB114" s="58"/>
      <c r="TC114" s="58"/>
      <c r="TD114" s="58"/>
      <c r="TE114" s="58"/>
      <c r="TF114" s="58"/>
      <c r="TG114" s="58"/>
      <c r="TH114" s="58"/>
      <c r="TI114" s="58"/>
      <c r="TJ114" s="58"/>
      <c r="TK114" s="58"/>
      <c r="TL114" s="58"/>
      <c r="TM114" s="58"/>
      <c r="TN114" s="58"/>
      <c r="TO114" s="58"/>
      <c r="TP114" s="58"/>
      <c r="TQ114" s="58"/>
      <c r="TR114" s="58"/>
      <c r="TS114" s="58"/>
      <c r="TT114" s="58"/>
      <c r="TU114" s="58"/>
      <c r="TV114" s="58"/>
      <c r="TW114" s="58"/>
      <c r="TX114" s="58"/>
      <c r="TY114" s="58"/>
      <c r="TZ114" s="58"/>
      <c r="UA114" s="58"/>
      <c r="UB114" s="58"/>
      <c r="UC114" s="58"/>
      <c r="UD114" s="58"/>
      <c r="UE114" s="58"/>
      <c r="UF114" s="58"/>
      <c r="UG114" s="58"/>
      <c r="UH114" s="58"/>
      <c r="UI114" s="58"/>
      <c r="UJ114" s="58"/>
      <c r="UK114" s="58"/>
      <c r="UL114" s="58"/>
      <c r="UM114" s="58"/>
      <c r="UN114" s="58"/>
      <c r="UO114" s="58"/>
      <c r="UP114" s="58"/>
      <c r="UQ114" s="58"/>
      <c r="UR114" s="58"/>
      <c r="US114" s="58"/>
      <c r="UT114" s="58"/>
      <c r="UU114" s="58"/>
      <c r="UV114" s="58"/>
      <c r="UW114" s="58"/>
      <c r="UX114" s="58"/>
      <c r="UY114" s="58"/>
      <c r="UZ114" s="58"/>
      <c r="VA114" s="58"/>
      <c r="VB114" s="58"/>
      <c r="VC114" s="58"/>
      <c r="VD114" s="58"/>
      <c r="VE114" s="58"/>
      <c r="VF114" s="58"/>
      <c r="VG114" s="58"/>
      <c r="VH114" s="58"/>
      <c r="VI114" s="58"/>
      <c r="VJ114" s="58"/>
      <c r="VK114" s="58"/>
      <c r="VL114" s="58"/>
      <c r="VM114" s="58"/>
      <c r="VN114" s="58"/>
      <c r="VO114" s="58"/>
      <c r="VP114" s="58"/>
      <c r="VQ114" s="58"/>
      <c r="VR114" s="58"/>
      <c r="VS114" s="58"/>
      <c r="VT114" s="58"/>
      <c r="VU114" s="58"/>
      <c r="VV114" s="58"/>
      <c r="VW114" s="58"/>
      <c r="VX114" s="58"/>
      <c r="VY114" s="58"/>
      <c r="VZ114" s="58"/>
      <c r="WA114" s="58"/>
      <c r="WB114" s="58"/>
      <c r="WC114" s="58"/>
      <c r="WD114" s="58"/>
      <c r="WE114" s="58"/>
      <c r="WF114" s="58"/>
      <c r="WG114" s="58"/>
      <c r="WH114" s="58"/>
      <c r="WI114" s="58"/>
      <c r="WJ114" s="58"/>
      <c r="WK114" s="58"/>
      <c r="WL114" s="58"/>
      <c r="WM114" s="58"/>
      <c r="WN114" s="58"/>
      <c r="WO114" s="58"/>
      <c r="WP114" s="58"/>
      <c r="WQ114" s="58"/>
      <c r="WR114" s="58"/>
      <c r="WS114" s="58"/>
      <c r="WT114" s="58"/>
      <c r="WU114" s="58"/>
      <c r="WV114" s="58"/>
      <c r="WW114" s="58"/>
      <c r="WX114" s="58"/>
      <c r="WY114" s="58"/>
      <c r="WZ114" s="58"/>
      <c r="XA114" s="58"/>
      <c r="XB114" s="58"/>
      <c r="XC114" s="58"/>
      <c r="XD114" s="58"/>
      <c r="XE114" s="58"/>
      <c r="XF114" s="58"/>
      <c r="XG114" s="58"/>
      <c r="XH114" s="58"/>
      <c r="XI114" s="58"/>
      <c r="XJ114" s="58"/>
      <c r="XK114" s="58"/>
      <c r="XL114" s="58"/>
      <c r="XM114" s="58"/>
      <c r="XN114" s="58"/>
      <c r="XO114" s="58"/>
      <c r="XP114" s="58"/>
      <c r="XQ114" s="58"/>
      <c r="XR114" s="58"/>
      <c r="XS114" s="58"/>
      <c r="XT114" s="58"/>
      <c r="XU114" s="58"/>
      <c r="XV114" s="58"/>
      <c r="XW114" s="58"/>
      <c r="XX114" s="58"/>
      <c r="XY114" s="58"/>
      <c r="XZ114" s="58"/>
      <c r="YA114" s="58"/>
      <c r="YB114" s="58"/>
      <c r="YC114" s="58"/>
      <c r="YD114" s="58"/>
      <c r="YE114" s="58"/>
      <c r="YF114" s="58"/>
      <c r="YG114" s="58"/>
      <c r="YH114" s="58"/>
      <c r="YI114" s="58"/>
      <c r="YJ114" s="58"/>
      <c r="YK114" s="58"/>
      <c r="YL114" s="58"/>
      <c r="YM114" s="58"/>
      <c r="YN114" s="58"/>
      <c r="YO114" s="58"/>
      <c r="YP114" s="58"/>
      <c r="YQ114" s="58"/>
      <c r="YR114" s="58"/>
      <c r="YS114" s="58"/>
      <c r="YT114" s="58"/>
      <c r="YU114" s="58"/>
      <c r="YV114" s="58"/>
      <c r="YW114" s="58"/>
      <c r="YX114" s="58"/>
      <c r="YY114" s="58"/>
      <c r="YZ114" s="58"/>
      <c r="ZA114" s="58"/>
      <c r="ZB114" s="58"/>
      <c r="ZC114" s="58"/>
      <c r="ZD114" s="58"/>
      <c r="ZE114" s="58"/>
      <c r="ZF114" s="58"/>
      <c r="ZG114" s="58"/>
      <c r="ZH114" s="58"/>
      <c r="ZI114" s="58"/>
      <c r="ZJ114" s="58"/>
      <c r="ZK114" s="58"/>
      <c r="ZL114" s="58"/>
      <c r="ZM114" s="58"/>
      <c r="ZN114" s="58"/>
      <c r="ZO114" s="58"/>
      <c r="ZP114" s="58"/>
      <c r="ZQ114" s="58"/>
      <c r="ZR114" s="58"/>
      <c r="ZS114" s="58"/>
      <c r="ZT114" s="58"/>
      <c r="ZU114" s="58"/>
      <c r="ZV114" s="58"/>
      <c r="ZW114" s="58"/>
      <c r="ZX114" s="58"/>
      <c r="ZY114" s="58"/>
      <c r="ZZ114" s="58"/>
      <c r="AAA114" s="58"/>
      <c r="AAB114" s="58"/>
      <c r="AAC114" s="58"/>
      <c r="AAD114" s="58"/>
      <c r="AAE114" s="58"/>
      <c r="AAF114" s="58"/>
      <c r="AAG114" s="58"/>
      <c r="AAH114" s="58"/>
      <c r="AAI114" s="58"/>
      <c r="AAJ114" s="58"/>
      <c r="AAK114" s="58"/>
      <c r="AAL114" s="58"/>
      <c r="AAM114" s="58"/>
      <c r="AAN114" s="58"/>
      <c r="AAO114" s="58"/>
      <c r="AAP114" s="58"/>
      <c r="AAQ114" s="58"/>
      <c r="AAR114" s="58"/>
      <c r="AAS114" s="58"/>
      <c r="AAT114" s="58"/>
      <c r="AAU114" s="58"/>
      <c r="AAV114" s="58"/>
      <c r="AAW114" s="58"/>
      <c r="AAX114" s="58"/>
      <c r="AAY114" s="58"/>
      <c r="AAZ114" s="58"/>
      <c r="ABA114" s="58"/>
      <c r="ABB114" s="58"/>
      <c r="ABC114" s="58"/>
      <c r="ABD114" s="58"/>
      <c r="ABE114" s="58"/>
      <c r="ABF114" s="58"/>
      <c r="ABG114" s="58"/>
      <c r="ABH114" s="58"/>
      <c r="ABI114" s="58"/>
      <c r="ABJ114" s="58"/>
      <c r="ABK114" s="58"/>
      <c r="ABL114" s="58"/>
      <c r="ABM114" s="58"/>
      <c r="ABN114" s="58"/>
      <c r="ABO114" s="58"/>
      <c r="ABP114" s="58"/>
      <c r="ABQ114" s="58"/>
      <c r="ABR114" s="58"/>
      <c r="ABS114" s="58"/>
      <c r="ABT114" s="58"/>
      <c r="ABU114" s="58"/>
      <c r="ABV114" s="58"/>
      <c r="ABW114" s="58"/>
      <c r="ABX114" s="58"/>
      <c r="ABY114" s="58"/>
      <c r="ABZ114" s="58"/>
      <c r="ACA114" s="58"/>
      <c r="ACB114" s="58"/>
      <c r="ACC114" s="58"/>
      <c r="ACD114" s="58"/>
      <c r="ACE114" s="58"/>
      <c r="ACF114" s="58"/>
      <c r="ACG114" s="58"/>
      <c r="ACH114" s="58"/>
      <c r="ACI114" s="58"/>
      <c r="ACJ114" s="58"/>
      <c r="ACK114" s="58"/>
      <c r="ACL114" s="58"/>
      <c r="ACM114" s="58"/>
      <c r="ACN114" s="58"/>
      <c r="ACO114" s="58"/>
      <c r="ACP114" s="58"/>
      <c r="ACQ114" s="58"/>
      <c r="ACR114" s="58"/>
      <c r="ACS114" s="58"/>
      <c r="ACT114" s="58"/>
      <c r="ACU114" s="58"/>
      <c r="ACV114" s="58"/>
      <c r="ACW114" s="58"/>
      <c r="ACX114" s="58"/>
      <c r="ACY114" s="58"/>
      <c r="ACZ114" s="58"/>
      <c r="ADA114" s="58"/>
      <c r="ADB114" s="58"/>
      <c r="ADC114" s="58"/>
      <c r="ADD114" s="58"/>
      <c r="ADE114" s="58"/>
      <c r="ADF114" s="58"/>
      <c r="ADG114" s="58"/>
      <c r="ADH114" s="58"/>
      <c r="ADI114" s="58"/>
      <c r="ADJ114" s="58"/>
      <c r="ADK114" s="58"/>
      <c r="ADL114" s="58"/>
      <c r="ADM114" s="58"/>
      <c r="ADN114" s="58"/>
      <c r="ADO114" s="58"/>
      <c r="ADP114" s="58"/>
      <c r="ADQ114" s="58"/>
      <c r="ADR114" s="58"/>
      <c r="ADS114" s="58"/>
      <c r="ADT114" s="58"/>
      <c r="ADU114" s="58"/>
      <c r="ADV114" s="58"/>
      <c r="ADW114" s="58"/>
      <c r="ADX114" s="58"/>
      <c r="ADY114" s="58"/>
      <c r="ADZ114" s="58"/>
      <c r="AEA114" s="58"/>
      <c r="AEB114" s="58"/>
      <c r="AEC114" s="58"/>
      <c r="AED114" s="58"/>
      <c r="AEE114" s="58"/>
      <c r="AEF114" s="58"/>
      <c r="AEG114" s="58"/>
      <c r="AEH114" s="58"/>
      <c r="AEI114" s="58"/>
      <c r="AEJ114" s="58"/>
      <c r="AEK114" s="58"/>
      <c r="AEL114" s="58"/>
      <c r="AEM114" s="58"/>
      <c r="AEN114" s="58"/>
      <c r="AEO114" s="58"/>
      <c r="AEP114" s="58"/>
      <c r="AEQ114" s="58"/>
      <c r="AER114" s="58"/>
      <c r="AES114" s="58"/>
      <c r="AET114" s="58"/>
      <c r="AEU114" s="58"/>
      <c r="AEV114" s="58"/>
      <c r="AEW114" s="58"/>
      <c r="AEX114" s="58"/>
      <c r="AEY114" s="58"/>
      <c r="AEZ114" s="58"/>
      <c r="AFA114" s="58"/>
      <c r="AFB114" s="58"/>
      <c r="AFC114" s="58"/>
      <c r="AFD114" s="58"/>
      <c r="AFE114" s="58"/>
      <c r="AFF114" s="58"/>
      <c r="AFG114" s="58"/>
      <c r="AFH114" s="58"/>
      <c r="AFI114" s="58"/>
      <c r="AFJ114" s="58"/>
      <c r="AFK114" s="58"/>
      <c r="AFL114" s="58"/>
      <c r="AFM114" s="58"/>
      <c r="AFN114" s="58"/>
      <c r="AFO114" s="58"/>
      <c r="AFP114" s="58"/>
      <c r="AFQ114" s="58"/>
      <c r="AFR114" s="58"/>
      <c r="AFS114" s="58"/>
      <c r="AFT114" s="58"/>
      <c r="AFU114" s="58"/>
      <c r="AFV114" s="58"/>
      <c r="AFW114" s="58"/>
      <c r="AFX114" s="58"/>
      <c r="AFY114" s="58"/>
      <c r="AFZ114" s="58"/>
      <c r="AGA114" s="58"/>
      <c r="AGB114" s="58"/>
      <c r="AGC114" s="58"/>
      <c r="AGD114" s="58"/>
      <c r="AGE114" s="58"/>
      <c r="AGF114" s="58"/>
      <c r="AGG114" s="58"/>
      <c r="AGH114" s="58"/>
      <c r="AGI114" s="58"/>
      <c r="AGJ114" s="58"/>
      <c r="AGK114" s="58"/>
      <c r="AGL114" s="58"/>
      <c r="AGM114" s="58"/>
      <c r="AGN114" s="58"/>
      <c r="AGO114" s="58"/>
      <c r="AGP114" s="58"/>
      <c r="AGQ114" s="58"/>
      <c r="AGR114" s="58"/>
      <c r="AGS114" s="58"/>
      <c r="AGT114" s="58"/>
      <c r="AGU114" s="58"/>
      <c r="AGV114" s="58"/>
      <c r="AGW114" s="58"/>
      <c r="AGX114" s="58"/>
      <c r="AGY114" s="58"/>
      <c r="AGZ114" s="58"/>
      <c r="AHA114" s="58"/>
      <c r="AHB114" s="58"/>
      <c r="AHC114" s="58"/>
      <c r="AHD114" s="58"/>
      <c r="AHE114" s="58"/>
      <c r="AHF114" s="58"/>
      <c r="AHG114" s="58"/>
      <c r="AHH114" s="58"/>
      <c r="AHI114" s="58"/>
      <c r="AHJ114" s="58"/>
      <c r="AHK114" s="58"/>
      <c r="AHL114" s="58"/>
      <c r="AHM114" s="58"/>
      <c r="AHN114" s="58"/>
      <c r="AHO114" s="58"/>
      <c r="AHP114" s="58"/>
      <c r="AHQ114" s="58"/>
      <c r="AHR114" s="58"/>
      <c r="AHS114" s="58"/>
      <c r="AHT114" s="58"/>
      <c r="AHU114" s="58"/>
      <c r="AHV114" s="58"/>
      <c r="AHW114" s="58"/>
      <c r="AHX114" s="58"/>
      <c r="AHY114" s="58"/>
      <c r="AHZ114" s="58"/>
      <c r="AIA114" s="58"/>
      <c r="AIB114" s="58"/>
      <c r="AIC114" s="58"/>
      <c r="AID114" s="58"/>
      <c r="AIE114" s="58"/>
      <c r="AIF114" s="58"/>
      <c r="AIG114" s="58"/>
      <c r="AIH114" s="58"/>
      <c r="AII114" s="58"/>
      <c r="AIJ114" s="58"/>
      <c r="AIK114" s="58"/>
      <c r="AIL114" s="58"/>
      <c r="AIM114" s="58"/>
      <c r="AIN114" s="58"/>
      <c r="AIO114" s="58"/>
      <c r="AIP114" s="58"/>
      <c r="AIQ114" s="58"/>
      <c r="AIR114" s="58"/>
      <c r="AIS114" s="58"/>
      <c r="AIT114" s="58"/>
      <c r="AIU114" s="58"/>
      <c r="AIV114" s="58"/>
      <c r="AIW114" s="58"/>
      <c r="AIX114" s="58"/>
      <c r="AIY114" s="58"/>
      <c r="AIZ114" s="58"/>
      <c r="AJA114" s="58"/>
      <c r="AJB114" s="58"/>
      <c r="AJC114" s="58"/>
      <c r="AJD114" s="58"/>
      <c r="AJE114" s="58"/>
      <c r="AJF114" s="58"/>
      <c r="AJG114" s="58"/>
      <c r="AJH114" s="58"/>
      <c r="AJI114" s="58"/>
      <c r="AJJ114" s="58"/>
      <c r="AJK114" s="58"/>
      <c r="AJL114" s="58"/>
      <c r="AJM114" s="58"/>
      <c r="AJN114" s="58"/>
      <c r="AJO114" s="58"/>
      <c r="AJP114" s="58"/>
      <c r="AJQ114" s="58"/>
      <c r="AJR114" s="58"/>
      <c r="AJS114" s="58"/>
      <c r="AJT114" s="58"/>
      <c r="AJU114" s="58"/>
      <c r="AJV114" s="58"/>
      <c r="AJW114" s="58"/>
      <c r="AJX114" s="58"/>
      <c r="AJY114" s="58"/>
      <c r="AJZ114" s="58"/>
      <c r="AKA114" s="58"/>
      <c r="AKB114" s="58"/>
      <c r="AKC114" s="58"/>
      <c r="AKD114" s="58"/>
      <c r="AKE114" s="58"/>
      <c r="AKF114" s="58"/>
      <c r="AKG114" s="58"/>
      <c r="AKH114" s="58"/>
      <c r="AKI114" s="58"/>
      <c r="AKJ114" s="58"/>
      <c r="AKK114" s="58"/>
      <c r="AKL114" s="58"/>
      <c r="AKM114" s="58"/>
      <c r="AKN114" s="58"/>
      <c r="AKO114" s="58"/>
      <c r="AKP114" s="58"/>
      <c r="AKQ114" s="58"/>
      <c r="AKR114" s="58"/>
      <c r="AKS114" s="58"/>
      <c r="AKT114" s="58"/>
      <c r="AKU114" s="58"/>
      <c r="AKV114" s="58"/>
      <c r="AKW114" s="58"/>
      <c r="AKX114" s="58"/>
      <c r="AKY114" s="58"/>
      <c r="AKZ114" s="58"/>
      <c r="ALA114" s="58"/>
      <c r="ALB114" s="58"/>
      <c r="ALC114" s="58"/>
      <c r="ALD114" s="58"/>
      <c r="ALE114" s="58"/>
      <c r="ALF114" s="58"/>
      <c r="ALG114" s="58"/>
      <c r="ALH114" s="58"/>
      <c r="ALI114" s="58"/>
      <c r="ALJ114" s="58"/>
      <c r="ALK114" s="58"/>
      <c r="ALL114" s="58"/>
      <c r="ALM114" s="58"/>
      <c r="ALN114" s="58"/>
      <c r="ALO114" s="58"/>
      <c r="ALP114" s="58"/>
      <c r="ALQ114" s="58"/>
      <c r="ALR114" s="58"/>
      <c r="ALS114" s="58"/>
      <c r="ALT114" s="58"/>
      <c r="ALU114" s="58"/>
      <c r="ALV114" s="58"/>
      <c r="ALW114" s="58"/>
      <c r="ALX114" s="58"/>
      <c r="ALY114" s="58"/>
      <c r="ALZ114" s="58"/>
      <c r="AMA114" s="58"/>
      <c r="AMB114" s="58"/>
      <c r="AMC114" s="58"/>
      <c r="AMD114" s="58"/>
      <c r="AME114" s="58"/>
      <c r="AMF114" s="58"/>
      <c r="AMG114" s="58"/>
      <c r="AMH114" s="58"/>
      <c r="AMI114" s="58"/>
      <c r="AMJ114" s="59"/>
    </row>
    <row r="115" spans="1:1024" ht="35.25" customHeight="1">
      <c r="A115" s="18" t="s">
        <v>7</v>
      </c>
      <c r="B115" s="177" t="s">
        <v>175</v>
      </c>
      <c r="C115" s="177"/>
      <c r="D115" s="177"/>
      <c r="E115" s="177"/>
      <c r="F115" s="177"/>
      <c r="G115" s="177"/>
      <c r="H115" s="186">
        <f>UNIFORMES!F17</f>
        <v>308.82</v>
      </c>
      <c r="I115" s="186"/>
      <c r="J115" s="22"/>
      <c r="K115" s="62" t="s">
        <v>176</v>
      </c>
    </row>
    <row r="116" spans="1:1024" ht="35.25" customHeight="1">
      <c r="A116" s="18" t="s">
        <v>11</v>
      </c>
      <c r="B116" s="177" t="s">
        <v>177</v>
      </c>
      <c r="C116" s="177"/>
      <c r="D116" s="177"/>
      <c r="E116" s="177"/>
      <c r="F116" s="177"/>
      <c r="G116" s="177"/>
      <c r="H116" s="186">
        <v>0</v>
      </c>
      <c r="I116" s="186"/>
      <c r="J116" s="22"/>
      <c r="K116" s="62" t="s">
        <v>178</v>
      </c>
    </row>
    <row r="117" spans="1:1024" ht="32.25" customHeight="1">
      <c r="A117" s="18" t="s">
        <v>15</v>
      </c>
      <c r="B117" s="177" t="s">
        <v>179</v>
      </c>
      <c r="C117" s="177"/>
      <c r="D117" s="177"/>
      <c r="E117" s="177"/>
      <c r="F117" s="177"/>
      <c r="G117" s="177"/>
      <c r="H117" s="186">
        <f>EQUIPAMENTOS!F13</f>
        <v>80</v>
      </c>
      <c r="I117" s="186"/>
      <c r="J117" s="22"/>
      <c r="K117" s="62" t="s">
        <v>178</v>
      </c>
    </row>
    <row r="118" spans="1:1024" ht="30.75" customHeight="1">
      <c r="A118" s="18" t="s">
        <v>19</v>
      </c>
      <c r="B118" s="177" t="s">
        <v>180</v>
      </c>
      <c r="C118" s="177"/>
      <c r="D118" s="177"/>
      <c r="E118" s="177"/>
      <c r="F118" s="177"/>
      <c r="G118" s="177"/>
      <c r="H118" s="186">
        <v>0</v>
      </c>
      <c r="I118" s="186"/>
      <c r="J118" s="22"/>
      <c r="K118" s="62" t="s">
        <v>178</v>
      </c>
    </row>
    <row r="119" spans="1:1024" ht="15" customHeight="1">
      <c r="A119" s="172" t="s">
        <v>104</v>
      </c>
      <c r="B119" s="172"/>
      <c r="C119" s="172"/>
      <c r="D119" s="172"/>
      <c r="E119" s="172"/>
      <c r="F119" s="172"/>
      <c r="G119" s="172"/>
      <c r="H119" s="173">
        <f>SUM(H115:I118)</f>
        <v>388.82</v>
      </c>
      <c r="I119" s="173"/>
      <c r="J119" s="63"/>
      <c r="K119" s="64"/>
    </row>
    <row r="120" spans="1:1024" s="67" customFormat="1" ht="15" customHeight="1">
      <c r="A120" s="184"/>
      <c r="B120" s="184"/>
      <c r="C120" s="184"/>
      <c r="D120" s="184"/>
      <c r="E120" s="184"/>
      <c r="F120" s="184"/>
      <c r="G120" s="184"/>
      <c r="H120" s="184"/>
      <c r="I120" s="184"/>
      <c r="J120" s="65"/>
      <c r="K120" s="66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  <c r="AA120" s="24"/>
      <c r="AB120" s="24"/>
      <c r="AC120" s="24"/>
      <c r="AD120" s="24"/>
      <c r="AE120" s="24"/>
      <c r="AF120" s="24"/>
      <c r="AG120" s="24"/>
      <c r="AH120" s="24"/>
      <c r="AI120" s="24"/>
      <c r="AJ120" s="24"/>
      <c r="AK120" s="24"/>
      <c r="AL120" s="24"/>
      <c r="AM120" s="24"/>
      <c r="AN120" s="24"/>
      <c r="AO120" s="24"/>
      <c r="AP120" s="24"/>
      <c r="AQ120" s="24"/>
      <c r="AR120" s="24"/>
      <c r="AS120" s="24"/>
      <c r="AT120" s="24"/>
      <c r="AU120" s="24"/>
      <c r="AMJ120" s="59"/>
    </row>
    <row r="121" spans="1:1024" s="67" customFormat="1" ht="15" customHeight="1">
      <c r="A121" s="185" t="s">
        <v>181</v>
      </c>
      <c r="B121" s="185"/>
      <c r="C121" s="185"/>
      <c r="D121" s="185"/>
      <c r="E121" s="185"/>
      <c r="F121" s="185"/>
      <c r="G121" s="185"/>
      <c r="H121" s="185"/>
      <c r="I121" s="185"/>
      <c r="J121" s="68"/>
      <c r="K121" s="66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4"/>
      <c r="AE121" s="24"/>
      <c r="AF121" s="24"/>
      <c r="AG121" s="24"/>
      <c r="AH121" s="24"/>
      <c r="AI121" s="24"/>
      <c r="AJ121" s="24"/>
      <c r="AK121" s="24"/>
      <c r="AL121" s="24"/>
      <c r="AM121" s="24"/>
      <c r="AN121" s="24"/>
      <c r="AO121" s="24"/>
      <c r="AP121" s="24"/>
      <c r="AQ121" s="24"/>
      <c r="AR121" s="24"/>
      <c r="AS121" s="24"/>
      <c r="AT121" s="24"/>
      <c r="AU121" s="24"/>
      <c r="AMJ121" s="59"/>
    </row>
    <row r="122" spans="1:1024" s="67" customFormat="1" ht="15" customHeight="1">
      <c r="A122" s="150">
        <v>6</v>
      </c>
      <c r="B122" s="180" t="s">
        <v>182</v>
      </c>
      <c r="C122" s="180"/>
      <c r="D122" s="180"/>
      <c r="E122" s="180"/>
      <c r="F122" s="180"/>
      <c r="G122" s="180"/>
      <c r="H122" s="150" t="s">
        <v>73</v>
      </c>
      <c r="I122" s="150" t="s">
        <v>50</v>
      </c>
      <c r="J122" s="69"/>
      <c r="K122" s="66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  <c r="AC122" s="24"/>
      <c r="AD122" s="24"/>
      <c r="AE122" s="24"/>
      <c r="AF122" s="24"/>
      <c r="AG122" s="24"/>
      <c r="AH122" s="24"/>
      <c r="AI122" s="24"/>
      <c r="AJ122" s="24"/>
      <c r="AK122" s="24"/>
      <c r="AL122" s="24"/>
      <c r="AM122" s="24"/>
      <c r="AN122" s="24"/>
      <c r="AO122" s="24"/>
      <c r="AP122" s="24"/>
      <c r="AQ122" s="24"/>
      <c r="AR122" s="24"/>
      <c r="AS122" s="24"/>
      <c r="AT122" s="24"/>
      <c r="AU122" s="24"/>
      <c r="AMJ122" s="59"/>
    </row>
    <row r="123" spans="1:1024" s="67" customFormat="1" ht="15" customHeight="1">
      <c r="A123" s="18" t="s">
        <v>7</v>
      </c>
      <c r="B123" s="177" t="s">
        <v>183</v>
      </c>
      <c r="C123" s="177"/>
      <c r="D123" s="177"/>
      <c r="E123" s="177"/>
      <c r="F123" s="177"/>
      <c r="G123" s="177"/>
      <c r="H123" s="70">
        <v>0.03</v>
      </c>
      <c r="I123" s="143">
        <f>H139*H123</f>
        <v>224.33</v>
      </c>
      <c r="J123" s="23"/>
      <c r="K123" s="71" t="s">
        <v>184</v>
      </c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  <c r="AA123" s="24"/>
      <c r="AB123" s="24"/>
      <c r="AC123" s="24"/>
      <c r="AD123" s="24"/>
      <c r="AE123" s="24"/>
      <c r="AF123" s="24"/>
      <c r="AG123" s="24"/>
      <c r="AH123" s="24"/>
      <c r="AI123" s="24"/>
      <c r="AJ123" s="24"/>
      <c r="AK123" s="24"/>
      <c r="AL123" s="24"/>
      <c r="AM123" s="24"/>
      <c r="AN123" s="24"/>
      <c r="AO123" s="24"/>
      <c r="AP123" s="24"/>
      <c r="AQ123" s="24"/>
      <c r="AR123" s="24"/>
      <c r="AS123" s="24"/>
      <c r="AT123" s="24"/>
      <c r="AU123" s="24"/>
      <c r="AMJ123" s="59"/>
    </row>
    <row r="124" spans="1:1024" s="67" customFormat="1" ht="15" customHeight="1">
      <c r="A124" s="18" t="s">
        <v>11</v>
      </c>
      <c r="B124" s="177" t="s">
        <v>185</v>
      </c>
      <c r="C124" s="177"/>
      <c r="D124" s="177"/>
      <c r="E124" s="177"/>
      <c r="F124" s="177"/>
      <c r="G124" s="177"/>
      <c r="H124" s="70">
        <v>6.7900000000000002E-2</v>
      </c>
      <c r="I124" s="143">
        <f>(I123+H139)*H124</f>
        <v>522.97</v>
      </c>
      <c r="J124" s="23"/>
      <c r="K124" s="71" t="s">
        <v>186</v>
      </c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  <c r="AA124" s="24"/>
      <c r="AB124" s="24"/>
      <c r="AC124" s="24"/>
      <c r="AD124" s="24"/>
      <c r="AE124" s="24"/>
      <c r="AF124" s="24"/>
      <c r="AG124" s="24"/>
      <c r="AH124" s="24"/>
      <c r="AI124" s="24"/>
      <c r="AJ124" s="24"/>
      <c r="AK124" s="24"/>
      <c r="AL124" s="24"/>
      <c r="AM124" s="24"/>
      <c r="AN124" s="24"/>
      <c r="AO124" s="24"/>
      <c r="AP124" s="24"/>
      <c r="AQ124" s="24"/>
      <c r="AR124" s="24"/>
      <c r="AS124" s="24"/>
      <c r="AT124" s="24"/>
      <c r="AU124" s="24"/>
      <c r="AMJ124" s="59"/>
    </row>
    <row r="125" spans="1:1024" s="67" customFormat="1" ht="15" customHeight="1">
      <c r="A125" s="18" t="s">
        <v>15</v>
      </c>
      <c r="B125" s="177" t="s">
        <v>187</v>
      </c>
      <c r="C125" s="177"/>
      <c r="D125" s="177"/>
      <c r="E125" s="177"/>
      <c r="F125" s="177"/>
      <c r="G125" s="177"/>
      <c r="H125" s="70"/>
      <c r="I125" s="143"/>
      <c r="J125" s="23"/>
      <c r="K125" s="66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4"/>
      <c r="AC125" s="24"/>
      <c r="AD125" s="24"/>
      <c r="AE125" s="24"/>
      <c r="AF125" s="24"/>
      <c r="AG125" s="24"/>
      <c r="AH125" s="24"/>
      <c r="AI125" s="24"/>
      <c r="AJ125" s="24"/>
      <c r="AK125" s="24"/>
      <c r="AL125" s="24"/>
      <c r="AM125" s="24"/>
      <c r="AN125" s="24"/>
      <c r="AO125" s="24"/>
      <c r="AP125" s="24"/>
      <c r="AQ125" s="24"/>
      <c r="AR125" s="24"/>
      <c r="AS125" s="24"/>
      <c r="AT125" s="24"/>
      <c r="AU125" s="24"/>
      <c r="AMJ125" s="59"/>
    </row>
    <row r="126" spans="1:1024" ht="15" customHeight="1">
      <c r="A126" s="182" t="s">
        <v>188</v>
      </c>
      <c r="B126" s="182"/>
      <c r="C126" s="183" t="s">
        <v>189</v>
      </c>
      <c r="D126" s="19" t="s">
        <v>190</v>
      </c>
      <c r="E126" s="20"/>
      <c r="F126" s="20"/>
      <c r="G126" s="21"/>
      <c r="H126" s="70">
        <v>1.6500000000000001E-2</v>
      </c>
      <c r="I126" s="143">
        <f>((H139+I123+I124)/(1-(H125)))*H126</f>
        <v>135.71</v>
      </c>
      <c r="J126" s="23"/>
      <c r="K126" s="72" t="s">
        <v>191</v>
      </c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  <c r="AA126" s="24"/>
      <c r="AB126" s="24"/>
      <c r="AC126" s="24"/>
      <c r="AD126" s="24"/>
      <c r="AE126" s="24"/>
      <c r="AF126" s="24"/>
      <c r="AG126" s="24"/>
      <c r="AH126" s="24"/>
      <c r="AI126" s="24"/>
      <c r="AJ126" s="24"/>
      <c r="AK126" s="24"/>
      <c r="AL126" s="24"/>
      <c r="AM126" s="24"/>
      <c r="AN126" s="24"/>
      <c r="AO126" s="24"/>
      <c r="AP126" s="24"/>
      <c r="AQ126" s="24"/>
      <c r="AR126" s="24"/>
      <c r="AS126" s="24"/>
      <c r="AT126" s="24"/>
      <c r="AU126" s="24"/>
    </row>
    <row r="127" spans="1:1024" ht="15" customHeight="1">
      <c r="A127" s="182" t="s">
        <v>192</v>
      </c>
      <c r="B127" s="182"/>
      <c r="C127" s="183"/>
      <c r="D127" s="19" t="s">
        <v>193</v>
      </c>
      <c r="E127" s="20"/>
      <c r="F127" s="20"/>
      <c r="G127" s="21"/>
      <c r="H127" s="73">
        <v>7.5999999999999998E-2</v>
      </c>
      <c r="I127" s="143">
        <f>((H139+I123+I124)/(1-(H125)))*H127</f>
        <v>625.11</v>
      </c>
      <c r="J127" s="23"/>
      <c r="K127" s="72" t="s">
        <v>194</v>
      </c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  <c r="AA127" s="24"/>
      <c r="AB127" s="24"/>
      <c r="AC127" s="24"/>
      <c r="AD127" s="24"/>
      <c r="AE127" s="24"/>
      <c r="AF127" s="24"/>
      <c r="AG127" s="24"/>
      <c r="AH127" s="24"/>
      <c r="AI127" s="24"/>
      <c r="AJ127" s="24"/>
      <c r="AK127" s="24"/>
      <c r="AL127" s="24"/>
      <c r="AM127" s="24"/>
      <c r="AN127" s="24"/>
      <c r="AO127" s="24"/>
      <c r="AP127" s="24"/>
      <c r="AQ127" s="24"/>
      <c r="AR127" s="24"/>
      <c r="AS127" s="24"/>
      <c r="AT127" s="24"/>
      <c r="AU127" s="24"/>
    </row>
    <row r="128" spans="1:1024" ht="15" customHeight="1">
      <c r="A128" s="182" t="s">
        <v>195</v>
      </c>
      <c r="B128" s="182"/>
      <c r="C128" s="74" t="s">
        <v>196</v>
      </c>
      <c r="D128" s="19" t="s">
        <v>197</v>
      </c>
      <c r="E128" s="20"/>
      <c r="F128" s="20"/>
      <c r="G128" s="21"/>
      <c r="H128" s="70">
        <v>0.05</v>
      </c>
      <c r="I128" s="143">
        <f>((H139+I123+I124)/(1-(H125)))*H128</f>
        <v>411.25</v>
      </c>
      <c r="J128" s="23"/>
      <c r="K128" s="72" t="s">
        <v>198</v>
      </c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  <c r="AA128" s="24"/>
      <c r="AB128" s="24"/>
      <c r="AC128" s="24"/>
      <c r="AD128" s="24"/>
      <c r="AE128" s="24"/>
      <c r="AF128" s="24"/>
      <c r="AG128" s="24"/>
      <c r="AH128" s="24"/>
      <c r="AI128" s="24"/>
      <c r="AJ128" s="24"/>
      <c r="AK128" s="24"/>
      <c r="AL128" s="24"/>
      <c r="AM128" s="24"/>
      <c r="AN128" s="24"/>
      <c r="AO128" s="24"/>
      <c r="AP128" s="24"/>
      <c r="AQ128" s="24"/>
      <c r="AR128" s="24"/>
      <c r="AS128" s="24"/>
      <c r="AT128" s="24"/>
      <c r="AU128" s="24"/>
    </row>
    <row r="129" spans="1:1024" ht="15" customHeight="1">
      <c r="A129" s="172" t="s">
        <v>104</v>
      </c>
      <c r="B129" s="172"/>
      <c r="C129" s="172"/>
      <c r="D129" s="172"/>
      <c r="E129" s="172"/>
      <c r="F129" s="172"/>
      <c r="G129" s="172"/>
      <c r="H129" s="75"/>
      <c r="I129" s="151">
        <f>SUM(I123:I128)</f>
        <v>1919.37</v>
      </c>
      <c r="J129" s="76"/>
      <c r="K129" s="66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  <c r="AA129" s="24"/>
      <c r="AB129" s="24"/>
      <c r="AC129" s="24"/>
      <c r="AD129" s="24"/>
      <c r="AE129" s="24"/>
      <c r="AF129" s="24"/>
      <c r="AG129" s="24"/>
      <c r="AH129" s="24"/>
      <c r="AI129" s="24"/>
      <c r="AJ129" s="24"/>
      <c r="AK129" s="24"/>
      <c r="AL129" s="24"/>
      <c r="AM129" s="24"/>
      <c r="AN129" s="24"/>
      <c r="AO129" s="24"/>
      <c r="AP129" s="24"/>
      <c r="AQ129" s="24"/>
      <c r="AR129" s="24"/>
      <c r="AS129" s="24"/>
      <c r="AT129" s="24"/>
      <c r="AU129" s="24"/>
    </row>
    <row r="130" spans="1:1024" ht="15" customHeight="1">
      <c r="A130" s="174"/>
      <c r="B130" s="174"/>
      <c r="C130" s="174"/>
      <c r="D130" s="174"/>
      <c r="E130" s="174"/>
      <c r="F130" s="174"/>
      <c r="G130" s="174"/>
      <c r="H130" s="174"/>
      <c r="I130" s="174"/>
      <c r="J130" s="152"/>
      <c r="K130" s="66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  <c r="AD130" s="24"/>
      <c r="AE130" s="24"/>
      <c r="AF130" s="24"/>
      <c r="AG130" s="24"/>
      <c r="AH130" s="24"/>
      <c r="AI130" s="24"/>
      <c r="AJ130" s="24"/>
      <c r="AK130" s="24"/>
      <c r="AL130" s="24"/>
      <c r="AM130" s="24"/>
      <c r="AN130" s="24"/>
      <c r="AO130" s="24"/>
      <c r="AP130" s="24"/>
      <c r="AQ130" s="24"/>
      <c r="AR130" s="24"/>
      <c r="AS130" s="24"/>
      <c r="AT130" s="24"/>
      <c r="AU130" s="24"/>
    </row>
    <row r="131" spans="1:1024" s="58" customFormat="1" ht="15" customHeight="1">
      <c r="A131" s="162" t="s">
        <v>199</v>
      </c>
      <c r="B131" s="162"/>
      <c r="C131" s="162"/>
      <c r="D131" s="162"/>
      <c r="E131" s="162"/>
      <c r="F131" s="162"/>
      <c r="G131" s="162"/>
      <c r="H131" s="162"/>
      <c r="I131" s="162"/>
      <c r="J131" s="77"/>
      <c r="K131" s="66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24"/>
      <c r="AE131" s="24"/>
      <c r="AF131" s="24"/>
      <c r="AG131" s="24"/>
      <c r="AH131" s="24"/>
      <c r="AI131" s="24"/>
      <c r="AJ131" s="24"/>
      <c r="AK131" s="24"/>
      <c r="AL131" s="24"/>
      <c r="AM131" s="24"/>
      <c r="AN131" s="24"/>
      <c r="AO131" s="24"/>
      <c r="AP131" s="24"/>
      <c r="AQ131" s="24"/>
      <c r="AR131" s="24"/>
      <c r="AS131" s="24"/>
      <c r="AT131" s="24"/>
      <c r="AU131" s="24"/>
      <c r="AMJ131" s="59"/>
    </row>
    <row r="132" spans="1:1024" s="58" customFormat="1" ht="15" customHeight="1">
      <c r="A132" s="179"/>
      <c r="B132" s="179"/>
      <c r="C132" s="179"/>
      <c r="D132" s="179"/>
      <c r="E132" s="179"/>
      <c r="F132" s="179"/>
      <c r="G132" s="179"/>
      <c r="H132" s="179"/>
      <c r="I132" s="179"/>
      <c r="J132" s="152"/>
      <c r="K132" s="66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  <c r="AA132" s="24"/>
      <c r="AB132" s="24"/>
      <c r="AC132" s="24"/>
      <c r="AD132" s="24"/>
      <c r="AE132" s="24"/>
      <c r="AF132" s="24"/>
      <c r="AG132" s="24"/>
      <c r="AH132" s="24"/>
      <c r="AI132" s="24"/>
      <c r="AJ132" s="24"/>
      <c r="AK132" s="24"/>
      <c r="AL132" s="24"/>
      <c r="AM132" s="24"/>
      <c r="AN132" s="24"/>
      <c r="AO132" s="24"/>
      <c r="AP132" s="24"/>
      <c r="AQ132" s="24"/>
      <c r="AR132" s="24"/>
      <c r="AS132" s="24"/>
      <c r="AT132" s="24"/>
      <c r="AU132" s="24"/>
      <c r="AMJ132" s="59"/>
    </row>
    <row r="133" spans="1:1024" s="58" customFormat="1" ht="15" customHeight="1">
      <c r="A133" s="180" t="s">
        <v>200</v>
      </c>
      <c r="B133" s="180"/>
      <c r="C133" s="180"/>
      <c r="D133" s="180"/>
      <c r="E133" s="180"/>
      <c r="F133" s="180"/>
      <c r="G133" s="180"/>
      <c r="H133" s="181" t="s">
        <v>50</v>
      </c>
      <c r="I133" s="181"/>
      <c r="J133" s="78"/>
      <c r="K133" s="66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  <c r="AA133" s="24"/>
      <c r="AB133" s="24"/>
      <c r="AC133" s="24"/>
      <c r="AD133" s="24"/>
      <c r="AE133" s="24"/>
      <c r="AF133" s="24"/>
      <c r="AG133" s="24"/>
      <c r="AH133" s="24"/>
      <c r="AI133" s="24"/>
      <c r="AJ133" s="24"/>
      <c r="AK133" s="24"/>
      <c r="AL133" s="24"/>
      <c r="AM133" s="24"/>
      <c r="AN133" s="24"/>
      <c r="AO133" s="24"/>
      <c r="AP133" s="24"/>
      <c r="AQ133" s="24"/>
      <c r="AR133" s="24"/>
      <c r="AS133" s="24"/>
      <c r="AT133" s="24"/>
      <c r="AU133" s="24"/>
      <c r="AMJ133" s="59"/>
    </row>
    <row r="134" spans="1:1024" s="58" customFormat="1" ht="15" customHeight="1">
      <c r="A134" s="18" t="s">
        <v>7</v>
      </c>
      <c r="B134" s="177" t="s">
        <v>201</v>
      </c>
      <c r="C134" s="177"/>
      <c r="D134" s="177"/>
      <c r="E134" s="177"/>
      <c r="F134" s="177"/>
      <c r="G134" s="177"/>
      <c r="H134" s="178">
        <f>H39</f>
        <v>2644.4</v>
      </c>
      <c r="I134" s="178"/>
      <c r="J134" s="23"/>
      <c r="K134" s="71" t="s">
        <v>202</v>
      </c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G134" s="24"/>
      <c r="AH134" s="24"/>
      <c r="AI134" s="24"/>
      <c r="AJ134" s="24"/>
      <c r="AK134" s="24"/>
      <c r="AL134" s="24"/>
      <c r="AM134" s="24"/>
      <c r="AN134" s="24"/>
      <c r="AO134" s="24"/>
      <c r="AP134" s="24"/>
      <c r="AQ134" s="24"/>
      <c r="AR134" s="24"/>
      <c r="AS134" s="24"/>
      <c r="AT134" s="24"/>
      <c r="AU134" s="24"/>
      <c r="AMJ134" s="59"/>
    </row>
    <row r="135" spans="1:1024" s="58" customFormat="1" ht="15" customHeight="1">
      <c r="A135" s="18" t="s">
        <v>11</v>
      </c>
      <c r="B135" s="177" t="s">
        <v>203</v>
      </c>
      <c r="C135" s="177"/>
      <c r="D135" s="177"/>
      <c r="E135" s="177"/>
      <c r="F135" s="177"/>
      <c r="G135" s="177"/>
      <c r="H135" s="178">
        <f>H79</f>
        <v>3760.18</v>
      </c>
      <c r="I135" s="178"/>
      <c r="J135" s="23"/>
      <c r="K135" s="71" t="s">
        <v>204</v>
      </c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24"/>
      <c r="AE135" s="24"/>
      <c r="AF135" s="24"/>
      <c r="AG135" s="24"/>
      <c r="AH135" s="24"/>
      <c r="AI135" s="24"/>
      <c r="AJ135" s="24"/>
      <c r="AK135" s="24"/>
      <c r="AL135" s="24"/>
      <c r="AM135" s="24"/>
      <c r="AN135" s="24"/>
      <c r="AO135" s="24"/>
      <c r="AP135" s="24"/>
      <c r="AQ135" s="24"/>
      <c r="AR135" s="24"/>
      <c r="AS135" s="24"/>
      <c r="AT135" s="24"/>
      <c r="AU135" s="24"/>
      <c r="AMJ135" s="59"/>
    </row>
    <row r="136" spans="1:1024" s="58" customFormat="1" ht="15" customHeight="1">
      <c r="A136" s="18" t="s">
        <v>15</v>
      </c>
      <c r="B136" s="177" t="s">
        <v>205</v>
      </c>
      <c r="C136" s="177"/>
      <c r="D136" s="177"/>
      <c r="E136" s="177"/>
      <c r="F136" s="177"/>
      <c r="G136" s="177"/>
      <c r="H136" s="178">
        <f>H89</f>
        <v>400.64</v>
      </c>
      <c r="I136" s="178"/>
      <c r="J136" s="23"/>
      <c r="K136" s="71" t="s">
        <v>206</v>
      </c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  <c r="AA136" s="24"/>
      <c r="AB136" s="24"/>
      <c r="AC136" s="24"/>
      <c r="AD136" s="24"/>
      <c r="AE136" s="24"/>
      <c r="AF136" s="24"/>
      <c r="AG136" s="24"/>
      <c r="AH136" s="24"/>
      <c r="AI136" s="24"/>
      <c r="AJ136" s="24"/>
      <c r="AK136" s="24"/>
      <c r="AL136" s="24"/>
      <c r="AM136" s="24"/>
      <c r="AN136" s="24"/>
      <c r="AO136" s="24"/>
      <c r="AP136" s="24"/>
      <c r="AQ136" s="24"/>
      <c r="AR136" s="24"/>
      <c r="AS136" s="24"/>
      <c r="AT136" s="24"/>
      <c r="AU136" s="24"/>
      <c r="AMJ136" s="59"/>
    </row>
    <row r="137" spans="1:1024" s="58" customFormat="1" ht="15" customHeight="1">
      <c r="A137" s="18" t="s">
        <v>19</v>
      </c>
      <c r="B137" s="177" t="s">
        <v>207</v>
      </c>
      <c r="C137" s="177"/>
      <c r="D137" s="177"/>
      <c r="E137" s="177"/>
      <c r="F137" s="177"/>
      <c r="G137" s="177"/>
      <c r="H137" s="178">
        <f>H111</f>
        <v>283.75</v>
      </c>
      <c r="I137" s="178"/>
      <c r="J137" s="23"/>
      <c r="K137" s="71" t="s">
        <v>208</v>
      </c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  <c r="AA137" s="24"/>
      <c r="AB137" s="24"/>
      <c r="AC137" s="24"/>
      <c r="AD137" s="24"/>
      <c r="AE137" s="24"/>
      <c r="AF137" s="24"/>
      <c r="AG137" s="24"/>
      <c r="AH137" s="24"/>
      <c r="AI137" s="24"/>
      <c r="AJ137" s="24"/>
      <c r="AK137" s="24"/>
      <c r="AL137" s="24"/>
      <c r="AM137" s="24"/>
      <c r="AN137" s="24"/>
      <c r="AO137" s="24"/>
      <c r="AP137" s="24"/>
      <c r="AQ137" s="24"/>
      <c r="AR137" s="24"/>
      <c r="AS137" s="24"/>
      <c r="AT137" s="24"/>
      <c r="AU137" s="24"/>
      <c r="AMJ137" s="59"/>
    </row>
    <row r="138" spans="1:1024" s="58" customFormat="1" ht="15" customHeight="1">
      <c r="A138" s="18" t="s">
        <v>61</v>
      </c>
      <c r="B138" s="177" t="s">
        <v>209</v>
      </c>
      <c r="C138" s="177"/>
      <c r="D138" s="177"/>
      <c r="E138" s="177"/>
      <c r="F138" s="177"/>
      <c r="G138" s="177"/>
      <c r="H138" s="178">
        <f>H119</f>
        <v>388.82</v>
      </c>
      <c r="I138" s="178"/>
      <c r="J138" s="23"/>
      <c r="K138" s="71" t="s">
        <v>210</v>
      </c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  <c r="AA138" s="24"/>
      <c r="AB138" s="24"/>
      <c r="AC138" s="24"/>
      <c r="AD138" s="24"/>
      <c r="AE138" s="24"/>
      <c r="AF138" s="24"/>
      <c r="AG138" s="24"/>
      <c r="AH138" s="24"/>
      <c r="AI138" s="24"/>
      <c r="AJ138" s="24"/>
      <c r="AK138" s="24"/>
      <c r="AL138" s="24"/>
      <c r="AM138" s="24"/>
      <c r="AN138" s="24"/>
      <c r="AO138" s="24"/>
      <c r="AP138" s="24"/>
      <c r="AQ138" s="24"/>
      <c r="AR138" s="24"/>
      <c r="AS138" s="24"/>
      <c r="AT138" s="24"/>
      <c r="AU138" s="24"/>
      <c r="AMJ138" s="59"/>
    </row>
    <row r="139" spans="1:1024" s="58" customFormat="1" ht="15" customHeight="1">
      <c r="A139" s="172" t="s">
        <v>211</v>
      </c>
      <c r="B139" s="172"/>
      <c r="C139" s="172"/>
      <c r="D139" s="172"/>
      <c r="E139" s="172"/>
      <c r="F139" s="172"/>
      <c r="G139" s="172"/>
      <c r="H139" s="173">
        <f>SUM(H134:I138)</f>
        <v>7477.79</v>
      </c>
      <c r="I139" s="173"/>
      <c r="J139" s="76"/>
      <c r="K139" s="71" t="s">
        <v>126</v>
      </c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  <c r="AA139" s="24"/>
      <c r="AB139" s="24"/>
      <c r="AC139" s="24"/>
      <c r="AD139" s="24"/>
      <c r="AE139" s="24"/>
      <c r="AF139" s="24"/>
      <c r="AG139" s="24"/>
      <c r="AH139" s="24"/>
      <c r="AI139" s="24"/>
      <c r="AJ139" s="24"/>
      <c r="AK139" s="24"/>
      <c r="AL139" s="24"/>
      <c r="AM139" s="24"/>
      <c r="AN139" s="24"/>
      <c r="AO139" s="24"/>
      <c r="AP139" s="24"/>
      <c r="AQ139" s="24"/>
      <c r="AR139" s="24"/>
      <c r="AS139" s="24"/>
      <c r="AT139" s="24"/>
      <c r="AU139" s="24"/>
      <c r="AMJ139" s="59"/>
    </row>
    <row r="140" spans="1:1024" s="58" customFormat="1" ht="15" customHeight="1">
      <c r="A140" s="18" t="s">
        <v>63</v>
      </c>
      <c r="B140" s="177" t="s">
        <v>212</v>
      </c>
      <c r="C140" s="177"/>
      <c r="D140" s="177"/>
      <c r="E140" s="177"/>
      <c r="F140" s="177"/>
      <c r="G140" s="177"/>
      <c r="H140" s="178">
        <f>I129</f>
        <v>1919.37</v>
      </c>
      <c r="I140" s="178"/>
      <c r="J140" s="23"/>
      <c r="K140" s="71" t="s">
        <v>213</v>
      </c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  <c r="AA140" s="24"/>
      <c r="AB140" s="24"/>
      <c r="AC140" s="24"/>
      <c r="AD140" s="24"/>
      <c r="AE140" s="24"/>
      <c r="AF140" s="24"/>
      <c r="AG140" s="24"/>
      <c r="AH140" s="24"/>
      <c r="AI140" s="24"/>
      <c r="AJ140" s="24"/>
      <c r="AK140" s="24"/>
      <c r="AL140" s="24"/>
      <c r="AM140" s="24"/>
      <c r="AN140" s="24"/>
      <c r="AO140" s="24"/>
      <c r="AP140" s="24"/>
      <c r="AQ140" s="24"/>
      <c r="AR140" s="24"/>
      <c r="AS140" s="24"/>
      <c r="AT140" s="24"/>
      <c r="AU140" s="24"/>
      <c r="AMJ140" s="59"/>
    </row>
    <row r="141" spans="1:1024" s="58" customFormat="1" ht="15" customHeight="1">
      <c r="A141" s="172" t="s">
        <v>214</v>
      </c>
      <c r="B141" s="172"/>
      <c r="C141" s="172"/>
      <c r="D141" s="172"/>
      <c r="E141" s="172"/>
      <c r="F141" s="172"/>
      <c r="G141" s="172"/>
      <c r="H141" s="173">
        <f>H139+H140</f>
        <v>9397.16</v>
      </c>
      <c r="I141" s="173"/>
      <c r="J141" s="76"/>
      <c r="K141" s="71" t="s">
        <v>215</v>
      </c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  <c r="AA141" s="24"/>
      <c r="AB141" s="24"/>
      <c r="AC141" s="24"/>
      <c r="AD141" s="24"/>
      <c r="AE141" s="24"/>
      <c r="AF141" s="24"/>
      <c r="AG141" s="24"/>
      <c r="AH141" s="24"/>
      <c r="AI141" s="24"/>
      <c r="AJ141" s="24"/>
      <c r="AK141" s="24"/>
      <c r="AL141" s="24"/>
      <c r="AM141" s="24"/>
      <c r="AN141" s="24"/>
      <c r="AO141" s="24"/>
      <c r="AP141" s="24"/>
      <c r="AQ141" s="24"/>
      <c r="AR141" s="24"/>
      <c r="AS141" s="24"/>
      <c r="AT141" s="24"/>
      <c r="AU141" s="24"/>
      <c r="AMJ141" s="59"/>
    </row>
    <row r="142" spans="1:1024" s="58" customFormat="1" ht="15" customHeight="1">
      <c r="A142" s="174"/>
      <c r="B142" s="174"/>
      <c r="C142" s="174"/>
      <c r="D142" s="174"/>
      <c r="E142" s="174"/>
      <c r="F142" s="174"/>
      <c r="G142" s="174"/>
      <c r="H142" s="174"/>
      <c r="I142" s="174"/>
      <c r="J142" s="152"/>
      <c r="K142" s="66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  <c r="AA142" s="24"/>
      <c r="AB142" s="24"/>
      <c r="AC142" s="24"/>
      <c r="AD142" s="24"/>
      <c r="AE142" s="24"/>
      <c r="AF142" s="24"/>
      <c r="AG142" s="24"/>
      <c r="AH142" s="24"/>
      <c r="AI142" s="24"/>
      <c r="AJ142" s="24"/>
      <c r="AK142" s="24"/>
      <c r="AL142" s="24"/>
      <c r="AM142" s="24"/>
      <c r="AN142" s="24"/>
      <c r="AO142" s="24"/>
      <c r="AP142" s="24"/>
      <c r="AQ142" s="24"/>
      <c r="AR142" s="24"/>
      <c r="AS142" s="24"/>
      <c r="AT142" s="24"/>
      <c r="AU142" s="24"/>
      <c r="AMJ142" s="59"/>
    </row>
    <row r="143" spans="1:1024" s="58" customFormat="1" ht="15" customHeight="1">
      <c r="A143" s="162" t="s">
        <v>216</v>
      </c>
      <c r="B143" s="162"/>
      <c r="C143" s="162"/>
      <c r="D143" s="162"/>
      <c r="E143" s="162"/>
      <c r="F143" s="162"/>
      <c r="G143" s="162"/>
      <c r="H143" s="162"/>
      <c r="I143" s="162"/>
      <c r="J143" s="77"/>
      <c r="K143" s="66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  <c r="AA143" s="24"/>
      <c r="AB143" s="24"/>
      <c r="AC143" s="24"/>
      <c r="AD143" s="24"/>
      <c r="AE143" s="24"/>
      <c r="AF143" s="24"/>
      <c r="AG143" s="24"/>
      <c r="AH143" s="24"/>
      <c r="AI143" s="24"/>
      <c r="AJ143" s="24"/>
      <c r="AK143" s="24"/>
      <c r="AL143" s="24"/>
      <c r="AM143" s="24"/>
      <c r="AN143" s="24"/>
      <c r="AO143" s="24"/>
      <c r="AP143" s="24"/>
      <c r="AQ143" s="24"/>
      <c r="AR143" s="24"/>
      <c r="AS143" s="24"/>
      <c r="AT143" s="24"/>
      <c r="AU143" s="24"/>
      <c r="AMJ143" s="59"/>
    </row>
    <row r="144" spans="1:1024" s="58" customFormat="1" ht="15" customHeight="1">
      <c r="A144" s="79"/>
      <c r="B144" s="25"/>
      <c r="C144" s="25"/>
      <c r="D144" s="25"/>
      <c r="E144" s="25"/>
      <c r="F144" s="25"/>
      <c r="G144" s="25"/>
      <c r="H144" s="25"/>
      <c r="I144" s="25"/>
      <c r="J144" s="152"/>
      <c r="K144" s="66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  <c r="AA144" s="24"/>
      <c r="AB144" s="24"/>
      <c r="AC144" s="24"/>
      <c r="AD144" s="24"/>
      <c r="AE144" s="24"/>
      <c r="AF144" s="24"/>
      <c r="AG144" s="24"/>
      <c r="AH144" s="24"/>
      <c r="AI144" s="24"/>
      <c r="AJ144" s="24"/>
      <c r="AK144" s="24"/>
      <c r="AL144" s="24"/>
      <c r="AM144" s="24"/>
      <c r="AN144" s="24"/>
      <c r="AO144" s="24"/>
      <c r="AP144" s="24"/>
      <c r="AQ144" s="24"/>
      <c r="AR144" s="24"/>
      <c r="AS144" s="24"/>
      <c r="AT144" s="24"/>
      <c r="AU144" s="24"/>
      <c r="AMJ144" s="59"/>
    </row>
    <row r="145" spans="1:1024" s="58" customFormat="1" ht="56.25" customHeight="1">
      <c r="A145" s="175" t="s">
        <v>217</v>
      </c>
      <c r="B145" s="175"/>
      <c r="C145" s="153" t="s">
        <v>218</v>
      </c>
      <c r="D145" s="153" t="s">
        <v>219</v>
      </c>
      <c r="E145" s="176" t="s">
        <v>220</v>
      </c>
      <c r="F145" s="176"/>
      <c r="G145" s="153" t="s">
        <v>221</v>
      </c>
      <c r="H145" s="176" t="s">
        <v>222</v>
      </c>
      <c r="I145" s="176"/>
      <c r="J145" s="152"/>
      <c r="K145" s="66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  <c r="AA145" s="24"/>
      <c r="AB145" s="24"/>
      <c r="AC145" s="24"/>
      <c r="AD145" s="24"/>
      <c r="AE145" s="24"/>
      <c r="AF145" s="24"/>
      <c r="AG145" s="24"/>
      <c r="AH145" s="24"/>
      <c r="AI145" s="24"/>
      <c r="AJ145" s="24"/>
      <c r="AK145" s="24"/>
      <c r="AL145" s="24"/>
      <c r="AM145" s="24"/>
      <c r="AN145" s="24"/>
      <c r="AO145" s="24"/>
      <c r="AP145" s="24"/>
      <c r="AQ145" s="24"/>
      <c r="AR145" s="24"/>
      <c r="AS145" s="24"/>
      <c r="AT145" s="24"/>
      <c r="AU145" s="24"/>
      <c r="AMJ145" s="59"/>
    </row>
    <row r="146" spans="1:1024" s="58" customFormat="1" ht="15" customHeight="1">
      <c r="A146" s="166" t="s">
        <v>167</v>
      </c>
      <c r="B146" s="166"/>
      <c r="C146" s="80">
        <f>H141</f>
        <v>9397.16</v>
      </c>
      <c r="D146" s="139">
        <v>10</v>
      </c>
      <c r="E146" s="167">
        <f>C146*D146</f>
        <v>93971.6</v>
      </c>
      <c r="F146" s="167"/>
      <c r="G146" s="81">
        <v>1</v>
      </c>
      <c r="H146" s="168">
        <f>E146*G146</f>
        <v>93971.6</v>
      </c>
      <c r="I146" s="168"/>
      <c r="J146" s="23"/>
      <c r="K146" s="66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  <c r="AA146" s="24"/>
      <c r="AB146" s="24"/>
      <c r="AC146" s="24"/>
      <c r="AD146" s="24"/>
      <c r="AE146" s="24"/>
      <c r="AF146" s="24"/>
      <c r="AG146" s="24"/>
      <c r="AH146" s="24"/>
      <c r="AI146" s="24"/>
      <c r="AJ146" s="24"/>
      <c r="AK146" s="24"/>
      <c r="AL146" s="24"/>
      <c r="AM146" s="24"/>
      <c r="AN146" s="24"/>
      <c r="AO146" s="24"/>
      <c r="AP146" s="24"/>
      <c r="AQ146" s="24"/>
      <c r="AR146" s="24"/>
      <c r="AS146" s="24"/>
      <c r="AT146" s="24"/>
      <c r="AU146" s="24"/>
      <c r="AMJ146" s="59"/>
    </row>
    <row r="147" spans="1:1024" s="58" customFormat="1" ht="15" customHeight="1">
      <c r="A147" s="169" t="s">
        <v>223</v>
      </c>
      <c r="B147" s="169"/>
      <c r="C147" s="169"/>
      <c r="D147" s="169"/>
      <c r="E147" s="169"/>
      <c r="F147" s="169"/>
      <c r="G147" s="169"/>
      <c r="H147" s="170">
        <f>H146</f>
        <v>93971.6</v>
      </c>
      <c r="I147" s="170"/>
      <c r="J147" s="82"/>
      <c r="K147" s="66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  <c r="AA147" s="24"/>
      <c r="AB147" s="24"/>
      <c r="AC147" s="24"/>
      <c r="AD147" s="24"/>
      <c r="AE147" s="24"/>
      <c r="AF147" s="24"/>
      <c r="AG147" s="24"/>
      <c r="AH147" s="24"/>
      <c r="AI147" s="24"/>
      <c r="AJ147" s="24"/>
      <c r="AK147" s="24"/>
      <c r="AL147" s="24"/>
      <c r="AM147" s="24"/>
      <c r="AN147" s="24"/>
      <c r="AO147" s="24"/>
      <c r="AP147" s="24"/>
      <c r="AQ147" s="24"/>
      <c r="AR147" s="24"/>
      <c r="AS147" s="24"/>
      <c r="AT147" s="24"/>
      <c r="AU147" s="24"/>
      <c r="AMJ147" s="59"/>
    </row>
    <row r="148" spans="1:1024" s="58" customFormat="1" ht="15" customHeight="1">
      <c r="A148" s="171" t="s">
        <v>224</v>
      </c>
      <c r="B148" s="171"/>
      <c r="C148" s="171"/>
      <c r="D148" s="171"/>
      <c r="E148" s="171"/>
      <c r="F148" s="171"/>
      <c r="G148" s="171"/>
      <c r="H148" s="161"/>
      <c r="I148" s="161"/>
      <c r="J148" s="82"/>
      <c r="K148" s="66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  <c r="AA148" s="24"/>
      <c r="AB148" s="24"/>
      <c r="AC148" s="24"/>
      <c r="AD148" s="24"/>
      <c r="AE148" s="24"/>
      <c r="AF148" s="24"/>
      <c r="AG148" s="24"/>
      <c r="AH148" s="24"/>
      <c r="AI148" s="24"/>
      <c r="AJ148" s="24"/>
      <c r="AK148" s="24"/>
      <c r="AL148" s="24"/>
      <c r="AM148" s="24"/>
      <c r="AN148" s="24"/>
      <c r="AO148" s="24"/>
      <c r="AP148" s="24"/>
      <c r="AQ148" s="24"/>
      <c r="AR148" s="24"/>
      <c r="AS148" s="24"/>
      <c r="AT148" s="24"/>
      <c r="AU148" s="24"/>
      <c r="AMJ148" s="59"/>
    </row>
    <row r="149" spans="1:1024" s="58" customFormat="1" ht="15" customHeight="1">
      <c r="A149" s="160" t="s">
        <v>225</v>
      </c>
      <c r="B149" s="160"/>
      <c r="C149" s="160"/>
      <c r="D149" s="160"/>
      <c r="E149" s="160"/>
      <c r="F149" s="160"/>
      <c r="G149" s="160"/>
      <c r="H149" s="161">
        <f>H147+H148</f>
        <v>93971.6</v>
      </c>
      <c r="I149" s="161"/>
      <c r="J149" s="82"/>
      <c r="K149" s="66"/>
      <c r="L149" s="24"/>
      <c r="M149" s="24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4"/>
      <c r="AA149" s="24"/>
      <c r="AB149" s="24"/>
      <c r="AC149" s="24"/>
      <c r="AD149" s="24"/>
      <c r="AE149" s="24"/>
      <c r="AF149" s="24"/>
      <c r="AG149" s="24"/>
      <c r="AH149" s="24"/>
      <c r="AI149" s="24"/>
      <c r="AJ149" s="24"/>
      <c r="AK149" s="24"/>
      <c r="AL149" s="24"/>
      <c r="AM149" s="24"/>
      <c r="AN149" s="24"/>
      <c r="AO149" s="24"/>
      <c r="AP149" s="24"/>
      <c r="AQ149" s="24"/>
      <c r="AR149" s="24"/>
      <c r="AS149" s="24"/>
      <c r="AT149" s="24"/>
      <c r="AU149" s="24"/>
      <c r="AMJ149" s="59"/>
    </row>
    <row r="150" spans="1:1024" s="58" customFormat="1" ht="15" customHeight="1">
      <c r="A150" s="83"/>
      <c r="B150" s="4"/>
      <c r="C150" s="84"/>
      <c r="D150" s="25"/>
      <c r="E150" s="25"/>
      <c r="F150" s="25"/>
      <c r="G150" s="25"/>
      <c r="H150" s="25"/>
      <c r="I150" s="25"/>
      <c r="J150" s="82"/>
      <c r="K150" s="66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4"/>
      <c r="AA150" s="24"/>
      <c r="AB150" s="24"/>
      <c r="AC150" s="24"/>
      <c r="AD150" s="24"/>
      <c r="AE150" s="24"/>
      <c r="AF150" s="24"/>
      <c r="AG150" s="24"/>
      <c r="AH150" s="24"/>
      <c r="AI150" s="24"/>
      <c r="AJ150" s="24"/>
      <c r="AK150" s="24"/>
      <c r="AL150" s="24"/>
      <c r="AM150" s="24"/>
      <c r="AN150" s="24"/>
      <c r="AO150" s="24"/>
      <c r="AP150" s="24"/>
      <c r="AQ150" s="24"/>
      <c r="AR150" s="24"/>
      <c r="AS150" s="24"/>
      <c r="AT150" s="24"/>
      <c r="AU150" s="24"/>
      <c r="AMJ150" s="59"/>
    </row>
    <row r="151" spans="1:1024" s="58" customFormat="1" ht="15" customHeight="1">
      <c r="A151" s="162" t="s">
        <v>226</v>
      </c>
      <c r="B151" s="162"/>
      <c r="C151" s="162"/>
      <c r="D151" s="162"/>
      <c r="E151" s="162"/>
      <c r="F151" s="162"/>
      <c r="G151" s="162"/>
      <c r="H151" s="162"/>
      <c r="I151" s="162"/>
      <c r="J151" s="23"/>
      <c r="K151" s="66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  <c r="AA151" s="24"/>
      <c r="AB151" s="24"/>
      <c r="AC151" s="24"/>
      <c r="AD151" s="24"/>
      <c r="AE151" s="24"/>
      <c r="AF151" s="24"/>
      <c r="AG151" s="24"/>
      <c r="AH151" s="24"/>
      <c r="AI151" s="24"/>
      <c r="AJ151" s="24"/>
      <c r="AK151" s="24"/>
      <c r="AL151" s="24"/>
      <c r="AM151" s="24"/>
      <c r="AN151" s="24"/>
      <c r="AO151" s="24"/>
      <c r="AP151" s="24"/>
      <c r="AQ151" s="24"/>
      <c r="AR151" s="24"/>
      <c r="AS151" s="24"/>
      <c r="AT151" s="24"/>
      <c r="AU151" s="24"/>
      <c r="AMJ151" s="59"/>
    </row>
    <row r="152" spans="1:1024" s="58" customFormat="1" ht="15" customHeight="1">
      <c r="A152" s="79"/>
      <c r="B152" s="25"/>
      <c r="C152" s="25"/>
      <c r="D152" s="25"/>
      <c r="E152" s="25"/>
      <c r="F152" s="25"/>
      <c r="G152" s="106"/>
      <c r="H152" s="106"/>
      <c r="I152" s="106"/>
      <c r="J152" s="82"/>
      <c r="K152" s="66"/>
      <c r="L152" s="24"/>
      <c r="M152" s="24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  <c r="AA152" s="24"/>
      <c r="AB152" s="24"/>
      <c r="AC152" s="24"/>
      <c r="AD152" s="24"/>
      <c r="AE152" s="24"/>
      <c r="AF152" s="24"/>
      <c r="AG152" s="24"/>
      <c r="AH152" s="24"/>
      <c r="AI152" s="24"/>
      <c r="AJ152" s="24"/>
      <c r="AK152" s="24"/>
      <c r="AL152" s="24"/>
      <c r="AM152" s="24"/>
      <c r="AN152" s="24"/>
      <c r="AO152" s="24"/>
      <c r="AP152" s="24"/>
      <c r="AQ152" s="24"/>
      <c r="AR152" s="24"/>
      <c r="AS152" s="24"/>
      <c r="AT152" s="24"/>
      <c r="AU152" s="24"/>
      <c r="AMJ152" s="59"/>
    </row>
    <row r="153" spans="1:1024" s="58" customFormat="1" ht="15" customHeight="1">
      <c r="A153" s="163" t="s">
        <v>227</v>
      </c>
      <c r="B153" s="163"/>
      <c r="C153" s="163"/>
      <c r="D153" s="163"/>
      <c r="E153" s="163"/>
      <c r="F153" s="163"/>
      <c r="G153" s="163"/>
      <c r="H153" s="163"/>
      <c r="I153" s="163"/>
      <c r="J153" s="76"/>
      <c r="K153" s="66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  <c r="AA153" s="24"/>
      <c r="AB153" s="24"/>
      <c r="AC153" s="24"/>
      <c r="AD153" s="24"/>
      <c r="AE153" s="24"/>
      <c r="AF153" s="24"/>
      <c r="AG153" s="24"/>
      <c r="AH153" s="24"/>
      <c r="AI153" s="24"/>
      <c r="AJ153" s="24"/>
      <c r="AK153" s="24"/>
      <c r="AL153" s="24"/>
      <c r="AM153" s="24"/>
      <c r="AN153" s="24"/>
      <c r="AO153" s="24"/>
      <c r="AP153" s="24"/>
      <c r="AQ153" s="24"/>
      <c r="AR153" s="24"/>
      <c r="AS153" s="24"/>
      <c r="AT153" s="24"/>
      <c r="AU153" s="24"/>
      <c r="AMJ153" s="59"/>
    </row>
    <row r="154" spans="1:1024" s="58" customFormat="1" ht="15" customHeight="1">
      <c r="A154" s="164" t="s">
        <v>228</v>
      </c>
      <c r="B154" s="164"/>
      <c r="C154" s="164"/>
      <c r="D154" s="164"/>
      <c r="E154" s="164"/>
      <c r="F154" s="164"/>
      <c r="G154" s="164"/>
      <c r="H154" s="165" t="s">
        <v>229</v>
      </c>
      <c r="I154" s="165"/>
      <c r="J154" s="85"/>
      <c r="K154" s="66"/>
      <c r="L154" s="24"/>
      <c r="M154" s="24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4"/>
      <c r="AA154" s="24"/>
      <c r="AB154" s="24"/>
      <c r="AC154" s="24"/>
      <c r="AD154" s="24"/>
      <c r="AE154" s="24"/>
      <c r="AF154" s="24"/>
      <c r="AG154" s="24"/>
      <c r="AH154" s="24"/>
      <c r="AI154" s="24"/>
      <c r="AJ154" s="24"/>
      <c r="AK154" s="24"/>
      <c r="AL154" s="24"/>
      <c r="AM154" s="24"/>
      <c r="AN154" s="24"/>
      <c r="AO154" s="24"/>
      <c r="AP154" s="24"/>
      <c r="AQ154" s="24"/>
      <c r="AR154" s="24"/>
      <c r="AS154" s="24"/>
      <c r="AT154" s="24"/>
      <c r="AU154" s="24"/>
      <c r="AMJ154" s="59"/>
    </row>
    <row r="155" spans="1:1024" s="58" customFormat="1" ht="15" customHeight="1">
      <c r="A155" s="155" t="s">
        <v>230</v>
      </c>
      <c r="B155" s="155"/>
      <c r="C155" s="155"/>
      <c r="D155" s="155"/>
      <c r="E155" s="155"/>
      <c r="F155" s="155"/>
      <c r="G155" s="155"/>
      <c r="H155" s="156">
        <f>H149</f>
        <v>93971.6</v>
      </c>
      <c r="I155" s="156"/>
      <c r="J155" s="24"/>
      <c r="K155" s="66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  <c r="AA155" s="24"/>
      <c r="AB155" s="24"/>
      <c r="AC155" s="24"/>
      <c r="AD155" s="24"/>
      <c r="AE155" s="24"/>
      <c r="AF155" s="24"/>
      <c r="AG155" s="24"/>
      <c r="AH155" s="24"/>
      <c r="AI155" s="24"/>
      <c r="AJ155" s="24"/>
      <c r="AK155" s="24"/>
      <c r="AL155" s="24"/>
      <c r="AM155" s="24"/>
      <c r="AN155" s="24"/>
      <c r="AO155" s="24"/>
      <c r="AP155" s="24"/>
      <c r="AQ155" s="24"/>
      <c r="AR155" s="24"/>
      <c r="AS155" s="24"/>
      <c r="AT155" s="24"/>
      <c r="AU155" s="24"/>
      <c r="AMJ155" s="59"/>
    </row>
    <row r="156" spans="1:1024" s="58" customFormat="1" ht="15" customHeight="1" thickBot="1">
      <c r="A156" s="155" t="s">
        <v>231</v>
      </c>
      <c r="B156" s="155"/>
      <c r="C156" s="155"/>
      <c r="D156" s="155"/>
      <c r="E156" s="155"/>
      <c r="F156" s="155"/>
      <c r="G156" s="155"/>
      <c r="H156" s="157">
        <v>12</v>
      </c>
      <c r="I156" s="157"/>
      <c r="J156" s="24"/>
      <c r="K156" s="66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  <c r="AA156" s="24"/>
      <c r="AB156" s="24"/>
      <c r="AC156" s="24"/>
      <c r="AD156" s="24"/>
      <c r="AE156" s="24"/>
      <c r="AF156" s="24"/>
      <c r="AG156" s="24"/>
      <c r="AH156" s="24"/>
      <c r="AI156" s="24"/>
      <c r="AJ156" s="24"/>
      <c r="AK156" s="24"/>
      <c r="AL156" s="24"/>
      <c r="AM156" s="24"/>
      <c r="AN156" s="24"/>
      <c r="AO156" s="24"/>
      <c r="AP156" s="24"/>
      <c r="AQ156" s="24"/>
      <c r="AR156" s="24"/>
      <c r="AS156" s="24"/>
      <c r="AT156" s="24"/>
      <c r="AU156" s="24"/>
      <c r="AMJ156" s="59"/>
    </row>
    <row r="157" spans="1:1024" s="58" customFormat="1" ht="15" customHeight="1" thickBot="1">
      <c r="A157" s="158" t="s">
        <v>232</v>
      </c>
      <c r="B157" s="158"/>
      <c r="C157" s="158"/>
      <c r="D157" s="158"/>
      <c r="E157" s="158"/>
      <c r="F157" s="158"/>
      <c r="G157" s="158"/>
      <c r="H157" s="159">
        <f>H155*H156</f>
        <v>1127659.2</v>
      </c>
      <c r="I157" s="159"/>
      <c r="J157" s="24"/>
      <c r="K157" s="66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  <c r="AA157" s="24"/>
      <c r="AB157" s="24"/>
      <c r="AC157" s="24"/>
      <c r="AD157" s="24"/>
      <c r="AE157" s="24"/>
      <c r="AF157" s="24"/>
      <c r="AG157" s="24"/>
      <c r="AH157" s="24"/>
      <c r="AI157" s="24"/>
      <c r="AJ157" s="24"/>
      <c r="AK157" s="24"/>
      <c r="AL157" s="24"/>
      <c r="AM157" s="24"/>
      <c r="AN157" s="24"/>
      <c r="AO157" s="24"/>
      <c r="AP157" s="24"/>
      <c r="AQ157" s="24"/>
      <c r="AR157" s="24"/>
      <c r="AS157" s="24"/>
      <c r="AT157" s="24"/>
      <c r="AU157" s="24"/>
      <c r="AMJ157" s="59"/>
    </row>
    <row r="159" spans="1:1024">
      <c r="H159" s="108"/>
      <c r="I159" s="109"/>
    </row>
    <row r="160" spans="1:1024">
      <c r="G160" s="108"/>
      <c r="H160" s="108"/>
      <c r="I160" s="109"/>
    </row>
    <row r="161" spans="7:9">
      <c r="G161" s="108"/>
      <c r="H161" s="108"/>
      <c r="I161" s="109"/>
    </row>
    <row r="162" spans="7:9">
      <c r="G162" s="108"/>
      <c r="H162" s="108"/>
      <c r="I162" s="109"/>
    </row>
    <row r="163" spans="7:9">
      <c r="G163" s="108"/>
      <c r="H163" s="108"/>
      <c r="I163" s="108"/>
    </row>
    <row r="164" spans="7:9">
      <c r="G164" s="108"/>
    </row>
  </sheetData>
  <mergeCells count="223">
    <mergeCell ref="A1:K1"/>
    <mergeCell ref="A2:K2"/>
    <mergeCell ref="A9:I9"/>
    <mergeCell ref="B10:F10"/>
    <mergeCell ref="G10:I10"/>
    <mergeCell ref="B11:F11"/>
    <mergeCell ref="G11:I11"/>
    <mergeCell ref="B12:F12"/>
    <mergeCell ref="G12:I12"/>
    <mergeCell ref="A3:I3"/>
    <mergeCell ref="C4:I4"/>
    <mergeCell ref="C5:D5"/>
    <mergeCell ref="A7:I7"/>
    <mergeCell ref="A8:I8"/>
    <mergeCell ref="C18:I18"/>
    <mergeCell ref="A19:I19"/>
    <mergeCell ref="A20:I20"/>
    <mergeCell ref="A21:I21"/>
    <mergeCell ref="A22:I22"/>
    <mergeCell ref="A23:I23"/>
    <mergeCell ref="G13:I13"/>
    <mergeCell ref="A14:I14"/>
    <mergeCell ref="A15:I15"/>
    <mergeCell ref="B16:G16"/>
    <mergeCell ref="H16:I16"/>
    <mergeCell ref="B17:G17"/>
    <mergeCell ref="H17:I17"/>
    <mergeCell ref="B27:G27"/>
    <mergeCell ref="H27:I27"/>
    <mergeCell ref="B28:G28"/>
    <mergeCell ref="H28:I28"/>
    <mergeCell ref="A29:I29"/>
    <mergeCell ref="A30:I30"/>
    <mergeCell ref="B24:G24"/>
    <mergeCell ref="H24:I24"/>
    <mergeCell ref="B25:G25"/>
    <mergeCell ref="H25:I25"/>
    <mergeCell ref="B26:G26"/>
    <mergeCell ref="H26:I26"/>
    <mergeCell ref="H34:I34"/>
    <mergeCell ref="B35:G35"/>
    <mergeCell ref="H35:I35"/>
    <mergeCell ref="B36:G36"/>
    <mergeCell ref="H36:I36"/>
    <mergeCell ref="B31:G31"/>
    <mergeCell ref="H31:I31"/>
    <mergeCell ref="B32:G32"/>
    <mergeCell ref="H32:I32"/>
    <mergeCell ref="H33:I33"/>
    <mergeCell ref="A39:G39"/>
    <mergeCell ref="H39:I39"/>
    <mergeCell ref="A40:I40"/>
    <mergeCell ref="A41:I41"/>
    <mergeCell ref="A42:I42"/>
    <mergeCell ref="B43:G43"/>
    <mergeCell ref="B37:G37"/>
    <mergeCell ref="H37:I37"/>
    <mergeCell ref="B38:G38"/>
    <mergeCell ref="H38:I38"/>
    <mergeCell ref="A47:G47"/>
    <mergeCell ref="H47:I47"/>
    <mergeCell ref="A48:I48"/>
    <mergeCell ref="A49:I49"/>
    <mergeCell ref="B50:G50"/>
    <mergeCell ref="B51:G51"/>
    <mergeCell ref="B44:G44"/>
    <mergeCell ref="B45:G45"/>
    <mergeCell ref="B46:G46"/>
    <mergeCell ref="B58:G58"/>
    <mergeCell ref="A59:G59"/>
    <mergeCell ref="A60:I60"/>
    <mergeCell ref="A61:I61"/>
    <mergeCell ref="B62:G62"/>
    <mergeCell ref="H62:I62"/>
    <mergeCell ref="B52:G52"/>
    <mergeCell ref="B53:C53"/>
    <mergeCell ref="B54:G54"/>
    <mergeCell ref="B55:G55"/>
    <mergeCell ref="B56:G56"/>
    <mergeCell ref="B57:G57"/>
    <mergeCell ref="A65:A66"/>
    <mergeCell ref="B65:C66"/>
    <mergeCell ref="H65:I66"/>
    <mergeCell ref="A63:A64"/>
    <mergeCell ref="B63:B64"/>
    <mergeCell ref="H63:I63"/>
    <mergeCell ref="Z63:AA63"/>
    <mergeCell ref="AB63:AC63"/>
    <mergeCell ref="AD63:AE63"/>
    <mergeCell ref="B67:G67"/>
    <mergeCell ref="H67:I67"/>
    <mergeCell ref="B68:G68"/>
    <mergeCell ref="H68:I68"/>
    <mergeCell ref="B69:G69"/>
    <mergeCell ref="H69:I69"/>
    <mergeCell ref="AF63:AG63"/>
    <mergeCell ref="AH63:AK63"/>
    <mergeCell ref="H64:I64"/>
    <mergeCell ref="A74:I74"/>
    <mergeCell ref="B75:G75"/>
    <mergeCell ref="H75:I75"/>
    <mergeCell ref="B76:G76"/>
    <mergeCell ref="H76:I76"/>
    <mergeCell ref="B77:G77"/>
    <mergeCell ref="H77:I77"/>
    <mergeCell ref="B70:G70"/>
    <mergeCell ref="H70:I70"/>
    <mergeCell ref="A71:G71"/>
    <mergeCell ref="H71:I71"/>
    <mergeCell ref="A72:I72"/>
    <mergeCell ref="A73:I73"/>
    <mergeCell ref="B82:G82"/>
    <mergeCell ref="B83:G83"/>
    <mergeCell ref="B84:G84"/>
    <mergeCell ref="B85:G85"/>
    <mergeCell ref="B86:G86"/>
    <mergeCell ref="B87:G87"/>
    <mergeCell ref="B78:G78"/>
    <mergeCell ref="H78:I78"/>
    <mergeCell ref="A79:G79"/>
    <mergeCell ref="H79:I79"/>
    <mergeCell ref="A80:I80"/>
    <mergeCell ref="A81:I81"/>
    <mergeCell ref="B93:G93"/>
    <mergeCell ref="B95:G95"/>
    <mergeCell ref="B96:G96"/>
    <mergeCell ref="B97:G97"/>
    <mergeCell ref="B98:G98"/>
    <mergeCell ref="B99:G99"/>
    <mergeCell ref="B88:G88"/>
    <mergeCell ref="A89:G89"/>
    <mergeCell ref="H89:I89"/>
    <mergeCell ref="A90:I90"/>
    <mergeCell ref="A91:I91"/>
    <mergeCell ref="A92:I92"/>
    <mergeCell ref="B94:G94"/>
    <mergeCell ref="A106:I106"/>
    <mergeCell ref="A107:I107"/>
    <mergeCell ref="B108:G108"/>
    <mergeCell ref="H108:I108"/>
    <mergeCell ref="B109:G109"/>
    <mergeCell ref="H109:I109"/>
    <mergeCell ref="A100:G100"/>
    <mergeCell ref="A101:I101"/>
    <mergeCell ref="A102:I102"/>
    <mergeCell ref="B103:G103"/>
    <mergeCell ref="B104:G104"/>
    <mergeCell ref="A105:G105"/>
    <mergeCell ref="H105:I105"/>
    <mergeCell ref="B114:G114"/>
    <mergeCell ref="H114:I114"/>
    <mergeCell ref="B115:G115"/>
    <mergeCell ref="H115:I115"/>
    <mergeCell ref="B116:G116"/>
    <mergeCell ref="H116:I116"/>
    <mergeCell ref="B110:G110"/>
    <mergeCell ref="H110:I110"/>
    <mergeCell ref="A111:G111"/>
    <mergeCell ref="H111:I111"/>
    <mergeCell ref="A112:I112"/>
    <mergeCell ref="A113:I113"/>
    <mergeCell ref="A120:I120"/>
    <mergeCell ref="A121:I121"/>
    <mergeCell ref="B122:G122"/>
    <mergeCell ref="B123:G123"/>
    <mergeCell ref="B124:G124"/>
    <mergeCell ref="B125:G125"/>
    <mergeCell ref="B117:G117"/>
    <mergeCell ref="H117:I117"/>
    <mergeCell ref="B118:G118"/>
    <mergeCell ref="H118:I118"/>
    <mergeCell ref="A119:G119"/>
    <mergeCell ref="H119:I119"/>
    <mergeCell ref="A131:I131"/>
    <mergeCell ref="A132:I132"/>
    <mergeCell ref="A133:G133"/>
    <mergeCell ref="H133:I133"/>
    <mergeCell ref="B134:G134"/>
    <mergeCell ref="H134:I134"/>
    <mergeCell ref="A126:B126"/>
    <mergeCell ref="C126:C127"/>
    <mergeCell ref="A127:B127"/>
    <mergeCell ref="A128:B128"/>
    <mergeCell ref="A129:G129"/>
    <mergeCell ref="A130:I130"/>
    <mergeCell ref="B138:G138"/>
    <mergeCell ref="H138:I138"/>
    <mergeCell ref="A139:G139"/>
    <mergeCell ref="H139:I139"/>
    <mergeCell ref="B140:G140"/>
    <mergeCell ref="H140:I140"/>
    <mergeCell ref="B135:G135"/>
    <mergeCell ref="H135:I135"/>
    <mergeCell ref="B136:G136"/>
    <mergeCell ref="H136:I136"/>
    <mergeCell ref="B137:G137"/>
    <mergeCell ref="H137:I137"/>
    <mergeCell ref="A146:B146"/>
    <mergeCell ref="E146:F146"/>
    <mergeCell ref="H146:I146"/>
    <mergeCell ref="A147:G147"/>
    <mergeCell ref="H147:I147"/>
    <mergeCell ref="A148:G148"/>
    <mergeCell ref="H148:I148"/>
    <mergeCell ref="A141:G141"/>
    <mergeCell ref="H141:I141"/>
    <mergeCell ref="A142:I142"/>
    <mergeCell ref="A143:I143"/>
    <mergeCell ref="A145:B145"/>
    <mergeCell ref="E145:F145"/>
    <mergeCell ref="H145:I145"/>
    <mergeCell ref="A155:G155"/>
    <mergeCell ref="H155:I155"/>
    <mergeCell ref="A156:G156"/>
    <mergeCell ref="H156:I156"/>
    <mergeCell ref="A157:G157"/>
    <mergeCell ref="H157:I157"/>
    <mergeCell ref="A149:G149"/>
    <mergeCell ref="H149:I149"/>
    <mergeCell ref="A151:I151"/>
    <mergeCell ref="A153:I153"/>
    <mergeCell ref="A154:G154"/>
    <mergeCell ref="H154:I154"/>
  </mergeCells>
  <printOptions horizontalCentered="1" headings="1"/>
  <pageMargins left="0.39374999999999999" right="0.39374999999999999" top="0.39374999999999999" bottom="0.39374999999999999" header="0.511811023622047" footer="0.511811023622047"/>
  <pageSetup paperSize="9" scale="60" fitToHeight="0" orientation="landscape" r:id="rId1"/>
  <rowBreaks count="3" manualBreakCount="3">
    <brk id="47" max="10" man="1"/>
    <brk id="90" max="10" man="1"/>
    <brk id="129" max="16383" man="1"/>
  </rowBreaks>
  <ignoredErrors>
    <ignoredError sqref="I156 I155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ABDD7-CA3A-40B3-BDB0-0A24444FD5DC}">
  <sheetPr>
    <pageSetUpPr fitToPage="1"/>
  </sheetPr>
  <dimension ref="A1:AMJ164"/>
  <sheetViews>
    <sheetView view="pageBreakPreview" topLeftCell="C16" zoomScaleNormal="115" zoomScaleSheetLayoutView="100" zoomScalePageLayoutView="115" workbookViewId="0">
      <selection activeCell="K35" sqref="K35:L35"/>
    </sheetView>
  </sheetViews>
  <sheetFormatPr defaultColWidth="9.140625" defaultRowHeight="15"/>
  <cols>
    <col min="1" max="1" width="3.140625" style="86" customWidth="1"/>
    <col min="2" max="2" width="32.28515625" style="58" bestFit="1" customWidth="1"/>
    <col min="3" max="3" width="17.140625" style="58" customWidth="1"/>
    <col min="4" max="4" width="13.85546875" style="58" customWidth="1"/>
    <col min="5" max="5" width="13" style="58" customWidth="1"/>
    <col min="6" max="6" width="10.5703125" style="58" customWidth="1"/>
    <col min="7" max="7" width="15.28515625" style="58" bestFit="1" customWidth="1"/>
    <col min="8" max="8" width="8" style="58" customWidth="1"/>
    <col min="9" max="9" width="17.5703125" style="58" customWidth="1"/>
    <col min="10" max="10" width="10.140625" style="58" hidden="1" customWidth="1"/>
    <col min="11" max="11" width="94.7109375" style="1" customWidth="1"/>
    <col min="12" max="26" width="9.140625" style="2"/>
    <col min="27" max="27" width="9.7109375" style="2" customWidth="1"/>
    <col min="28" max="47" width="9.140625" style="2"/>
    <col min="48" max="1023" width="9.140625" style="58"/>
    <col min="1024" max="1024" width="11.5703125" style="59" customWidth="1"/>
    <col min="1025" max="16384" width="9.140625" style="59"/>
  </cols>
  <sheetData>
    <row r="1" spans="1:11">
      <c r="A1" s="234" t="s">
        <v>0</v>
      </c>
      <c r="B1" s="234"/>
      <c r="C1" s="234"/>
      <c r="D1" s="234"/>
      <c r="E1" s="234"/>
      <c r="F1" s="234"/>
      <c r="G1" s="234"/>
      <c r="H1" s="234"/>
      <c r="I1" s="234"/>
      <c r="J1" s="234"/>
      <c r="K1" s="234"/>
    </row>
    <row r="2" spans="1:11" ht="21" customHeight="1">
      <c r="A2" s="235" t="s">
        <v>1</v>
      </c>
      <c r="B2" s="235"/>
      <c r="C2" s="235"/>
      <c r="D2" s="235"/>
      <c r="E2" s="235"/>
      <c r="F2" s="235"/>
      <c r="G2" s="235"/>
      <c r="H2" s="235"/>
      <c r="I2" s="235"/>
      <c r="J2" s="235"/>
      <c r="K2" s="235"/>
    </row>
    <row r="3" spans="1:11" ht="15" customHeight="1">
      <c r="A3" s="191"/>
      <c r="B3" s="191"/>
      <c r="C3" s="191"/>
      <c r="D3" s="191"/>
      <c r="E3" s="191"/>
      <c r="F3" s="191"/>
      <c r="G3" s="191"/>
      <c r="H3" s="191"/>
      <c r="I3" s="191"/>
      <c r="J3" s="149"/>
    </row>
    <row r="4" spans="1:11" ht="15" customHeight="1">
      <c r="A4" s="138"/>
      <c r="B4" s="141" t="s">
        <v>2</v>
      </c>
      <c r="C4" s="238"/>
      <c r="D4" s="238"/>
      <c r="E4" s="238"/>
      <c r="F4" s="238"/>
      <c r="G4" s="238"/>
      <c r="H4" s="238"/>
      <c r="I4" s="238"/>
      <c r="J4" s="3"/>
    </row>
    <row r="5" spans="1:11" ht="15" customHeight="1">
      <c r="A5" s="138"/>
      <c r="B5" s="141" t="s">
        <v>3</v>
      </c>
      <c r="C5" s="239"/>
      <c r="D5" s="239"/>
      <c r="E5" s="4"/>
      <c r="F5" s="4"/>
      <c r="G5" s="4"/>
      <c r="H5" s="4"/>
      <c r="I5" s="4"/>
      <c r="J5" s="3"/>
    </row>
    <row r="6" spans="1:11" ht="15" customHeight="1">
      <c r="A6" s="138"/>
      <c r="B6" s="141" t="s">
        <v>4</v>
      </c>
      <c r="C6" s="4"/>
      <c r="D6" s="4"/>
      <c r="E6" s="4"/>
      <c r="F6" s="4"/>
      <c r="G6" s="4"/>
      <c r="H6" s="4"/>
      <c r="I6" s="4"/>
      <c r="J6" s="3"/>
    </row>
    <row r="7" spans="1:11" ht="15" customHeight="1">
      <c r="A7" s="191"/>
      <c r="B7" s="191"/>
      <c r="C7" s="191"/>
      <c r="D7" s="191"/>
      <c r="E7" s="191"/>
      <c r="F7" s="191"/>
      <c r="G7" s="191"/>
      <c r="H7" s="191"/>
      <c r="I7" s="191"/>
      <c r="J7" s="3"/>
    </row>
    <row r="8" spans="1:11" ht="15" customHeight="1">
      <c r="A8" s="230" t="s">
        <v>5</v>
      </c>
      <c r="B8" s="230"/>
      <c r="C8" s="230"/>
      <c r="D8" s="230"/>
      <c r="E8" s="230"/>
      <c r="F8" s="230"/>
      <c r="G8" s="230"/>
      <c r="H8" s="230"/>
      <c r="I8" s="230"/>
      <c r="J8" s="3"/>
      <c r="K8" s="5" t="s">
        <v>6</v>
      </c>
    </row>
    <row r="9" spans="1:11" ht="15" customHeight="1">
      <c r="A9" s="191"/>
      <c r="B9" s="191"/>
      <c r="C9" s="191"/>
      <c r="D9" s="191"/>
      <c r="E9" s="191"/>
      <c r="F9" s="191"/>
      <c r="G9" s="191"/>
      <c r="H9" s="191"/>
      <c r="I9" s="191"/>
      <c r="J9" s="149"/>
    </row>
    <row r="10" spans="1:11" ht="15" customHeight="1">
      <c r="A10" s="140" t="s">
        <v>7</v>
      </c>
      <c r="B10" s="224" t="s">
        <v>8</v>
      </c>
      <c r="C10" s="224"/>
      <c r="D10" s="224"/>
      <c r="E10" s="224"/>
      <c r="F10" s="224"/>
      <c r="G10" s="236" t="s">
        <v>9</v>
      </c>
      <c r="H10" s="236"/>
      <c r="I10" s="236"/>
      <c r="J10" s="6"/>
      <c r="K10" s="1" t="s">
        <v>10</v>
      </c>
    </row>
    <row r="11" spans="1:11" ht="15" customHeight="1">
      <c r="A11" s="140" t="s">
        <v>11</v>
      </c>
      <c r="B11" s="224" t="s">
        <v>12</v>
      </c>
      <c r="C11" s="224"/>
      <c r="D11" s="224"/>
      <c r="E11" s="224"/>
      <c r="F11" s="224"/>
      <c r="G11" s="166" t="s">
        <v>13</v>
      </c>
      <c r="H11" s="166"/>
      <c r="I11" s="166"/>
      <c r="J11" s="6"/>
      <c r="K11" s="1" t="s">
        <v>14</v>
      </c>
    </row>
    <row r="12" spans="1:11" ht="15" customHeight="1">
      <c r="A12" s="7" t="s">
        <v>15</v>
      </c>
      <c r="B12" s="237" t="s">
        <v>16</v>
      </c>
      <c r="C12" s="237"/>
      <c r="D12" s="237"/>
      <c r="E12" s="237"/>
      <c r="F12" s="237"/>
      <c r="G12" s="232" t="s">
        <v>17</v>
      </c>
      <c r="H12" s="232"/>
      <c r="I12" s="232"/>
      <c r="J12" s="149"/>
      <c r="K12" s="1" t="s">
        <v>18</v>
      </c>
    </row>
    <row r="13" spans="1:11" ht="15" customHeight="1">
      <c r="A13" s="140" t="s">
        <v>19</v>
      </c>
      <c r="B13" s="8" t="s">
        <v>20</v>
      </c>
      <c r="C13" s="9"/>
      <c r="D13" s="9"/>
      <c r="E13" s="9"/>
      <c r="F13" s="9"/>
      <c r="G13" s="232">
        <v>12</v>
      </c>
      <c r="H13" s="232"/>
      <c r="I13" s="232"/>
      <c r="J13" s="149"/>
      <c r="K13" s="1" t="s">
        <v>21</v>
      </c>
    </row>
    <row r="14" spans="1:11" ht="15" customHeight="1">
      <c r="A14" s="191"/>
      <c r="B14" s="191"/>
      <c r="C14" s="191"/>
      <c r="D14" s="191"/>
      <c r="E14" s="191"/>
      <c r="F14" s="191"/>
      <c r="G14" s="191"/>
      <c r="H14" s="191"/>
      <c r="I14" s="191"/>
      <c r="J14" s="149"/>
    </row>
    <row r="15" spans="1:11" ht="15" customHeight="1">
      <c r="A15" s="230" t="s">
        <v>22</v>
      </c>
      <c r="B15" s="230"/>
      <c r="C15" s="230"/>
      <c r="D15" s="230"/>
      <c r="E15" s="230"/>
      <c r="F15" s="230"/>
      <c r="G15" s="230"/>
      <c r="H15" s="230"/>
      <c r="I15" s="230"/>
      <c r="J15" s="149"/>
    </row>
    <row r="16" spans="1:11" ht="15" customHeight="1">
      <c r="A16" s="140">
        <v>1</v>
      </c>
      <c r="B16" s="224" t="s">
        <v>23</v>
      </c>
      <c r="C16" s="224"/>
      <c r="D16" s="224"/>
      <c r="E16" s="224"/>
      <c r="F16" s="224"/>
      <c r="G16" s="224"/>
      <c r="H16" s="232" t="s">
        <v>24</v>
      </c>
      <c r="I16" s="232"/>
      <c r="J16" s="149"/>
      <c r="K16" s="1" t="s">
        <v>25</v>
      </c>
    </row>
    <row r="17" spans="1:22" ht="15" customHeight="1">
      <c r="A17" s="140">
        <v>2</v>
      </c>
      <c r="B17" s="224" t="s">
        <v>26</v>
      </c>
      <c r="C17" s="224"/>
      <c r="D17" s="224"/>
      <c r="E17" s="224"/>
      <c r="F17" s="224"/>
      <c r="G17" s="224"/>
      <c r="H17" s="233"/>
      <c r="I17" s="232"/>
      <c r="J17" s="149"/>
      <c r="K17" s="1" t="s">
        <v>27</v>
      </c>
    </row>
    <row r="18" spans="1:22" ht="15" customHeight="1">
      <c r="A18" s="140">
        <v>1</v>
      </c>
      <c r="B18" s="8" t="s">
        <v>28</v>
      </c>
      <c r="C18" s="229" t="s">
        <v>29</v>
      </c>
      <c r="D18" s="229"/>
      <c r="E18" s="229"/>
      <c r="F18" s="229"/>
      <c r="G18" s="229"/>
      <c r="H18" s="229"/>
      <c r="I18" s="229"/>
      <c r="J18" s="149"/>
      <c r="K18" s="1" t="s">
        <v>30</v>
      </c>
    </row>
    <row r="19" spans="1:22" ht="15" customHeight="1">
      <c r="A19" s="191"/>
      <c r="B19" s="191"/>
      <c r="C19" s="191"/>
      <c r="D19" s="191"/>
      <c r="E19" s="191"/>
      <c r="F19" s="191"/>
      <c r="G19" s="191"/>
      <c r="H19" s="191"/>
      <c r="I19" s="191"/>
      <c r="J19" s="149"/>
    </row>
    <row r="20" spans="1:22" ht="15" customHeight="1">
      <c r="A20" s="230" t="s">
        <v>31</v>
      </c>
      <c r="B20" s="230"/>
      <c r="C20" s="230"/>
      <c r="D20" s="230"/>
      <c r="E20" s="230"/>
      <c r="F20" s="230"/>
      <c r="G20" s="230"/>
      <c r="H20" s="230"/>
      <c r="I20" s="230"/>
      <c r="J20" s="10"/>
    </row>
    <row r="21" spans="1:22" ht="15" customHeight="1">
      <c r="A21" s="191" t="s">
        <v>32</v>
      </c>
      <c r="B21" s="191"/>
      <c r="C21" s="191"/>
      <c r="D21" s="191"/>
      <c r="E21" s="191"/>
      <c r="F21" s="191"/>
      <c r="G21" s="191"/>
      <c r="H21" s="191"/>
      <c r="I21" s="191"/>
      <c r="J21" s="149"/>
    </row>
    <row r="22" spans="1:22" ht="15" customHeight="1">
      <c r="A22" s="231" t="s">
        <v>33</v>
      </c>
      <c r="B22" s="231"/>
      <c r="C22" s="231"/>
      <c r="D22" s="231"/>
      <c r="E22" s="231"/>
      <c r="F22" s="231"/>
      <c r="G22" s="231"/>
      <c r="H22" s="231"/>
      <c r="I22" s="231"/>
      <c r="J22" s="11"/>
    </row>
    <row r="23" spans="1:22" ht="15" customHeight="1">
      <c r="A23" s="187" t="s">
        <v>34</v>
      </c>
      <c r="B23" s="187"/>
      <c r="C23" s="187"/>
      <c r="D23" s="187"/>
      <c r="E23" s="187"/>
      <c r="F23" s="187"/>
      <c r="G23" s="187"/>
      <c r="H23" s="187"/>
      <c r="I23" s="187"/>
      <c r="J23" s="11"/>
    </row>
    <row r="24" spans="1:22" ht="15" customHeight="1">
      <c r="A24" s="142">
        <v>1</v>
      </c>
      <c r="B24" s="195" t="s">
        <v>35</v>
      </c>
      <c r="C24" s="195"/>
      <c r="D24" s="195"/>
      <c r="E24" s="195"/>
      <c r="F24" s="195"/>
      <c r="G24" s="195"/>
      <c r="H24" s="226" t="str">
        <f>C18</f>
        <v>VIGILANTE</v>
      </c>
      <c r="I24" s="226"/>
      <c r="J24" s="11"/>
      <c r="K24" s="1" t="s">
        <v>36</v>
      </c>
    </row>
    <row r="25" spans="1:22" ht="15" customHeight="1">
      <c r="A25" s="142">
        <v>2</v>
      </c>
      <c r="B25" s="195" t="s">
        <v>37</v>
      </c>
      <c r="C25" s="195"/>
      <c r="D25" s="195"/>
      <c r="E25" s="195"/>
      <c r="F25" s="195"/>
      <c r="G25" s="195"/>
      <c r="H25" s="226" t="s">
        <v>38</v>
      </c>
      <c r="I25" s="226"/>
      <c r="J25" s="11"/>
      <c r="K25" s="1" t="s">
        <v>39</v>
      </c>
    </row>
    <row r="26" spans="1:22" ht="15" customHeight="1">
      <c r="A26" s="142">
        <v>3</v>
      </c>
      <c r="B26" s="195" t="s">
        <v>40</v>
      </c>
      <c r="C26" s="195"/>
      <c r="D26" s="195"/>
      <c r="E26" s="195"/>
      <c r="F26" s="195"/>
      <c r="G26" s="195"/>
      <c r="H26" s="228">
        <v>2034.15</v>
      </c>
      <c r="I26" s="228"/>
      <c r="J26" s="12"/>
      <c r="K26" s="1" t="s">
        <v>41</v>
      </c>
    </row>
    <row r="27" spans="1:22" ht="15" customHeight="1">
      <c r="A27" s="142">
        <v>4</v>
      </c>
      <c r="B27" s="195" t="s">
        <v>42</v>
      </c>
      <c r="C27" s="195"/>
      <c r="D27" s="195"/>
      <c r="E27" s="195"/>
      <c r="F27" s="195"/>
      <c r="G27" s="195"/>
      <c r="H27" s="226" t="s">
        <v>43</v>
      </c>
      <c r="I27" s="226"/>
      <c r="J27" s="13"/>
      <c r="K27" s="1" t="s">
        <v>44</v>
      </c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</row>
    <row r="28" spans="1:22" ht="15" customHeight="1">
      <c r="A28" s="142">
        <v>5</v>
      </c>
      <c r="B28" s="195" t="s">
        <v>45</v>
      </c>
      <c r="C28" s="195"/>
      <c r="D28" s="195"/>
      <c r="E28" s="195"/>
      <c r="F28" s="195"/>
      <c r="G28" s="195"/>
      <c r="H28" s="227" t="s">
        <v>46</v>
      </c>
      <c r="I28" s="227"/>
      <c r="J28" s="13"/>
      <c r="K28" s="1" t="s">
        <v>47</v>
      </c>
    </row>
    <row r="29" spans="1:22" ht="15" customHeight="1">
      <c r="A29" s="218"/>
      <c r="B29" s="218"/>
      <c r="C29" s="218"/>
      <c r="D29" s="218"/>
      <c r="E29" s="218"/>
      <c r="F29" s="218"/>
      <c r="G29" s="218"/>
      <c r="H29" s="218"/>
      <c r="I29" s="218"/>
      <c r="J29" s="149"/>
    </row>
    <row r="30" spans="1:22" ht="15" customHeight="1">
      <c r="A30" s="185" t="s">
        <v>48</v>
      </c>
      <c r="B30" s="185"/>
      <c r="C30" s="185"/>
      <c r="D30" s="185"/>
      <c r="E30" s="185"/>
      <c r="F30" s="185"/>
      <c r="G30" s="185"/>
      <c r="H30" s="185"/>
      <c r="I30" s="185"/>
      <c r="J30" s="15"/>
    </row>
    <row r="31" spans="1:22" ht="15" customHeight="1">
      <c r="A31" s="146">
        <v>1</v>
      </c>
      <c r="B31" s="187" t="s">
        <v>49</v>
      </c>
      <c r="C31" s="187"/>
      <c r="D31" s="187"/>
      <c r="E31" s="187"/>
      <c r="F31" s="187"/>
      <c r="G31" s="187"/>
      <c r="H31" s="223" t="s">
        <v>50</v>
      </c>
      <c r="I31" s="223"/>
      <c r="J31" s="16"/>
    </row>
    <row r="32" spans="1:22" ht="15" customHeight="1">
      <c r="A32" s="142" t="s">
        <v>7</v>
      </c>
      <c r="B32" s="224" t="s">
        <v>51</v>
      </c>
      <c r="C32" s="224"/>
      <c r="D32" s="224"/>
      <c r="E32" s="224"/>
      <c r="F32" s="224"/>
      <c r="G32" s="224"/>
      <c r="H32" s="178">
        <f>H26</f>
        <v>2034.15</v>
      </c>
      <c r="I32" s="178"/>
      <c r="J32" s="17">
        <f>((H32/(H26/220)))</f>
        <v>220</v>
      </c>
      <c r="K32" s="240" t="s">
        <v>52</v>
      </c>
      <c r="L32" s="240"/>
      <c r="M32" s="240"/>
      <c r="N32" s="240"/>
      <c r="O32" s="240"/>
      <c r="P32" s="240"/>
      <c r="Q32" s="240"/>
      <c r="R32" s="240"/>
      <c r="S32" s="240"/>
      <c r="T32" s="240"/>
      <c r="U32" s="240"/>
      <c r="V32" s="240"/>
    </row>
    <row r="33" spans="1:22" ht="39" customHeight="1">
      <c r="A33" s="18" t="s">
        <v>11</v>
      </c>
      <c r="B33" s="101" t="s">
        <v>53</v>
      </c>
      <c r="C33" s="96"/>
      <c r="D33" s="97" t="s">
        <v>54</v>
      </c>
      <c r="E33" s="97" t="s">
        <v>55</v>
      </c>
      <c r="F33" s="96"/>
      <c r="G33" s="98"/>
      <c r="H33" s="225">
        <f>IF(E33="N",0,H32*0.3)</f>
        <v>610.25</v>
      </c>
      <c r="I33" s="225"/>
      <c r="J33" s="22"/>
      <c r="K33" s="241" t="s">
        <v>56</v>
      </c>
      <c r="L33" s="241"/>
      <c r="M33" s="241"/>
      <c r="N33" s="241"/>
      <c r="O33" s="241"/>
      <c r="P33" s="241"/>
      <c r="Q33" s="241"/>
      <c r="R33" s="241"/>
      <c r="S33" s="241"/>
      <c r="T33" s="241"/>
      <c r="U33" s="241"/>
      <c r="V33" s="241"/>
    </row>
    <row r="34" spans="1:22" ht="55.5" customHeight="1">
      <c r="A34" s="18" t="s">
        <v>15</v>
      </c>
      <c r="B34" s="101" t="s">
        <v>57</v>
      </c>
      <c r="C34" s="96"/>
      <c r="D34" s="97" t="s">
        <v>54</v>
      </c>
      <c r="E34" s="97" t="s">
        <v>58</v>
      </c>
      <c r="F34" s="99">
        <v>0.2</v>
      </c>
      <c r="G34" s="100"/>
      <c r="H34" s="221">
        <f>IF(E34="N",0,F34*H32)</f>
        <v>0</v>
      </c>
      <c r="I34" s="221"/>
      <c r="J34" s="22"/>
      <c r="K34" s="145" t="s">
        <v>59</v>
      </c>
      <c r="L34" s="144"/>
      <c r="M34" s="144"/>
      <c r="N34" s="144"/>
      <c r="O34" s="144"/>
      <c r="P34" s="144"/>
      <c r="Q34" s="144"/>
      <c r="R34" s="144"/>
      <c r="S34" s="144"/>
      <c r="T34" s="144"/>
      <c r="U34" s="144"/>
      <c r="V34" s="144"/>
    </row>
    <row r="35" spans="1:22" ht="15" customHeight="1">
      <c r="A35" s="142" t="s">
        <v>19</v>
      </c>
      <c r="B35" s="222" t="s">
        <v>60</v>
      </c>
      <c r="C35" s="222"/>
      <c r="D35" s="222"/>
      <c r="E35" s="222"/>
      <c r="F35" s="222"/>
      <c r="G35" s="222"/>
      <c r="H35" s="242">
        <f>(H32+H33)/220*20%*8*15</f>
        <v>288.48</v>
      </c>
      <c r="I35" s="243"/>
      <c r="J35" s="23"/>
      <c r="K35" s="241" t="s">
        <v>299</v>
      </c>
      <c r="L35" s="240"/>
    </row>
    <row r="36" spans="1:22" ht="15" customHeight="1">
      <c r="A36" s="142" t="s">
        <v>61</v>
      </c>
      <c r="B36" s="219" t="s">
        <v>62</v>
      </c>
      <c r="C36" s="219"/>
      <c r="D36" s="219"/>
      <c r="E36" s="219"/>
      <c r="F36" s="219"/>
      <c r="G36" s="219"/>
      <c r="H36" s="178"/>
      <c r="I36" s="178"/>
      <c r="J36" s="23"/>
      <c r="K36" s="240"/>
      <c r="L36" s="240"/>
      <c r="P36" s="24"/>
    </row>
    <row r="37" spans="1:22" ht="15" customHeight="1">
      <c r="A37" s="140" t="s">
        <v>63</v>
      </c>
      <c r="B37" s="219" t="s">
        <v>64</v>
      </c>
      <c r="C37" s="219"/>
      <c r="D37" s="219"/>
      <c r="E37" s="219"/>
      <c r="F37" s="219"/>
      <c r="G37" s="219"/>
      <c r="H37" s="186"/>
      <c r="I37" s="186"/>
      <c r="J37" s="25"/>
      <c r="K37" s="240"/>
      <c r="L37" s="240"/>
      <c r="N37" s="26"/>
    </row>
    <row r="38" spans="1:22" ht="15" customHeight="1">
      <c r="A38" s="142" t="s">
        <v>65</v>
      </c>
      <c r="B38" s="195" t="s">
        <v>66</v>
      </c>
      <c r="C38" s="195"/>
      <c r="D38" s="195"/>
      <c r="E38" s="195"/>
      <c r="F38" s="195"/>
      <c r="G38" s="195"/>
      <c r="H38" s="220"/>
      <c r="I38" s="220"/>
      <c r="J38" s="27"/>
      <c r="K38" s="240"/>
      <c r="L38" s="240"/>
    </row>
    <row r="39" spans="1:22" ht="15" customHeight="1">
      <c r="A39" s="188" t="s">
        <v>67</v>
      </c>
      <c r="B39" s="188"/>
      <c r="C39" s="188"/>
      <c r="D39" s="188"/>
      <c r="E39" s="188"/>
      <c r="F39" s="188"/>
      <c r="G39" s="188"/>
      <c r="H39" s="196">
        <f>SUM(H32:I38)</f>
        <v>2932.88</v>
      </c>
      <c r="I39" s="196"/>
      <c r="J39" s="28"/>
      <c r="K39" s="1" t="s">
        <v>68</v>
      </c>
    </row>
    <row r="40" spans="1:22" ht="15" customHeight="1">
      <c r="A40" s="218"/>
      <c r="B40" s="218"/>
      <c r="C40" s="218"/>
      <c r="D40" s="218"/>
      <c r="E40" s="218"/>
      <c r="F40" s="218"/>
      <c r="G40" s="218"/>
      <c r="H40" s="218"/>
      <c r="I40" s="218"/>
      <c r="J40" s="149"/>
    </row>
    <row r="41" spans="1:22" ht="15" customHeight="1">
      <c r="A41" s="185" t="s">
        <v>69</v>
      </c>
      <c r="B41" s="185"/>
      <c r="C41" s="185"/>
      <c r="D41" s="185"/>
      <c r="E41" s="185"/>
      <c r="F41" s="185"/>
      <c r="G41" s="185"/>
      <c r="H41" s="185"/>
      <c r="I41" s="185"/>
      <c r="J41" s="149"/>
    </row>
    <row r="42" spans="1:22" ht="15" customHeight="1">
      <c r="A42" s="188" t="s">
        <v>70</v>
      </c>
      <c r="B42" s="188"/>
      <c r="C42" s="188"/>
      <c r="D42" s="188"/>
      <c r="E42" s="188"/>
      <c r="F42" s="188"/>
      <c r="G42" s="188"/>
      <c r="H42" s="188"/>
      <c r="I42" s="188"/>
      <c r="J42" s="149"/>
    </row>
    <row r="43" spans="1:22" ht="15" customHeight="1">
      <c r="A43" s="146" t="s">
        <v>71</v>
      </c>
      <c r="B43" s="187" t="s">
        <v>72</v>
      </c>
      <c r="C43" s="187"/>
      <c r="D43" s="187"/>
      <c r="E43" s="187"/>
      <c r="F43" s="187"/>
      <c r="G43" s="187"/>
      <c r="H43" s="146" t="s">
        <v>73</v>
      </c>
      <c r="I43" s="29" t="s">
        <v>50</v>
      </c>
      <c r="J43" s="149"/>
    </row>
    <row r="44" spans="1:22" ht="15" customHeight="1">
      <c r="A44" s="142" t="s">
        <v>7</v>
      </c>
      <c r="B44" s="215" t="s">
        <v>74</v>
      </c>
      <c r="C44" s="215"/>
      <c r="D44" s="215"/>
      <c r="E44" s="215"/>
      <c r="F44" s="215"/>
      <c r="G44" s="215"/>
      <c r="H44" s="30">
        <f>1/12</f>
        <v>8.3299999999999999E-2</v>
      </c>
      <c r="I44" s="31">
        <f>H44*H39</f>
        <v>244.31</v>
      </c>
      <c r="J44" s="149"/>
      <c r="K44" s="240" t="s">
        <v>75</v>
      </c>
      <c r="L44" s="240"/>
      <c r="M44" s="240"/>
      <c r="N44" s="240"/>
      <c r="O44" s="240"/>
      <c r="P44" s="240"/>
      <c r="Q44" s="240"/>
      <c r="R44" s="240"/>
      <c r="S44" s="240"/>
      <c r="T44" s="240"/>
      <c r="U44" s="240"/>
      <c r="V44" s="240"/>
    </row>
    <row r="45" spans="1:22" ht="25.9" customHeight="1">
      <c r="A45" s="142" t="s">
        <v>11</v>
      </c>
      <c r="B45" s="216" t="s">
        <v>76</v>
      </c>
      <c r="C45" s="216"/>
      <c r="D45" s="216"/>
      <c r="E45" s="216"/>
      <c r="F45" s="216"/>
      <c r="G45" s="216"/>
      <c r="H45" s="32">
        <f>(1/12)+(1/3/12)</f>
        <v>0.1111</v>
      </c>
      <c r="I45" s="31">
        <f>H45*H39</f>
        <v>325.83999999999997</v>
      </c>
      <c r="J45" s="149"/>
      <c r="K45" s="240" t="s">
        <v>77</v>
      </c>
      <c r="L45" s="240"/>
      <c r="M45" s="240"/>
      <c r="N45" s="240"/>
      <c r="O45" s="240"/>
      <c r="P45" s="240"/>
      <c r="Q45" s="240"/>
      <c r="R45" s="240"/>
      <c r="S45" s="240"/>
      <c r="T45" s="240"/>
      <c r="U45" s="240"/>
      <c r="V45" s="240"/>
    </row>
    <row r="46" spans="1:22" ht="37.5" customHeight="1">
      <c r="A46" s="18" t="s">
        <v>15</v>
      </c>
      <c r="B46" s="217" t="s">
        <v>78</v>
      </c>
      <c r="C46" s="217"/>
      <c r="D46" s="217"/>
      <c r="E46" s="217"/>
      <c r="F46" s="217"/>
      <c r="G46" s="217"/>
      <c r="H46" s="33">
        <f>(H44+H45)*H59</f>
        <v>7.1499999999999994E-2</v>
      </c>
      <c r="I46" s="34">
        <f>H46*H39</f>
        <v>209.7</v>
      </c>
      <c r="J46" s="149"/>
      <c r="K46" s="241" t="s">
        <v>79</v>
      </c>
      <c r="L46" s="241"/>
      <c r="M46" s="241"/>
      <c r="N46" s="241"/>
      <c r="O46" s="241"/>
      <c r="P46" s="241"/>
      <c r="Q46" s="241"/>
      <c r="R46" s="241"/>
      <c r="S46" s="241"/>
      <c r="T46" s="241"/>
      <c r="U46" s="241"/>
      <c r="V46" s="241"/>
    </row>
    <row r="47" spans="1:22" ht="15" customHeight="1">
      <c r="A47" s="188" t="s">
        <v>80</v>
      </c>
      <c r="B47" s="188"/>
      <c r="C47" s="188"/>
      <c r="D47" s="188"/>
      <c r="E47" s="188"/>
      <c r="F47" s="188"/>
      <c r="G47" s="188"/>
      <c r="H47" s="196">
        <f>SUM(I44:I46)</f>
        <v>779.85</v>
      </c>
      <c r="I47" s="196"/>
      <c r="J47" s="149"/>
      <c r="K47" s="1" t="s">
        <v>81</v>
      </c>
    </row>
    <row r="48" spans="1:22" ht="15" customHeight="1">
      <c r="A48" s="197"/>
      <c r="B48" s="197"/>
      <c r="C48" s="197"/>
      <c r="D48" s="197"/>
      <c r="E48" s="197"/>
      <c r="F48" s="197"/>
      <c r="G48" s="197"/>
      <c r="H48" s="197"/>
      <c r="I48" s="197"/>
      <c r="J48" s="149"/>
    </row>
    <row r="49" spans="1:37" ht="15" customHeight="1">
      <c r="A49" s="187" t="s">
        <v>82</v>
      </c>
      <c r="B49" s="187"/>
      <c r="C49" s="187"/>
      <c r="D49" s="187"/>
      <c r="E49" s="187"/>
      <c r="F49" s="187"/>
      <c r="G49" s="187"/>
      <c r="H49" s="187"/>
      <c r="I49" s="187"/>
      <c r="J49" s="149"/>
    </row>
    <row r="50" spans="1:37" ht="15" customHeight="1">
      <c r="A50" s="146" t="s">
        <v>83</v>
      </c>
      <c r="B50" s="187" t="s">
        <v>84</v>
      </c>
      <c r="C50" s="187"/>
      <c r="D50" s="187"/>
      <c r="E50" s="187"/>
      <c r="F50" s="187"/>
      <c r="G50" s="187"/>
      <c r="H50" s="146" t="s">
        <v>73</v>
      </c>
      <c r="I50" s="29" t="s">
        <v>50</v>
      </c>
      <c r="J50" s="149"/>
    </row>
    <row r="51" spans="1:37" ht="15" customHeight="1">
      <c r="A51" s="142" t="s">
        <v>7</v>
      </c>
      <c r="B51" s="195" t="s">
        <v>85</v>
      </c>
      <c r="C51" s="195"/>
      <c r="D51" s="195"/>
      <c r="E51" s="195"/>
      <c r="F51" s="195"/>
      <c r="G51" s="195"/>
      <c r="H51" s="35">
        <v>0.2</v>
      </c>
      <c r="I51" s="36">
        <f t="shared" ref="I51:I58" si="0">H51*$H$39</f>
        <v>586.58000000000004</v>
      </c>
      <c r="J51" s="149"/>
      <c r="K51" s="1" t="s">
        <v>86</v>
      </c>
    </row>
    <row r="52" spans="1:37" ht="15" customHeight="1">
      <c r="A52" s="142" t="s">
        <v>11</v>
      </c>
      <c r="B52" s="195" t="s">
        <v>87</v>
      </c>
      <c r="C52" s="195"/>
      <c r="D52" s="195"/>
      <c r="E52" s="195"/>
      <c r="F52" s="195"/>
      <c r="G52" s="195"/>
      <c r="H52" s="35">
        <v>2.5000000000000001E-2</v>
      </c>
      <c r="I52" s="36">
        <f t="shared" si="0"/>
        <v>73.319999999999993</v>
      </c>
      <c r="J52" s="149"/>
      <c r="K52" s="1" t="s">
        <v>88</v>
      </c>
    </row>
    <row r="53" spans="1:37" ht="42.2" customHeight="1">
      <c r="A53" s="37" t="s">
        <v>15</v>
      </c>
      <c r="B53" s="214" t="s">
        <v>89</v>
      </c>
      <c r="C53" s="214"/>
      <c r="D53" s="18" t="s">
        <v>90</v>
      </c>
      <c r="E53" s="38">
        <v>3</v>
      </c>
      <c r="F53" s="39" t="s">
        <v>91</v>
      </c>
      <c r="G53" s="38">
        <v>1</v>
      </c>
      <c r="H53" s="113">
        <f>E53*G53/100</f>
        <v>0.03</v>
      </c>
      <c r="I53" s="114">
        <f t="shared" si="0"/>
        <v>87.99</v>
      </c>
      <c r="J53" s="149"/>
      <c r="K53" s="1" t="s">
        <v>92</v>
      </c>
    </row>
    <row r="54" spans="1:37" ht="15" customHeight="1">
      <c r="A54" s="37" t="s">
        <v>19</v>
      </c>
      <c r="B54" s="195" t="s">
        <v>93</v>
      </c>
      <c r="C54" s="195"/>
      <c r="D54" s="195"/>
      <c r="E54" s="195"/>
      <c r="F54" s="195"/>
      <c r="G54" s="195"/>
      <c r="H54" s="35">
        <v>1.4999999999999999E-2</v>
      </c>
      <c r="I54" s="36">
        <f t="shared" si="0"/>
        <v>43.99</v>
      </c>
      <c r="J54" s="149"/>
      <c r="K54" s="1" t="s">
        <v>94</v>
      </c>
    </row>
    <row r="55" spans="1:37" ht="15" customHeight="1">
      <c r="A55" s="142" t="s">
        <v>61</v>
      </c>
      <c r="B55" s="195" t="s">
        <v>95</v>
      </c>
      <c r="C55" s="195"/>
      <c r="D55" s="195"/>
      <c r="E55" s="195"/>
      <c r="F55" s="195"/>
      <c r="G55" s="195"/>
      <c r="H55" s="40">
        <v>0.01</v>
      </c>
      <c r="I55" s="36">
        <f t="shared" si="0"/>
        <v>29.33</v>
      </c>
      <c r="J55" s="149"/>
      <c r="K55" s="1" t="s">
        <v>96</v>
      </c>
    </row>
    <row r="56" spans="1:37" ht="15" customHeight="1">
      <c r="A56" s="142" t="s">
        <v>63</v>
      </c>
      <c r="B56" s="195" t="s">
        <v>97</v>
      </c>
      <c r="C56" s="195"/>
      <c r="D56" s="195"/>
      <c r="E56" s="195"/>
      <c r="F56" s="195"/>
      <c r="G56" s="195"/>
      <c r="H56" s="35">
        <v>6.0000000000000001E-3</v>
      </c>
      <c r="I56" s="36">
        <f t="shared" si="0"/>
        <v>17.600000000000001</v>
      </c>
      <c r="J56" s="149"/>
      <c r="K56" s="1" t="s">
        <v>98</v>
      </c>
    </row>
    <row r="57" spans="1:37">
      <c r="A57" s="142" t="s">
        <v>65</v>
      </c>
      <c r="B57" s="195" t="s">
        <v>99</v>
      </c>
      <c r="C57" s="195"/>
      <c r="D57" s="195"/>
      <c r="E57" s="195"/>
      <c r="F57" s="195"/>
      <c r="G57" s="195"/>
      <c r="H57" s="35">
        <v>2E-3</v>
      </c>
      <c r="I57" s="36">
        <f t="shared" si="0"/>
        <v>5.87</v>
      </c>
      <c r="J57" s="149"/>
      <c r="K57" s="1" t="s">
        <v>100</v>
      </c>
    </row>
    <row r="58" spans="1:37" ht="15" customHeight="1">
      <c r="A58" s="142" t="s">
        <v>101</v>
      </c>
      <c r="B58" s="195" t="s">
        <v>102</v>
      </c>
      <c r="C58" s="195"/>
      <c r="D58" s="195"/>
      <c r="E58" s="195"/>
      <c r="F58" s="195"/>
      <c r="G58" s="195"/>
      <c r="H58" s="40">
        <v>0.08</v>
      </c>
      <c r="I58" s="36">
        <f t="shared" si="0"/>
        <v>234.63</v>
      </c>
      <c r="J58" s="149"/>
      <c r="K58" s="1" t="s">
        <v>103</v>
      </c>
    </row>
    <row r="59" spans="1:37" ht="15" customHeight="1">
      <c r="A59" s="188" t="s">
        <v>104</v>
      </c>
      <c r="B59" s="188"/>
      <c r="C59" s="188"/>
      <c r="D59" s="188"/>
      <c r="E59" s="188"/>
      <c r="F59" s="188"/>
      <c r="G59" s="188"/>
      <c r="H59" s="41">
        <f>SUM(H51:H58)</f>
        <v>0.36799999999999999</v>
      </c>
      <c r="I59" s="147">
        <f>SUM(I51:I58)</f>
        <v>1079.31</v>
      </c>
      <c r="J59" s="149"/>
      <c r="K59" s="1" t="s">
        <v>105</v>
      </c>
    </row>
    <row r="60" spans="1:37" ht="15" customHeight="1">
      <c r="A60" s="197"/>
      <c r="B60" s="197"/>
      <c r="C60" s="197"/>
      <c r="D60" s="197"/>
      <c r="E60" s="197"/>
      <c r="F60" s="197"/>
      <c r="G60" s="197"/>
      <c r="H60" s="197"/>
      <c r="I60" s="197"/>
      <c r="J60" s="149"/>
    </row>
    <row r="61" spans="1:37" ht="15" customHeight="1">
      <c r="A61" s="188" t="s">
        <v>106</v>
      </c>
      <c r="B61" s="188"/>
      <c r="C61" s="188"/>
      <c r="D61" s="188"/>
      <c r="E61" s="188"/>
      <c r="F61" s="188"/>
      <c r="G61" s="188"/>
      <c r="H61" s="188"/>
      <c r="I61" s="188"/>
      <c r="J61" s="149"/>
    </row>
    <row r="62" spans="1:37" ht="15" customHeight="1" thickBot="1">
      <c r="A62" s="146" t="s">
        <v>107</v>
      </c>
      <c r="B62" s="187" t="s">
        <v>108</v>
      </c>
      <c r="C62" s="187"/>
      <c r="D62" s="187"/>
      <c r="E62" s="187"/>
      <c r="F62" s="187"/>
      <c r="G62" s="187"/>
      <c r="H62" s="188" t="s">
        <v>50</v>
      </c>
      <c r="I62" s="188"/>
      <c r="J62" s="42"/>
    </row>
    <row r="63" spans="1:37" ht="15.75" thickBot="1">
      <c r="A63" s="210" t="s">
        <v>7</v>
      </c>
      <c r="B63" s="212" t="s">
        <v>109</v>
      </c>
      <c r="C63" s="142" t="s">
        <v>110</v>
      </c>
      <c r="D63" s="142" t="s">
        <v>111</v>
      </c>
      <c r="E63" s="142" t="s">
        <v>112</v>
      </c>
      <c r="F63" s="142" t="s">
        <v>113</v>
      </c>
      <c r="G63" s="142" t="s">
        <v>114</v>
      </c>
      <c r="H63" s="213">
        <f>IF(C64="N",0,(D64*E64*F64)-G64)</f>
        <v>567.95000000000005</v>
      </c>
      <c r="I63" s="213"/>
      <c r="J63" s="22"/>
      <c r="K63" s="1" t="s">
        <v>115</v>
      </c>
      <c r="Z63" s="208"/>
      <c r="AA63" s="208"/>
      <c r="AB63" s="208"/>
      <c r="AC63" s="208"/>
      <c r="AD63" s="208"/>
      <c r="AE63" s="208"/>
      <c r="AF63" s="208"/>
      <c r="AG63" s="208"/>
      <c r="AH63" s="208"/>
      <c r="AI63" s="208"/>
      <c r="AJ63" s="208"/>
      <c r="AK63" s="208"/>
    </row>
    <row r="64" spans="1:37" ht="27" customHeight="1">
      <c r="A64" s="210"/>
      <c r="B64" s="210"/>
      <c r="C64" s="148" t="s">
        <v>55</v>
      </c>
      <c r="D64" s="102">
        <v>15</v>
      </c>
      <c r="E64" s="148">
        <v>2</v>
      </c>
      <c r="F64" s="148">
        <v>23</v>
      </c>
      <c r="G64" s="102">
        <f>H32*0.06</f>
        <v>122.05</v>
      </c>
      <c r="H64" s="209">
        <f>IF(H63&gt;=0,H63,0)</f>
        <v>567.95000000000005</v>
      </c>
      <c r="I64" s="209"/>
      <c r="J64" s="22"/>
      <c r="K64" s="1" t="s">
        <v>116</v>
      </c>
      <c r="Z64" s="44"/>
      <c r="AA64" s="45"/>
      <c r="AB64" s="46"/>
      <c r="AC64" s="47"/>
      <c r="AD64" s="48"/>
      <c r="AE64" s="47"/>
      <c r="AF64" s="48"/>
      <c r="AG64" s="47"/>
      <c r="AH64" s="48"/>
      <c r="AI64" s="47"/>
      <c r="AJ64" s="48"/>
      <c r="AK64" s="47"/>
    </row>
    <row r="65" spans="1:37" ht="15" customHeight="1">
      <c r="A65" s="210" t="s">
        <v>11</v>
      </c>
      <c r="B65" s="210" t="s">
        <v>117</v>
      </c>
      <c r="C65" s="210"/>
      <c r="D65" s="142" t="s">
        <v>110</v>
      </c>
      <c r="E65" s="142" t="s">
        <v>111</v>
      </c>
      <c r="F65" s="142" t="s">
        <v>113</v>
      </c>
      <c r="G65" s="142" t="s">
        <v>114</v>
      </c>
      <c r="H65" s="211">
        <f>IF(D66="N",0,(E66*F66)-G66)</f>
        <v>828</v>
      </c>
      <c r="I65" s="211"/>
      <c r="J65" s="22"/>
      <c r="K65" s="1" t="s">
        <v>118</v>
      </c>
      <c r="Z65" s="49"/>
      <c r="AA65" s="50"/>
      <c r="AB65" s="49"/>
      <c r="AC65" s="51"/>
      <c r="AD65" s="49"/>
      <c r="AE65" s="51"/>
      <c r="AF65" s="49"/>
      <c r="AG65" s="51"/>
      <c r="AH65" s="49"/>
      <c r="AI65" s="51"/>
      <c r="AJ65" s="49"/>
      <c r="AK65" s="51"/>
    </row>
    <row r="66" spans="1:37" ht="15" customHeight="1" thickBot="1">
      <c r="A66" s="210"/>
      <c r="B66" s="210"/>
      <c r="C66" s="210"/>
      <c r="D66" s="142" t="s">
        <v>110</v>
      </c>
      <c r="E66" s="43">
        <v>40</v>
      </c>
      <c r="F66" s="142">
        <v>23</v>
      </c>
      <c r="G66" s="43">
        <f>E66*F66*10%</f>
        <v>92</v>
      </c>
      <c r="H66" s="211"/>
      <c r="I66" s="211"/>
      <c r="J66" s="22"/>
      <c r="K66" s="1" t="s">
        <v>119</v>
      </c>
      <c r="Z66" s="52"/>
      <c r="AA66" s="53"/>
      <c r="AB66" s="52"/>
      <c r="AC66" s="54"/>
      <c r="AD66" s="52"/>
      <c r="AE66" s="54"/>
      <c r="AF66" s="52"/>
      <c r="AG66" s="54"/>
      <c r="AH66" s="52"/>
      <c r="AI66" s="54"/>
      <c r="AJ66" s="52"/>
      <c r="AK66" s="54"/>
    </row>
    <row r="67" spans="1:37" ht="15" customHeight="1">
      <c r="A67" s="142" t="s">
        <v>15</v>
      </c>
      <c r="B67" s="177" t="s">
        <v>120</v>
      </c>
      <c r="C67" s="177"/>
      <c r="D67" s="177"/>
      <c r="E67" s="177"/>
      <c r="F67" s="177"/>
      <c r="G67" s="177"/>
      <c r="H67" s="201">
        <v>120</v>
      </c>
      <c r="I67" s="202"/>
      <c r="J67" s="55"/>
      <c r="K67" s="1" t="s">
        <v>121</v>
      </c>
      <c r="Z67" s="56"/>
      <c r="AA67" s="56"/>
      <c r="AB67" s="56"/>
      <c r="AC67" s="56"/>
      <c r="AD67" s="56"/>
      <c r="AE67" s="56"/>
      <c r="AF67" s="56"/>
      <c r="AG67" s="56"/>
      <c r="AH67" s="56"/>
      <c r="AI67" s="56"/>
      <c r="AJ67" s="56"/>
      <c r="AK67" s="56"/>
    </row>
    <row r="68" spans="1:37" ht="15" customHeight="1">
      <c r="A68" s="142" t="s">
        <v>19</v>
      </c>
      <c r="B68" s="177" t="s">
        <v>122</v>
      </c>
      <c r="C68" s="177"/>
      <c r="D68" s="177"/>
      <c r="E68" s="177"/>
      <c r="F68" s="177"/>
      <c r="G68" s="177"/>
      <c r="H68" s="199">
        <v>0</v>
      </c>
      <c r="I68" s="199"/>
      <c r="J68" s="22"/>
      <c r="K68" s="1" t="s">
        <v>123</v>
      </c>
      <c r="Z68" s="56"/>
      <c r="AA68" s="56"/>
      <c r="AB68" s="56"/>
      <c r="AC68" s="56"/>
      <c r="AD68" s="56"/>
      <c r="AE68" s="56"/>
      <c r="AF68" s="56"/>
      <c r="AG68" s="56"/>
      <c r="AH68" s="57"/>
      <c r="AI68" s="56"/>
      <c r="AJ68" s="56"/>
      <c r="AK68" s="56"/>
    </row>
    <row r="69" spans="1:37" ht="15" customHeight="1">
      <c r="A69" s="142" t="s">
        <v>61</v>
      </c>
      <c r="B69" s="203" t="s">
        <v>124</v>
      </c>
      <c r="C69" s="204"/>
      <c r="D69" s="204"/>
      <c r="E69" s="204"/>
      <c r="F69" s="204"/>
      <c r="G69" s="205"/>
      <c r="H69" s="206">
        <v>0</v>
      </c>
      <c r="I69" s="207"/>
      <c r="J69" s="22"/>
      <c r="Z69" s="56"/>
      <c r="AA69" s="56"/>
      <c r="AB69" s="56"/>
      <c r="AC69" s="56"/>
      <c r="AD69" s="56"/>
      <c r="AE69" s="56"/>
      <c r="AF69" s="56"/>
      <c r="AG69" s="56"/>
      <c r="AH69" s="57"/>
      <c r="AI69" s="56"/>
      <c r="AJ69" s="56"/>
      <c r="AK69" s="56"/>
    </row>
    <row r="70" spans="1:37" ht="15" customHeight="1">
      <c r="A70" s="142" t="s">
        <v>63</v>
      </c>
      <c r="B70" s="177" t="s">
        <v>125</v>
      </c>
      <c r="C70" s="177"/>
      <c r="D70" s="177"/>
      <c r="E70" s="177"/>
      <c r="F70" s="177"/>
      <c r="G70" s="177"/>
      <c r="H70" s="199">
        <v>0</v>
      </c>
      <c r="I70" s="199"/>
      <c r="J70" s="22"/>
      <c r="Z70" s="56"/>
      <c r="AA70" s="56"/>
      <c r="AB70" s="56"/>
      <c r="AC70" s="56"/>
      <c r="AD70" s="56"/>
      <c r="AE70" s="56"/>
      <c r="AF70" s="56"/>
      <c r="AG70" s="56"/>
      <c r="AH70" s="57"/>
      <c r="AI70" s="56"/>
      <c r="AJ70" s="56"/>
      <c r="AK70" s="56"/>
    </row>
    <row r="71" spans="1:37" ht="15" customHeight="1">
      <c r="A71" s="188" t="s">
        <v>80</v>
      </c>
      <c r="B71" s="188"/>
      <c r="C71" s="188"/>
      <c r="D71" s="188"/>
      <c r="E71" s="188"/>
      <c r="F71" s="188"/>
      <c r="G71" s="188"/>
      <c r="H71" s="196">
        <f>SUM(H63:I70)</f>
        <v>2083.9</v>
      </c>
      <c r="I71" s="196"/>
      <c r="J71" s="28"/>
      <c r="K71" s="1" t="s">
        <v>126</v>
      </c>
    </row>
    <row r="72" spans="1:37" ht="15" customHeight="1">
      <c r="A72" s="191"/>
      <c r="B72" s="191"/>
      <c r="C72" s="191"/>
      <c r="D72" s="191"/>
      <c r="E72" s="191"/>
      <c r="F72" s="191"/>
      <c r="G72" s="191"/>
      <c r="H72" s="191"/>
      <c r="I72" s="191"/>
      <c r="J72" s="28"/>
    </row>
    <row r="73" spans="1:37" ht="15" customHeight="1">
      <c r="A73" s="200" t="s">
        <v>127</v>
      </c>
      <c r="B73" s="200"/>
      <c r="C73" s="200"/>
      <c r="D73" s="200"/>
      <c r="E73" s="200"/>
      <c r="F73" s="200"/>
      <c r="G73" s="200"/>
      <c r="H73" s="200"/>
      <c r="I73" s="200"/>
      <c r="J73" s="28"/>
    </row>
    <row r="74" spans="1:37" ht="15" customHeight="1">
      <c r="A74" s="198"/>
      <c r="B74" s="198"/>
      <c r="C74" s="198"/>
      <c r="D74" s="198"/>
      <c r="E74" s="198"/>
      <c r="F74" s="198"/>
      <c r="G74" s="198"/>
      <c r="H74" s="198"/>
      <c r="I74" s="198"/>
      <c r="J74" s="28"/>
    </row>
    <row r="75" spans="1:37" ht="15" customHeight="1">
      <c r="A75" s="150">
        <v>2</v>
      </c>
      <c r="B75" s="180" t="s">
        <v>128</v>
      </c>
      <c r="C75" s="180"/>
      <c r="D75" s="180"/>
      <c r="E75" s="180"/>
      <c r="F75" s="180"/>
      <c r="G75" s="180"/>
      <c r="H75" s="172" t="s">
        <v>50</v>
      </c>
      <c r="I75" s="172"/>
      <c r="J75" s="28"/>
    </row>
    <row r="76" spans="1:37" ht="15" customHeight="1">
      <c r="A76" s="18" t="s">
        <v>71</v>
      </c>
      <c r="B76" s="177" t="s">
        <v>129</v>
      </c>
      <c r="C76" s="177"/>
      <c r="D76" s="177"/>
      <c r="E76" s="177"/>
      <c r="F76" s="177"/>
      <c r="G76" s="177"/>
      <c r="H76" s="178">
        <f>H47</f>
        <v>779.85</v>
      </c>
      <c r="I76" s="178"/>
      <c r="J76" s="28"/>
      <c r="K76" s="1" t="s">
        <v>130</v>
      </c>
    </row>
    <row r="77" spans="1:37" ht="15" customHeight="1">
      <c r="A77" s="18" t="s">
        <v>83</v>
      </c>
      <c r="B77" s="177" t="s">
        <v>84</v>
      </c>
      <c r="C77" s="177"/>
      <c r="D77" s="177"/>
      <c r="E77" s="177"/>
      <c r="F77" s="177"/>
      <c r="G77" s="177"/>
      <c r="H77" s="178">
        <f>I59</f>
        <v>1079.31</v>
      </c>
      <c r="I77" s="178"/>
      <c r="J77" s="28"/>
      <c r="K77" s="1" t="s">
        <v>131</v>
      </c>
    </row>
    <row r="78" spans="1:37" ht="15" customHeight="1">
      <c r="A78" s="18" t="s">
        <v>107</v>
      </c>
      <c r="B78" s="177" t="s">
        <v>108</v>
      </c>
      <c r="C78" s="177"/>
      <c r="D78" s="177"/>
      <c r="E78" s="177"/>
      <c r="F78" s="177"/>
      <c r="G78" s="177"/>
      <c r="H78" s="178">
        <f>H71</f>
        <v>2083.9</v>
      </c>
      <c r="I78" s="178"/>
      <c r="J78" s="28"/>
      <c r="K78" s="1" t="s">
        <v>132</v>
      </c>
    </row>
    <row r="79" spans="1:37" ht="15" customHeight="1">
      <c r="A79" s="188" t="s">
        <v>80</v>
      </c>
      <c r="B79" s="188"/>
      <c r="C79" s="188"/>
      <c r="D79" s="188"/>
      <c r="E79" s="188"/>
      <c r="F79" s="188"/>
      <c r="G79" s="188"/>
      <c r="H79" s="196">
        <f>SUM(H76:I78)</f>
        <v>3943.06</v>
      </c>
      <c r="I79" s="196"/>
      <c r="J79" s="28"/>
      <c r="K79" s="1" t="s">
        <v>133</v>
      </c>
    </row>
    <row r="80" spans="1:37" ht="15" customHeight="1">
      <c r="A80" s="190"/>
      <c r="B80" s="190"/>
      <c r="C80" s="190"/>
      <c r="D80" s="190"/>
      <c r="E80" s="190"/>
      <c r="F80" s="190"/>
      <c r="G80" s="190"/>
      <c r="H80" s="190"/>
      <c r="I80" s="190"/>
      <c r="J80" s="28"/>
    </row>
    <row r="81" spans="1:22" ht="15" customHeight="1">
      <c r="A81" s="185" t="s">
        <v>134</v>
      </c>
      <c r="B81" s="185"/>
      <c r="C81" s="185"/>
      <c r="D81" s="185"/>
      <c r="E81" s="185"/>
      <c r="F81" s="185"/>
      <c r="G81" s="185"/>
      <c r="H81" s="185"/>
      <c r="I81" s="185"/>
      <c r="J81" s="28"/>
    </row>
    <row r="82" spans="1:22" ht="15" customHeight="1">
      <c r="A82" s="146">
        <v>3</v>
      </c>
      <c r="B82" s="187" t="s">
        <v>135</v>
      </c>
      <c r="C82" s="187"/>
      <c r="D82" s="187"/>
      <c r="E82" s="187"/>
      <c r="F82" s="187"/>
      <c r="G82" s="187"/>
      <c r="H82" s="146" t="s">
        <v>73</v>
      </c>
      <c r="I82" s="29" t="s">
        <v>50</v>
      </c>
      <c r="J82" s="28"/>
    </row>
    <row r="83" spans="1:22" ht="15" customHeight="1">
      <c r="A83" s="142" t="s">
        <v>7</v>
      </c>
      <c r="B83" s="195" t="s">
        <v>136</v>
      </c>
      <c r="C83" s="195"/>
      <c r="D83" s="195"/>
      <c r="E83" s="195"/>
      <c r="F83" s="195"/>
      <c r="G83" s="195"/>
      <c r="H83" s="104">
        <f>(1/12)</f>
        <v>8.3299999999999999E-2</v>
      </c>
      <c r="I83" s="36">
        <f t="shared" ref="I83:I88" si="1">H83*$H$39</f>
        <v>244.31</v>
      </c>
      <c r="J83" s="28"/>
      <c r="K83" s="1" t="s">
        <v>137</v>
      </c>
    </row>
    <row r="84" spans="1:22" ht="15" customHeight="1">
      <c r="A84" s="142" t="s">
        <v>11</v>
      </c>
      <c r="B84" s="195" t="s">
        <v>138</v>
      </c>
      <c r="C84" s="195"/>
      <c r="D84" s="195"/>
      <c r="E84" s="195"/>
      <c r="F84" s="195"/>
      <c r="G84" s="195"/>
      <c r="H84" s="104">
        <f>H83*8%</f>
        <v>6.7000000000000002E-3</v>
      </c>
      <c r="I84" s="36">
        <f t="shared" si="1"/>
        <v>19.649999999999999</v>
      </c>
      <c r="J84" s="28"/>
      <c r="K84" s="1" t="s">
        <v>139</v>
      </c>
    </row>
    <row r="85" spans="1:22" ht="15" customHeight="1">
      <c r="A85" s="142" t="s">
        <v>15</v>
      </c>
      <c r="B85" s="195" t="s">
        <v>140</v>
      </c>
      <c r="C85" s="195"/>
      <c r="D85" s="195"/>
      <c r="E85" s="195"/>
      <c r="F85" s="195"/>
      <c r="G85" s="195"/>
      <c r="H85" s="104">
        <f>(((1+(2/12)+((1/3)*(1/12)))*0.08*0.4*0.9))</f>
        <v>3.44E-2</v>
      </c>
      <c r="I85" s="36">
        <f t="shared" si="1"/>
        <v>100.89</v>
      </c>
      <c r="J85" s="28"/>
      <c r="K85" s="1" t="s">
        <v>141</v>
      </c>
    </row>
    <row r="86" spans="1:22" ht="15" customHeight="1">
      <c r="A86" s="142" t="s">
        <v>19</v>
      </c>
      <c r="B86" s="195" t="s">
        <v>142</v>
      </c>
      <c r="C86" s="195"/>
      <c r="D86" s="195"/>
      <c r="E86" s="195"/>
      <c r="F86" s="195"/>
      <c r="G86" s="195"/>
      <c r="H86" s="104">
        <v>1.9400000000000001E-2</v>
      </c>
      <c r="I86" s="36">
        <f t="shared" si="1"/>
        <v>56.9</v>
      </c>
      <c r="J86" s="28"/>
      <c r="K86" s="1" t="s">
        <v>143</v>
      </c>
    </row>
    <row r="87" spans="1:22" ht="15" customHeight="1">
      <c r="A87" s="142" t="s">
        <v>61</v>
      </c>
      <c r="B87" s="195" t="s">
        <v>144</v>
      </c>
      <c r="C87" s="195"/>
      <c r="D87" s="195"/>
      <c r="E87" s="195"/>
      <c r="F87" s="195"/>
      <c r="G87" s="195"/>
      <c r="H87" s="104">
        <f>H86*H59</f>
        <v>7.1000000000000004E-3</v>
      </c>
      <c r="I87" s="36">
        <f t="shared" si="1"/>
        <v>20.82</v>
      </c>
      <c r="J87" s="28"/>
      <c r="K87" s="1" t="s">
        <v>145</v>
      </c>
    </row>
    <row r="88" spans="1:22" ht="15" customHeight="1">
      <c r="A88" s="142" t="s">
        <v>63</v>
      </c>
      <c r="B88" s="195" t="s">
        <v>146</v>
      </c>
      <c r="C88" s="195"/>
      <c r="D88" s="195"/>
      <c r="E88" s="195"/>
      <c r="F88" s="195"/>
      <c r="G88" s="195"/>
      <c r="H88" s="104">
        <f>H86*0.08*0.4</f>
        <v>5.9999999999999995E-4</v>
      </c>
      <c r="I88" s="36">
        <f t="shared" si="1"/>
        <v>1.76</v>
      </c>
      <c r="J88" s="28"/>
      <c r="K88" s="1" t="s">
        <v>147</v>
      </c>
    </row>
    <row r="89" spans="1:22" ht="15" customHeight="1">
      <c r="A89" s="188" t="s">
        <v>80</v>
      </c>
      <c r="B89" s="188"/>
      <c r="C89" s="188"/>
      <c r="D89" s="188"/>
      <c r="E89" s="188"/>
      <c r="F89" s="188"/>
      <c r="G89" s="188"/>
      <c r="H89" s="196">
        <f>SUM(I83:I88)</f>
        <v>444.33</v>
      </c>
      <c r="I89" s="196"/>
      <c r="J89" s="28"/>
      <c r="K89" s="1" t="s">
        <v>148</v>
      </c>
    </row>
    <row r="90" spans="1:22" ht="15" customHeight="1">
      <c r="A90" s="197"/>
      <c r="B90" s="197"/>
      <c r="C90" s="197"/>
      <c r="D90" s="197"/>
      <c r="E90" s="197"/>
      <c r="F90" s="197"/>
      <c r="G90" s="197"/>
      <c r="H90" s="197"/>
      <c r="I90" s="197"/>
      <c r="J90" s="28"/>
    </row>
    <row r="91" spans="1:22" ht="15" customHeight="1">
      <c r="A91" s="185" t="s">
        <v>149</v>
      </c>
      <c r="B91" s="185"/>
      <c r="C91" s="185"/>
      <c r="D91" s="185"/>
      <c r="E91" s="185"/>
      <c r="F91" s="185"/>
      <c r="G91" s="185"/>
      <c r="H91" s="185"/>
      <c r="I91" s="185"/>
      <c r="J91" s="28"/>
    </row>
    <row r="92" spans="1:22" ht="15" customHeight="1">
      <c r="A92" s="188" t="s">
        <v>150</v>
      </c>
      <c r="B92" s="188"/>
      <c r="C92" s="188"/>
      <c r="D92" s="188"/>
      <c r="E92" s="188"/>
      <c r="F92" s="188"/>
      <c r="G92" s="188"/>
      <c r="H92" s="188"/>
      <c r="I92" s="188"/>
      <c r="J92" s="28"/>
    </row>
    <row r="93" spans="1:22" ht="15" customHeight="1">
      <c r="A93" s="146" t="s">
        <v>151</v>
      </c>
      <c r="B93" s="187" t="s">
        <v>152</v>
      </c>
      <c r="C93" s="187"/>
      <c r="D93" s="187"/>
      <c r="E93" s="187"/>
      <c r="F93" s="187"/>
      <c r="G93" s="187"/>
      <c r="H93" s="146" t="s">
        <v>73</v>
      </c>
      <c r="I93" s="146" t="s">
        <v>50</v>
      </c>
      <c r="J93" s="28"/>
    </row>
    <row r="94" spans="1:22" ht="15" customHeight="1">
      <c r="A94" s="103" t="s">
        <v>7</v>
      </c>
      <c r="B94" s="195" t="s">
        <v>153</v>
      </c>
      <c r="C94" s="195"/>
      <c r="D94" s="195"/>
      <c r="E94" s="195"/>
      <c r="F94" s="195"/>
      <c r="G94" s="195"/>
      <c r="H94" s="32">
        <f>1/12</f>
        <v>8.3299999999999999E-2</v>
      </c>
      <c r="I94" s="31">
        <f>H94*H39</f>
        <v>244.31</v>
      </c>
      <c r="J94" s="149"/>
      <c r="K94" s="240" t="s">
        <v>75</v>
      </c>
      <c r="L94" s="240"/>
      <c r="M94" s="240"/>
      <c r="N94" s="240"/>
      <c r="O94" s="240"/>
      <c r="P94" s="240"/>
      <c r="Q94" s="240"/>
      <c r="R94" s="240"/>
      <c r="S94" s="240"/>
      <c r="T94" s="240"/>
      <c r="U94" s="240"/>
      <c r="V94" s="240"/>
    </row>
    <row r="95" spans="1:22" ht="15" customHeight="1">
      <c r="A95" s="142" t="s">
        <v>11</v>
      </c>
      <c r="B95" s="195" t="s">
        <v>154</v>
      </c>
      <c r="C95" s="195"/>
      <c r="D95" s="195"/>
      <c r="E95" s="195"/>
      <c r="F95" s="195"/>
      <c r="G95" s="195"/>
      <c r="H95" s="105">
        <v>1.66E-2</v>
      </c>
      <c r="I95" s="31">
        <f>H95*$H$39</f>
        <v>48.69</v>
      </c>
      <c r="J95" s="28"/>
      <c r="K95" s="1" t="s">
        <v>155</v>
      </c>
    </row>
    <row r="96" spans="1:22" ht="15" customHeight="1">
      <c r="A96" s="142" t="s">
        <v>15</v>
      </c>
      <c r="B96" s="195" t="s">
        <v>156</v>
      </c>
      <c r="C96" s="195"/>
      <c r="D96" s="195"/>
      <c r="E96" s="195"/>
      <c r="F96" s="195"/>
      <c r="G96" s="195"/>
      <c r="H96" s="105">
        <f>(5/30/12)*0.015</f>
        <v>2.0000000000000001E-4</v>
      </c>
      <c r="I96" s="31">
        <f>H96*$H$39</f>
        <v>0.59</v>
      </c>
      <c r="J96" s="28"/>
      <c r="K96" s="1" t="s">
        <v>157</v>
      </c>
    </row>
    <row r="97" spans="1:1024" ht="15" customHeight="1">
      <c r="A97" s="142" t="s">
        <v>19</v>
      </c>
      <c r="B97" s="195" t="s">
        <v>158</v>
      </c>
      <c r="C97" s="195"/>
      <c r="D97" s="195"/>
      <c r="E97" s="195"/>
      <c r="F97" s="195"/>
      <c r="G97" s="195"/>
      <c r="H97" s="105">
        <f>(1/12)*(0.0178)</f>
        <v>1.5E-3</v>
      </c>
      <c r="I97" s="31">
        <f>H97*$H$39</f>
        <v>4.4000000000000004</v>
      </c>
      <c r="J97" s="28"/>
      <c r="K97" s="1" t="s">
        <v>159</v>
      </c>
    </row>
    <row r="98" spans="1:1024" ht="15" customHeight="1">
      <c r="A98" s="142" t="s">
        <v>61</v>
      </c>
      <c r="B98" s="195" t="s">
        <v>160</v>
      </c>
      <c r="C98" s="195"/>
      <c r="D98" s="195"/>
      <c r="E98" s="195"/>
      <c r="F98" s="195"/>
      <c r="G98" s="195"/>
      <c r="H98" s="105">
        <f>11.11%*5.28%*50%</f>
        <v>2.8999999999999998E-3</v>
      </c>
      <c r="I98" s="31">
        <f>H98*$H$39</f>
        <v>8.51</v>
      </c>
      <c r="J98" s="28"/>
      <c r="K98" s="1" t="s">
        <v>161</v>
      </c>
    </row>
    <row r="99" spans="1:1024" ht="15" customHeight="1">
      <c r="A99" s="142" t="s">
        <v>63</v>
      </c>
      <c r="B99" s="195" t="s">
        <v>162</v>
      </c>
      <c r="C99" s="195"/>
      <c r="D99" s="195"/>
      <c r="E99" s="195"/>
      <c r="F99" s="195"/>
      <c r="G99" s="195"/>
      <c r="H99" s="105">
        <f>(1/30/12)</f>
        <v>2.8E-3</v>
      </c>
      <c r="I99" s="31">
        <f>H99*$H$39</f>
        <v>8.2100000000000009</v>
      </c>
      <c r="J99" s="28"/>
      <c r="K99" s="1" t="s">
        <v>163</v>
      </c>
    </row>
    <row r="100" spans="1:1024" ht="15" customHeight="1">
      <c r="A100" s="172" t="s">
        <v>80</v>
      </c>
      <c r="B100" s="172"/>
      <c r="C100" s="172"/>
      <c r="D100" s="172"/>
      <c r="E100" s="172"/>
      <c r="F100" s="172"/>
      <c r="G100" s="172"/>
      <c r="H100" s="60">
        <f>SUM(H95:H99)</f>
        <v>2.4E-2</v>
      </c>
      <c r="I100" s="61">
        <f>SUM(I94:I99)</f>
        <v>314.70999999999998</v>
      </c>
      <c r="J100" s="28"/>
      <c r="K100" s="1" t="s">
        <v>148</v>
      </c>
    </row>
    <row r="101" spans="1:1024" ht="15" customHeight="1">
      <c r="A101" s="190"/>
      <c r="B101" s="190"/>
      <c r="C101" s="190"/>
      <c r="D101" s="190"/>
      <c r="E101" s="190"/>
      <c r="F101" s="190"/>
      <c r="G101" s="190"/>
      <c r="H101" s="190"/>
      <c r="I101" s="190"/>
      <c r="J101" s="28"/>
    </row>
    <row r="102" spans="1:1024" ht="15" customHeight="1">
      <c r="A102" s="188" t="s">
        <v>164</v>
      </c>
      <c r="B102" s="188"/>
      <c r="C102" s="188"/>
      <c r="D102" s="188"/>
      <c r="E102" s="188"/>
      <c r="F102" s="188"/>
      <c r="G102" s="188"/>
      <c r="H102" s="188"/>
      <c r="I102" s="188"/>
      <c r="J102" s="28"/>
    </row>
    <row r="103" spans="1:1024" ht="15" customHeight="1">
      <c r="A103" s="146" t="s">
        <v>165</v>
      </c>
      <c r="B103" s="187" t="s">
        <v>166</v>
      </c>
      <c r="C103" s="187"/>
      <c r="D103" s="187"/>
      <c r="E103" s="187"/>
      <c r="F103" s="187"/>
      <c r="G103" s="187"/>
      <c r="H103" s="146" t="s">
        <v>73</v>
      </c>
      <c r="I103" s="146" t="s">
        <v>50</v>
      </c>
      <c r="J103" s="28"/>
      <c r="L103" s="2" t="s">
        <v>167</v>
      </c>
    </row>
    <row r="104" spans="1:1024" ht="15" customHeight="1">
      <c r="A104" s="142" t="s">
        <v>7</v>
      </c>
      <c r="B104" s="195" t="s">
        <v>168</v>
      </c>
      <c r="C104" s="195"/>
      <c r="D104" s="195"/>
      <c r="E104" s="195"/>
      <c r="F104" s="195"/>
      <c r="G104" s="195"/>
      <c r="H104" s="30"/>
      <c r="I104" s="31">
        <f>(H32+H33+H34)*H104</f>
        <v>0</v>
      </c>
      <c r="J104" s="28"/>
    </row>
    <row r="105" spans="1:1024" ht="15" customHeight="1">
      <c r="A105" s="188" t="s">
        <v>80</v>
      </c>
      <c r="B105" s="188"/>
      <c r="C105" s="188"/>
      <c r="D105" s="188"/>
      <c r="E105" s="188"/>
      <c r="F105" s="188"/>
      <c r="G105" s="188"/>
      <c r="H105" s="196">
        <f>SUM(I101:I104)</f>
        <v>0</v>
      </c>
      <c r="I105" s="196"/>
      <c r="J105" s="28"/>
    </row>
    <row r="106" spans="1:1024" ht="15" customHeight="1">
      <c r="A106" s="191"/>
      <c r="B106" s="191"/>
      <c r="C106" s="191"/>
      <c r="D106" s="191"/>
      <c r="E106" s="191"/>
      <c r="F106" s="191"/>
      <c r="G106" s="191"/>
      <c r="H106" s="191"/>
      <c r="I106" s="191"/>
      <c r="J106" s="28"/>
    </row>
    <row r="107" spans="1:1024" ht="15" customHeight="1">
      <c r="A107" s="192" t="s">
        <v>169</v>
      </c>
      <c r="B107" s="193"/>
      <c r="C107" s="193"/>
      <c r="D107" s="193"/>
      <c r="E107" s="193"/>
      <c r="F107" s="193"/>
      <c r="G107" s="193"/>
      <c r="H107" s="193"/>
      <c r="I107" s="194"/>
      <c r="J107" s="28"/>
    </row>
    <row r="108" spans="1:1024" s="2" customFormat="1" ht="15" customHeight="1">
      <c r="A108" s="150">
        <v>4</v>
      </c>
      <c r="B108" s="180" t="s">
        <v>128</v>
      </c>
      <c r="C108" s="180"/>
      <c r="D108" s="180"/>
      <c r="E108" s="180"/>
      <c r="F108" s="180"/>
      <c r="G108" s="180"/>
      <c r="H108" s="172" t="s">
        <v>50</v>
      </c>
      <c r="I108" s="172"/>
      <c r="J108" s="28"/>
      <c r="K108" s="1"/>
      <c r="AV108" s="58"/>
      <c r="AW108" s="58"/>
      <c r="AX108" s="58"/>
      <c r="AY108" s="58"/>
      <c r="AZ108" s="58"/>
      <c r="BA108" s="58"/>
      <c r="BB108" s="58"/>
      <c r="BC108" s="58"/>
      <c r="BD108" s="58"/>
      <c r="BE108" s="58"/>
      <c r="BF108" s="58"/>
      <c r="BG108" s="58"/>
      <c r="BH108" s="58"/>
      <c r="BI108" s="58"/>
      <c r="BJ108" s="58"/>
      <c r="BK108" s="58"/>
      <c r="BL108" s="58"/>
      <c r="BM108" s="58"/>
      <c r="BN108" s="58"/>
      <c r="BO108" s="58"/>
      <c r="BP108" s="58"/>
      <c r="BQ108" s="58"/>
      <c r="BR108" s="58"/>
      <c r="BS108" s="58"/>
      <c r="BT108" s="58"/>
      <c r="BU108" s="58"/>
      <c r="BV108" s="58"/>
      <c r="BW108" s="58"/>
      <c r="BX108" s="58"/>
      <c r="BY108" s="58"/>
      <c r="BZ108" s="58"/>
      <c r="CA108" s="58"/>
      <c r="CB108" s="58"/>
      <c r="CC108" s="58"/>
      <c r="CD108" s="58"/>
      <c r="CE108" s="58"/>
      <c r="CF108" s="58"/>
      <c r="CG108" s="58"/>
      <c r="CH108" s="58"/>
      <c r="CI108" s="58"/>
      <c r="CJ108" s="58"/>
      <c r="CK108" s="58"/>
      <c r="CL108" s="58"/>
      <c r="CM108" s="58"/>
      <c r="CN108" s="58"/>
      <c r="CO108" s="58"/>
      <c r="CP108" s="58"/>
      <c r="CQ108" s="58"/>
      <c r="CR108" s="58"/>
      <c r="CS108" s="58"/>
      <c r="CT108" s="58"/>
      <c r="CU108" s="58"/>
      <c r="CV108" s="58"/>
      <c r="CW108" s="58"/>
      <c r="CX108" s="58"/>
      <c r="CY108" s="58"/>
      <c r="CZ108" s="58"/>
      <c r="DA108" s="58"/>
      <c r="DB108" s="58"/>
      <c r="DC108" s="58"/>
      <c r="DD108" s="58"/>
      <c r="DE108" s="58"/>
      <c r="DF108" s="58"/>
      <c r="DG108" s="58"/>
      <c r="DH108" s="58"/>
      <c r="DI108" s="58"/>
      <c r="DJ108" s="58"/>
      <c r="DK108" s="58"/>
      <c r="DL108" s="58"/>
      <c r="DM108" s="58"/>
      <c r="DN108" s="58"/>
      <c r="DO108" s="58"/>
      <c r="DP108" s="58"/>
      <c r="DQ108" s="58"/>
      <c r="DR108" s="58"/>
      <c r="DS108" s="58"/>
      <c r="DT108" s="58"/>
      <c r="DU108" s="58"/>
      <c r="DV108" s="58"/>
      <c r="DW108" s="58"/>
      <c r="DX108" s="58"/>
      <c r="DY108" s="58"/>
      <c r="DZ108" s="58"/>
      <c r="EA108" s="58"/>
      <c r="EB108" s="58"/>
      <c r="EC108" s="58"/>
      <c r="ED108" s="58"/>
      <c r="EE108" s="58"/>
      <c r="EF108" s="58"/>
      <c r="EG108" s="58"/>
      <c r="EH108" s="58"/>
      <c r="EI108" s="58"/>
      <c r="EJ108" s="58"/>
      <c r="EK108" s="58"/>
      <c r="EL108" s="58"/>
      <c r="EM108" s="58"/>
      <c r="EN108" s="58"/>
      <c r="EO108" s="58"/>
      <c r="EP108" s="58"/>
      <c r="EQ108" s="58"/>
      <c r="ER108" s="58"/>
      <c r="ES108" s="58"/>
      <c r="ET108" s="58"/>
      <c r="EU108" s="58"/>
      <c r="EV108" s="58"/>
      <c r="EW108" s="58"/>
      <c r="EX108" s="58"/>
      <c r="EY108" s="58"/>
      <c r="EZ108" s="58"/>
      <c r="FA108" s="58"/>
      <c r="FB108" s="58"/>
      <c r="FC108" s="58"/>
      <c r="FD108" s="58"/>
      <c r="FE108" s="58"/>
      <c r="FF108" s="58"/>
      <c r="FG108" s="58"/>
      <c r="FH108" s="58"/>
      <c r="FI108" s="58"/>
      <c r="FJ108" s="58"/>
      <c r="FK108" s="58"/>
      <c r="FL108" s="58"/>
      <c r="FM108" s="58"/>
      <c r="FN108" s="58"/>
      <c r="FO108" s="58"/>
      <c r="FP108" s="58"/>
      <c r="FQ108" s="58"/>
      <c r="FR108" s="58"/>
      <c r="FS108" s="58"/>
      <c r="FT108" s="58"/>
      <c r="FU108" s="58"/>
      <c r="FV108" s="58"/>
      <c r="FW108" s="58"/>
      <c r="FX108" s="58"/>
      <c r="FY108" s="58"/>
      <c r="FZ108" s="58"/>
      <c r="GA108" s="58"/>
      <c r="GB108" s="58"/>
      <c r="GC108" s="58"/>
      <c r="GD108" s="58"/>
      <c r="GE108" s="58"/>
      <c r="GF108" s="58"/>
      <c r="GG108" s="58"/>
      <c r="GH108" s="58"/>
      <c r="GI108" s="58"/>
      <c r="GJ108" s="58"/>
      <c r="GK108" s="58"/>
      <c r="GL108" s="58"/>
      <c r="GM108" s="58"/>
      <c r="GN108" s="58"/>
      <c r="GO108" s="58"/>
      <c r="GP108" s="58"/>
      <c r="GQ108" s="58"/>
      <c r="GR108" s="58"/>
      <c r="GS108" s="58"/>
      <c r="GT108" s="58"/>
      <c r="GU108" s="58"/>
      <c r="GV108" s="58"/>
      <c r="GW108" s="58"/>
      <c r="GX108" s="58"/>
      <c r="GY108" s="58"/>
      <c r="GZ108" s="58"/>
      <c r="HA108" s="58"/>
      <c r="HB108" s="58"/>
      <c r="HC108" s="58"/>
      <c r="HD108" s="58"/>
      <c r="HE108" s="58"/>
      <c r="HF108" s="58"/>
      <c r="HG108" s="58"/>
      <c r="HH108" s="58"/>
      <c r="HI108" s="58"/>
      <c r="HJ108" s="58"/>
      <c r="HK108" s="58"/>
      <c r="HL108" s="58"/>
      <c r="HM108" s="58"/>
      <c r="HN108" s="58"/>
      <c r="HO108" s="58"/>
      <c r="HP108" s="58"/>
      <c r="HQ108" s="58"/>
      <c r="HR108" s="58"/>
      <c r="HS108" s="58"/>
      <c r="HT108" s="58"/>
      <c r="HU108" s="58"/>
      <c r="HV108" s="58"/>
      <c r="HW108" s="58"/>
      <c r="HX108" s="58"/>
      <c r="HY108" s="58"/>
      <c r="HZ108" s="58"/>
      <c r="IA108" s="58"/>
      <c r="IB108" s="58"/>
      <c r="IC108" s="58"/>
      <c r="ID108" s="58"/>
      <c r="IE108" s="58"/>
      <c r="IF108" s="58"/>
      <c r="IG108" s="58"/>
      <c r="IH108" s="58"/>
      <c r="II108" s="58"/>
      <c r="IJ108" s="58"/>
      <c r="IK108" s="58"/>
      <c r="IL108" s="58"/>
      <c r="IM108" s="58"/>
      <c r="IN108" s="58"/>
      <c r="IO108" s="58"/>
      <c r="IP108" s="58"/>
      <c r="IQ108" s="58"/>
      <c r="IR108" s="58"/>
      <c r="IS108" s="58"/>
      <c r="IT108" s="58"/>
      <c r="IU108" s="58"/>
      <c r="IV108" s="58"/>
      <c r="IW108" s="58"/>
      <c r="IX108" s="58"/>
      <c r="IY108" s="58"/>
      <c r="IZ108" s="58"/>
      <c r="JA108" s="58"/>
      <c r="JB108" s="58"/>
      <c r="JC108" s="58"/>
      <c r="JD108" s="58"/>
      <c r="JE108" s="58"/>
      <c r="JF108" s="58"/>
      <c r="JG108" s="58"/>
      <c r="JH108" s="58"/>
      <c r="JI108" s="58"/>
      <c r="JJ108" s="58"/>
      <c r="JK108" s="58"/>
      <c r="JL108" s="58"/>
      <c r="JM108" s="58"/>
      <c r="JN108" s="58"/>
      <c r="JO108" s="58"/>
      <c r="JP108" s="58"/>
      <c r="JQ108" s="58"/>
      <c r="JR108" s="58"/>
      <c r="JS108" s="58"/>
      <c r="JT108" s="58"/>
      <c r="JU108" s="58"/>
      <c r="JV108" s="58"/>
      <c r="JW108" s="58"/>
      <c r="JX108" s="58"/>
      <c r="JY108" s="58"/>
      <c r="JZ108" s="58"/>
      <c r="KA108" s="58"/>
      <c r="KB108" s="58"/>
      <c r="KC108" s="58"/>
      <c r="KD108" s="58"/>
      <c r="KE108" s="58"/>
      <c r="KF108" s="58"/>
      <c r="KG108" s="58"/>
      <c r="KH108" s="58"/>
      <c r="KI108" s="58"/>
      <c r="KJ108" s="58"/>
      <c r="KK108" s="58"/>
      <c r="KL108" s="58"/>
      <c r="KM108" s="58"/>
      <c r="KN108" s="58"/>
      <c r="KO108" s="58"/>
      <c r="KP108" s="58"/>
      <c r="KQ108" s="58"/>
      <c r="KR108" s="58"/>
      <c r="KS108" s="58"/>
      <c r="KT108" s="58"/>
      <c r="KU108" s="58"/>
      <c r="KV108" s="58"/>
      <c r="KW108" s="58"/>
      <c r="KX108" s="58"/>
      <c r="KY108" s="58"/>
      <c r="KZ108" s="58"/>
      <c r="LA108" s="58"/>
      <c r="LB108" s="58"/>
      <c r="LC108" s="58"/>
      <c r="LD108" s="58"/>
      <c r="LE108" s="58"/>
      <c r="LF108" s="58"/>
      <c r="LG108" s="58"/>
      <c r="LH108" s="58"/>
      <c r="LI108" s="58"/>
      <c r="LJ108" s="58"/>
      <c r="LK108" s="58"/>
      <c r="LL108" s="58"/>
      <c r="LM108" s="58"/>
      <c r="LN108" s="58"/>
      <c r="LO108" s="58"/>
      <c r="LP108" s="58"/>
      <c r="LQ108" s="58"/>
      <c r="LR108" s="58"/>
      <c r="LS108" s="58"/>
      <c r="LT108" s="58"/>
      <c r="LU108" s="58"/>
      <c r="LV108" s="58"/>
      <c r="LW108" s="58"/>
      <c r="LX108" s="58"/>
      <c r="LY108" s="58"/>
      <c r="LZ108" s="58"/>
      <c r="MA108" s="58"/>
      <c r="MB108" s="58"/>
      <c r="MC108" s="58"/>
      <c r="MD108" s="58"/>
      <c r="ME108" s="58"/>
      <c r="MF108" s="58"/>
      <c r="MG108" s="58"/>
      <c r="MH108" s="58"/>
      <c r="MI108" s="58"/>
      <c r="MJ108" s="58"/>
      <c r="MK108" s="58"/>
      <c r="ML108" s="58"/>
      <c r="MM108" s="58"/>
      <c r="MN108" s="58"/>
      <c r="MO108" s="58"/>
      <c r="MP108" s="58"/>
      <c r="MQ108" s="58"/>
      <c r="MR108" s="58"/>
      <c r="MS108" s="58"/>
      <c r="MT108" s="58"/>
      <c r="MU108" s="58"/>
      <c r="MV108" s="58"/>
      <c r="MW108" s="58"/>
      <c r="MX108" s="58"/>
      <c r="MY108" s="58"/>
      <c r="MZ108" s="58"/>
      <c r="NA108" s="58"/>
      <c r="NB108" s="58"/>
      <c r="NC108" s="58"/>
      <c r="ND108" s="58"/>
      <c r="NE108" s="58"/>
      <c r="NF108" s="58"/>
      <c r="NG108" s="58"/>
      <c r="NH108" s="58"/>
      <c r="NI108" s="58"/>
      <c r="NJ108" s="58"/>
      <c r="NK108" s="58"/>
      <c r="NL108" s="58"/>
      <c r="NM108" s="58"/>
      <c r="NN108" s="58"/>
      <c r="NO108" s="58"/>
      <c r="NP108" s="58"/>
      <c r="NQ108" s="58"/>
      <c r="NR108" s="58"/>
      <c r="NS108" s="58"/>
      <c r="NT108" s="58"/>
      <c r="NU108" s="58"/>
      <c r="NV108" s="58"/>
      <c r="NW108" s="58"/>
      <c r="NX108" s="58"/>
      <c r="NY108" s="58"/>
      <c r="NZ108" s="58"/>
      <c r="OA108" s="58"/>
      <c r="OB108" s="58"/>
      <c r="OC108" s="58"/>
      <c r="OD108" s="58"/>
      <c r="OE108" s="58"/>
      <c r="OF108" s="58"/>
      <c r="OG108" s="58"/>
      <c r="OH108" s="58"/>
      <c r="OI108" s="58"/>
      <c r="OJ108" s="58"/>
      <c r="OK108" s="58"/>
      <c r="OL108" s="58"/>
      <c r="OM108" s="58"/>
      <c r="ON108" s="58"/>
      <c r="OO108" s="58"/>
      <c r="OP108" s="58"/>
      <c r="OQ108" s="58"/>
      <c r="OR108" s="58"/>
      <c r="OS108" s="58"/>
      <c r="OT108" s="58"/>
      <c r="OU108" s="58"/>
      <c r="OV108" s="58"/>
      <c r="OW108" s="58"/>
      <c r="OX108" s="58"/>
      <c r="OY108" s="58"/>
      <c r="OZ108" s="58"/>
      <c r="PA108" s="58"/>
      <c r="PB108" s="58"/>
      <c r="PC108" s="58"/>
      <c r="PD108" s="58"/>
      <c r="PE108" s="58"/>
      <c r="PF108" s="58"/>
      <c r="PG108" s="58"/>
      <c r="PH108" s="58"/>
      <c r="PI108" s="58"/>
      <c r="PJ108" s="58"/>
      <c r="PK108" s="58"/>
      <c r="PL108" s="58"/>
      <c r="PM108" s="58"/>
      <c r="PN108" s="58"/>
      <c r="PO108" s="58"/>
      <c r="PP108" s="58"/>
      <c r="PQ108" s="58"/>
      <c r="PR108" s="58"/>
      <c r="PS108" s="58"/>
      <c r="PT108" s="58"/>
      <c r="PU108" s="58"/>
      <c r="PV108" s="58"/>
      <c r="PW108" s="58"/>
      <c r="PX108" s="58"/>
      <c r="PY108" s="58"/>
      <c r="PZ108" s="58"/>
      <c r="QA108" s="58"/>
      <c r="QB108" s="58"/>
      <c r="QC108" s="58"/>
      <c r="QD108" s="58"/>
      <c r="QE108" s="58"/>
      <c r="QF108" s="58"/>
      <c r="QG108" s="58"/>
      <c r="QH108" s="58"/>
      <c r="QI108" s="58"/>
      <c r="QJ108" s="58"/>
      <c r="QK108" s="58"/>
      <c r="QL108" s="58"/>
      <c r="QM108" s="58"/>
      <c r="QN108" s="58"/>
      <c r="QO108" s="58"/>
      <c r="QP108" s="58"/>
      <c r="QQ108" s="58"/>
      <c r="QR108" s="58"/>
      <c r="QS108" s="58"/>
      <c r="QT108" s="58"/>
      <c r="QU108" s="58"/>
      <c r="QV108" s="58"/>
      <c r="QW108" s="58"/>
      <c r="QX108" s="58"/>
      <c r="QY108" s="58"/>
      <c r="QZ108" s="58"/>
      <c r="RA108" s="58"/>
      <c r="RB108" s="58"/>
      <c r="RC108" s="58"/>
      <c r="RD108" s="58"/>
      <c r="RE108" s="58"/>
      <c r="RF108" s="58"/>
      <c r="RG108" s="58"/>
      <c r="RH108" s="58"/>
      <c r="RI108" s="58"/>
      <c r="RJ108" s="58"/>
      <c r="RK108" s="58"/>
      <c r="RL108" s="58"/>
      <c r="RM108" s="58"/>
      <c r="RN108" s="58"/>
      <c r="RO108" s="58"/>
      <c r="RP108" s="58"/>
      <c r="RQ108" s="58"/>
      <c r="RR108" s="58"/>
      <c r="RS108" s="58"/>
      <c r="RT108" s="58"/>
      <c r="RU108" s="58"/>
      <c r="RV108" s="58"/>
      <c r="RW108" s="58"/>
      <c r="RX108" s="58"/>
      <c r="RY108" s="58"/>
      <c r="RZ108" s="58"/>
      <c r="SA108" s="58"/>
      <c r="SB108" s="58"/>
      <c r="SC108" s="58"/>
      <c r="SD108" s="58"/>
      <c r="SE108" s="58"/>
      <c r="SF108" s="58"/>
      <c r="SG108" s="58"/>
      <c r="SH108" s="58"/>
      <c r="SI108" s="58"/>
      <c r="SJ108" s="58"/>
      <c r="SK108" s="58"/>
      <c r="SL108" s="58"/>
      <c r="SM108" s="58"/>
      <c r="SN108" s="58"/>
      <c r="SO108" s="58"/>
      <c r="SP108" s="58"/>
      <c r="SQ108" s="58"/>
      <c r="SR108" s="58"/>
      <c r="SS108" s="58"/>
      <c r="ST108" s="58"/>
      <c r="SU108" s="58"/>
      <c r="SV108" s="58"/>
      <c r="SW108" s="58"/>
      <c r="SX108" s="58"/>
      <c r="SY108" s="58"/>
      <c r="SZ108" s="58"/>
      <c r="TA108" s="58"/>
      <c r="TB108" s="58"/>
      <c r="TC108" s="58"/>
      <c r="TD108" s="58"/>
      <c r="TE108" s="58"/>
      <c r="TF108" s="58"/>
      <c r="TG108" s="58"/>
      <c r="TH108" s="58"/>
      <c r="TI108" s="58"/>
      <c r="TJ108" s="58"/>
      <c r="TK108" s="58"/>
      <c r="TL108" s="58"/>
      <c r="TM108" s="58"/>
      <c r="TN108" s="58"/>
      <c r="TO108" s="58"/>
      <c r="TP108" s="58"/>
      <c r="TQ108" s="58"/>
      <c r="TR108" s="58"/>
      <c r="TS108" s="58"/>
      <c r="TT108" s="58"/>
      <c r="TU108" s="58"/>
      <c r="TV108" s="58"/>
      <c r="TW108" s="58"/>
      <c r="TX108" s="58"/>
      <c r="TY108" s="58"/>
      <c r="TZ108" s="58"/>
      <c r="UA108" s="58"/>
      <c r="UB108" s="58"/>
      <c r="UC108" s="58"/>
      <c r="UD108" s="58"/>
      <c r="UE108" s="58"/>
      <c r="UF108" s="58"/>
      <c r="UG108" s="58"/>
      <c r="UH108" s="58"/>
      <c r="UI108" s="58"/>
      <c r="UJ108" s="58"/>
      <c r="UK108" s="58"/>
      <c r="UL108" s="58"/>
      <c r="UM108" s="58"/>
      <c r="UN108" s="58"/>
      <c r="UO108" s="58"/>
      <c r="UP108" s="58"/>
      <c r="UQ108" s="58"/>
      <c r="UR108" s="58"/>
      <c r="US108" s="58"/>
      <c r="UT108" s="58"/>
      <c r="UU108" s="58"/>
      <c r="UV108" s="58"/>
      <c r="UW108" s="58"/>
      <c r="UX108" s="58"/>
      <c r="UY108" s="58"/>
      <c r="UZ108" s="58"/>
      <c r="VA108" s="58"/>
      <c r="VB108" s="58"/>
      <c r="VC108" s="58"/>
      <c r="VD108" s="58"/>
      <c r="VE108" s="58"/>
      <c r="VF108" s="58"/>
      <c r="VG108" s="58"/>
      <c r="VH108" s="58"/>
      <c r="VI108" s="58"/>
      <c r="VJ108" s="58"/>
      <c r="VK108" s="58"/>
      <c r="VL108" s="58"/>
      <c r="VM108" s="58"/>
      <c r="VN108" s="58"/>
      <c r="VO108" s="58"/>
      <c r="VP108" s="58"/>
      <c r="VQ108" s="58"/>
      <c r="VR108" s="58"/>
      <c r="VS108" s="58"/>
      <c r="VT108" s="58"/>
      <c r="VU108" s="58"/>
      <c r="VV108" s="58"/>
      <c r="VW108" s="58"/>
      <c r="VX108" s="58"/>
      <c r="VY108" s="58"/>
      <c r="VZ108" s="58"/>
      <c r="WA108" s="58"/>
      <c r="WB108" s="58"/>
      <c r="WC108" s="58"/>
      <c r="WD108" s="58"/>
      <c r="WE108" s="58"/>
      <c r="WF108" s="58"/>
      <c r="WG108" s="58"/>
      <c r="WH108" s="58"/>
      <c r="WI108" s="58"/>
      <c r="WJ108" s="58"/>
      <c r="WK108" s="58"/>
      <c r="WL108" s="58"/>
      <c r="WM108" s="58"/>
      <c r="WN108" s="58"/>
      <c r="WO108" s="58"/>
      <c r="WP108" s="58"/>
      <c r="WQ108" s="58"/>
      <c r="WR108" s="58"/>
      <c r="WS108" s="58"/>
      <c r="WT108" s="58"/>
      <c r="WU108" s="58"/>
      <c r="WV108" s="58"/>
      <c r="WW108" s="58"/>
      <c r="WX108" s="58"/>
      <c r="WY108" s="58"/>
      <c r="WZ108" s="58"/>
      <c r="XA108" s="58"/>
      <c r="XB108" s="58"/>
      <c r="XC108" s="58"/>
      <c r="XD108" s="58"/>
      <c r="XE108" s="58"/>
      <c r="XF108" s="58"/>
      <c r="XG108" s="58"/>
      <c r="XH108" s="58"/>
      <c r="XI108" s="58"/>
      <c r="XJ108" s="58"/>
      <c r="XK108" s="58"/>
      <c r="XL108" s="58"/>
      <c r="XM108" s="58"/>
      <c r="XN108" s="58"/>
      <c r="XO108" s="58"/>
      <c r="XP108" s="58"/>
      <c r="XQ108" s="58"/>
      <c r="XR108" s="58"/>
      <c r="XS108" s="58"/>
      <c r="XT108" s="58"/>
      <c r="XU108" s="58"/>
      <c r="XV108" s="58"/>
      <c r="XW108" s="58"/>
      <c r="XX108" s="58"/>
      <c r="XY108" s="58"/>
      <c r="XZ108" s="58"/>
      <c r="YA108" s="58"/>
      <c r="YB108" s="58"/>
      <c r="YC108" s="58"/>
      <c r="YD108" s="58"/>
      <c r="YE108" s="58"/>
      <c r="YF108" s="58"/>
      <c r="YG108" s="58"/>
      <c r="YH108" s="58"/>
      <c r="YI108" s="58"/>
      <c r="YJ108" s="58"/>
      <c r="YK108" s="58"/>
      <c r="YL108" s="58"/>
      <c r="YM108" s="58"/>
      <c r="YN108" s="58"/>
      <c r="YO108" s="58"/>
      <c r="YP108" s="58"/>
      <c r="YQ108" s="58"/>
      <c r="YR108" s="58"/>
      <c r="YS108" s="58"/>
      <c r="YT108" s="58"/>
      <c r="YU108" s="58"/>
      <c r="YV108" s="58"/>
      <c r="YW108" s="58"/>
      <c r="YX108" s="58"/>
      <c r="YY108" s="58"/>
      <c r="YZ108" s="58"/>
      <c r="ZA108" s="58"/>
      <c r="ZB108" s="58"/>
      <c r="ZC108" s="58"/>
      <c r="ZD108" s="58"/>
      <c r="ZE108" s="58"/>
      <c r="ZF108" s="58"/>
      <c r="ZG108" s="58"/>
      <c r="ZH108" s="58"/>
      <c r="ZI108" s="58"/>
      <c r="ZJ108" s="58"/>
      <c r="ZK108" s="58"/>
      <c r="ZL108" s="58"/>
      <c r="ZM108" s="58"/>
      <c r="ZN108" s="58"/>
      <c r="ZO108" s="58"/>
      <c r="ZP108" s="58"/>
      <c r="ZQ108" s="58"/>
      <c r="ZR108" s="58"/>
      <c r="ZS108" s="58"/>
      <c r="ZT108" s="58"/>
      <c r="ZU108" s="58"/>
      <c r="ZV108" s="58"/>
      <c r="ZW108" s="58"/>
      <c r="ZX108" s="58"/>
      <c r="ZY108" s="58"/>
      <c r="ZZ108" s="58"/>
      <c r="AAA108" s="58"/>
      <c r="AAB108" s="58"/>
      <c r="AAC108" s="58"/>
      <c r="AAD108" s="58"/>
      <c r="AAE108" s="58"/>
      <c r="AAF108" s="58"/>
      <c r="AAG108" s="58"/>
      <c r="AAH108" s="58"/>
      <c r="AAI108" s="58"/>
      <c r="AAJ108" s="58"/>
      <c r="AAK108" s="58"/>
      <c r="AAL108" s="58"/>
      <c r="AAM108" s="58"/>
      <c r="AAN108" s="58"/>
      <c r="AAO108" s="58"/>
      <c r="AAP108" s="58"/>
      <c r="AAQ108" s="58"/>
      <c r="AAR108" s="58"/>
      <c r="AAS108" s="58"/>
      <c r="AAT108" s="58"/>
      <c r="AAU108" s="58"/>
      <c r="AAV108" s="58"/>
      <c r="AAW108" s="58"/>
      <c r="AAX108" s="58"/>
      <c r="AAY108" s="58"/>
      <c r="AAZ108" s="58"/>
      <c r="ABA108" s="58"/>
      <c r="ABB108" s="58"/>
      <c r="ABC108" s="58"/>
      <c r="ABD108" s="58"/>
      <c r="ABE108" s="58"/>
      <c r="ABF108" s="58"/>
      <c r="ABG108" s="58"/>
      <c r="ABH108" s="58"/>
      <c r="ABI108" s="58"/>
      <c r="ABJ108" s="58"/>
      <c r="ABK108" s="58"/>
      <c r="ABL108" s="58"/>
      <c r="ABM108" s="58"/>
      <c r="ABN108" s="58"/>
      <c r="ABO108" s="58"/>
      <c r="ABP108" s="58"/>
      <c r="ABQ108" s="58"/>
      <c r="ABR108" s="58"/>
      <c r="ABS108" s="58"/>
      <c r="ABT108" s="58"/>
      <c r="ABU108" s="58"/>
      <c r="ABV108" s="58"/>
      <c r="ABW108" s="58"/>
      <c r="ABX108" s="58"/>
      <c r="ABY108" s="58"/>
      <c r="ABZ108" s="58"/>
      <c r="ACA108" s="58"/>
      <c r="ACB108" s="58"/>
      <c r="ACC108" s="58"/>
      <c r="ACD108" s="58"/>
      <c r="ACE108" s="58"/>
      <c r="ACF108" s="58"/>
      <c r="ACG108" s="58"/>
      <c r="ACH108" s="58"/>
      <c r="ACI108" s="58"/>
      <c r="ACJ108" s="58"/>
      <c r="ACK108" s="58"/>
      <c r="ACL108" s="58"/>
      <c r="ACM108" s="58"/>
      <c r="ACN108" s="58"/>
      <c r="ACO108" s="58"/>
      <c r="ACP108" s="58"/>
      <c r="ACQ108" s="58"/>
      <c r="ACR108" s="58"/>
      <c r="ACS108" s="58"/>
      <c r="ACT108" s="58"/>
      <c r="ACU108" s="58"/>
      <c r="ACV108" s="58"/>
      <c r="ACW108" s="58"/>
      <c r="ACX108" s="58"/>
      <c r="ACY108" s="58"/>
      <c r="ACZ108" s="58"/>
      <c r="ADA108" s="58"/>
      <c r="ADB108" s="58"/>
      <c r="ADC108" s="58"/>
      <c r="ADD108" s="58"/>
      <c r="ADE108" s="58"/>
      <c r="ADF108" s="58"/>
      <c r="ADG108" s="58"/>
      <c r="ADH108" s="58"/>
      <c r="ADI108" s="58"/>
      <c r="ADJ108" s="58"/>
      <c r="ADK108" s="58"/>
      <c r="ADL108" s="58"/>
      <c r="ADM108" s="58"/>
      <c r="ADN108" s="58"/>
      <c r="ADO108" s="58"/>
      <c r="ADP108" s="58"/>
      <c r="ADQ108" s="58"/>
      <c r="ADR108" s="58"/>
      <c r="ADS108" s="58"/>
      <c r="ADT108" s="58"/>
      <c r="ADU108" s="58"/>
      <c r="ADV108" s="58"/>
      <c r="ADW108" s="58"/>
      <c r="ADX108" s="58"/>
      <c r="ADY108" s="58"/>
      <c r="ADZ108" s="58"/>
      <c r="AEA108" s="58"/>
      <c r="AEB108" s="58"/>
      <c r="AEC108" s="58"/>
      <c r="AED108" s="58"/>
      <c r="AEE108" s="58"/>
      <c r="AEF108" s="58"/>
      <c r="AEG108" s="58"/>
      <c r="AEH108" s="58"/>
      <c r="AEI108" s="58"/>
      <c r="AEJ108" s="58"/>
      <c r="AEK108" s="58"/>
      <c r="AEL108" s="58"/>
      <c r="AEM108" s="58"/>
      <c r="AEN108" s="58"/>
      <c r="AEO108" s="58"/>
      <c r="AEP108" s="58"/>
      <c r="AEQ108" s="58"/>
      <c r="AER108" s="58"/>
      <c r="AES108" s="58"/>
      <c r="AET108" s="58"/>
      <c r="AEU108" s="58"/>
      <c r="AEV108" s="58"/>
      <c r="AEW108" s="58"/>
      <c r="AEX108" s="58"/>
      <c r="AEY108" s="58"/>
      <c r="AEZ108" s="58"/>
      <c r="AFA108" s="58"/>
      <c r="AFB108" s="58"/>
      <c r="AFC108" s="58"/>
      <c r="AFD108" s="58"/>
      <c r="AFE108" s="58"/>
      <c r="AFF108" s="58"/>
      <c r="AFG108" s="58"/>
      <c r="AFH108" s="58"/>
      <c r="AFI108" s="58"/>
      <c r="AFJ108" s="58"/>
      <c r="AFK108" s="58"/>
      <c r="AFL108" s="58"/>
      <c r="AFM108" s="58"/>
      <c r="AFN108" s="58"/>
      <c r="AFO108" s="58"/>
      <c r="AFP108" s="58"/>
      <c r="AFQ108" s="58"/>
      <c r="AFR108" s="58"/>
      <c r="AFS108" s="58"/>
      <c r="AFT108" s="58"/>
      <c r="AFU108" s="58"/>
      <c r="AFV108" s="58"/>
      <c r="AFW108" s="58"/>
      <c r="AFX108" s="58"/>
      <c r="AFY108" s="58"/>
      <c r="AFZ108" s="58"/>
      <c r="AGA108" s="58"/>
      <c r="AGB108" s="58"/>
      <c r="AGC108" s="58"/>
      <c r="AGD108" s="58"/>
      <c r="AGE108" s="58"/>
      <c r="AGF108" s="58"/>
      <c r="AGG108" s="58"/>
      <c r="AGH108" s="58"/>
      <c r="AGI108" s="58"/>
      <c r="AGJ108" s="58"/>
      <c r="AGK108" s="58"/>
      <c r="AGL108" s="58"/>
      <c r="AGM108" s="58"/>
      <c r="AGN108" s="58"/>
      <c r="AGO108" s="58"/>
      <c r="AGP108" s="58"/>
      <c r="AGQ108" s="58"/>
      <c r="AGR108" s="58"/>
      <c r="AGS108" s="58"/>
      <c r="AGT108" s="58"/>
      <c r="AGU108" s="58"/>
      <c r="AGV108" s="58"/>
      <c r="AGW108" s="58"/>
      <c r="AGX108" s="58"/>
      <c r="AGY108" s="58"/>
      <c r="AGZ108" s="58"/>
      <c r="AHA108" s="58"/>
      <c r="AHB108" s="58"/>
      <c r="AHC108" s="58"/>
      <c r="AHD108" s="58"/>
      <c r="AHE108" s="58"/>
      <c r="AHF108" s="58"/>
      <c r="AHG108" s="58"/>
      <c r="AHH108" s="58"/>
      <c r="AHI108" s="58"/>
      <c r="AHJ108" s="58"/>
      <c r="AHK108" s="58"/>
      <c r="AHL108" s="58"/>
      <c r="AHM108" s="58"/>
      <c r="AHN108" s="58"/>
      <c r="AHO108" s="58"/>
      <c r="AHP108" s="58"/>
      <c r="AHQ108" s="58"/>
      <c r="AHR108" s="58"/>
      <c r="AHS108" s="58"/>
      <c r="AHT108" s="58"/>
      <c r="AHU108" s="58"/>
      <c r="AHV108" s="58"/>
      <c r="AHW108" s="58"/>
      <c r="AHX108" s="58"/>
      <c r="AHY108" s="58"/>
      <c r="AHZ108" s="58"/>
      <c r="AIA108" s="58"/>
      <c r="AIB108" s="58"/>
      <c r="AIC108" s="58"/>
      <c r="AID108" s="58"/>
      <c r="AIE108" s="58"/>
      <c r="AIF108" s="58"/>
      <c r="AIG108" s="58"/>
      <c r="AIH108" s="58"/>
      <c r="AII108" s="58"/>
      <c r="AIJ108" s="58"/>
      <c r="AIK108" s="58"/>
      <c r="AIL108" s="58"/>
      <c r="AIM108" s="58"/>
      <c r="AIN108" s="58"/>
      <c r="AIO108" s="58"/>
      <c r="AIP108" s="58"/>
      <c r="AIQ108" s="58"/>
      <c r="AIR108" s="58"/>
      <c r="AIS108" s="58"/>
      <c r="AIT108" s="58"/>
      <c r="AIU108" s="58"/>
      <c r="AIV108" s="58"/>
      <c r="AIW108" s="58"/>
      <c r="AIX108" s="58"/>
      <c r="AIY108" s="58"/>
      <c r="AIZ108" s="58"/>
      <c r="AJA108" s="58"/>
      <c r="AJB108" s="58"/>
      <c r="AJC108" s="58"/>
      <c r="AJD108" s="58"/>
      <c r="AJE108" s="58"/>
      <c r="AJF108" s="58"/>
      <c r="AJG108" s="58"/>
      <c r="AJH108" s="58"/>
      <c r="AJI108" s="58"/>
      <c r="AJJ108" s="58"/>
      <c r="AJK108" s="58"/>
      <c r="AJL108" s="58"/>
      <c r="AJM108" s="58"/>
      <c r="AJN108" s="58"/>
      <c r="AJO108" s="58"/>
      <c r="AJP108" s="58"/>
      <c r="AJQ108" s="58"/>
      <c r="AJR108" s="58"/>
      <c r="AJS108" s="58"/>
      <c r="AJT108" s="58"/>
      <c r="AJU108" s="58"/>
      <c r="AJV108" s="58"/>
      <c r="AJW108" s="58"/>
      <c r="AJX108" s="58"/>
      <c r="AJY108" s="58"/>
      <c r="AJZ108" s="58"/>
      <c r="AKA108" s="58"/>
      <c r="AKB108" s="58"/>
      <c r="AKC108" s="58"/>
      <c r="AKD108" s="58"/>
      <c r="AKE108" s="58"/>
      <c r="AKF108" s="58"/>
      <c r="AKG108" s="58"/>
      <c r="AKH108" s="58"/>
      <c r="AKI108" s="58"/>
      <c r="AKJ108" s="58"/>
      <c r="AKK108" s="58"/>
      <c r="AKL108" s="58"/>
      <c r="AKM108" s="58"/>
      <c r="AKN108" s="58"/>
      <c r="AKO108" s="58"/>
      <c r="AKP108" s="58"/>
      <c r="AKQ108" s="58"/>
      <c r="AKR108" s="58"/>
      <c r="AKS108" s="58"/>
      <c r="AKT108" s="58"/>
      <c r="AKU108" s="58"/>
      <c r="AKV108" s="58"/>
      <c r="AKW108" s="58"/>
      <c r="AKX108" s="58"/>
      <c r="AKY108" s="58"/>
      <c r="AKZ108" s="58"/>
      <c r="ALA108" s="58"/>
      <c r="ALB108" s="58"/>
      <c r="ALC108" s="58"/>
      <c r="ALD108" s="58"/>
      <c r="ALE108" s="58"/>
      <c r="ALF108" s="58"/>
      <c r="ALG108" s="58"/>
      <c r="ALH108" s="58"/>
      <c r="ALI108" s="58"/>
      <c r="ALJ108" s="58"/>
      <c r="ALK108" s="58"/>
      <c r="ALL108" s="58"/>
      <c r="ALM108" s="58"/>
      <c r="ALN108" s="58"/>
      <c r="ALO108" s="58"/>
      <c r="ALP108" s="58"/>
      <c r="ALQ108" s="58"/>
      <c r="ALR108" s="58"/>
      <c r="ALS108" s="58"/>
      <c r="ALT108" s="58"/>
      <c r="ALU108" s="58"/>
      <c r="ALV108" s="58"/>
      <c r="ALW108" s="58"/>
      <c r="ALX108" s="58"/>
      <c r="ALY108" s="58"/>
      <c r="ALZ108" s="58"/>
      <c r="AMA108" s="58"/>
      <c r="AMB108" s="58"/>
      <c r="AMC108" s="58"/>
      <c r="AMD108" s="58"/>
      <c r="AME108" s="58"/>
      <c r="AMF108" s="58"/>
      <c r="AMG108" s="58"/>
      <c r="AMH108" s="58"/>
      <c r="AMI108" s="58"/>
      <c r="AMJ108" s="59"/>
    </row>
    <row r="109" spans="1:1024" s="2" customFormat="1" ht="15" customHeight="1">
      <c r="A109" s="18" t="s">
        <v>151</v>
      </c>
      <c r="B109" s="177" t="s">
        <v>170</v>
      </c>
      <c r="C109" s="177"/>
      <c r="D109" s="177"/>
      <c r="E109" s="177"/>
      <c r="F109" s="177"/>
      <c r="G109" s="177"/>
      <c r="H109" s="178">
        <f>I100</f>
        <v>314.70999999999998</v>
      </c>
      <c r="I109" s="178"/>
      <c r="J109" s="28"/>
      <c r="K109" s="1" t="s">
        <v>171</v>
      </c>
      <c r="AV109" s="58"/>
      <c r="AW109" s="58"/>
      <c r="AX109" s="58"/>
      <c r="AY109" s="58"/>
      <c r="AZ109" s="58"/>
      <c r="BA109" s="58"/>
      <c r="BB109" s="58"/>
      <c r="BC109" s="58"/>
      <c r="BD109" s="58"/>
      <c r="BE109" s="58"/>
      <c r="BF109" s="58"/>
      <c r="BG109" s="58"/>
      <c r="BH109" s="58"/>
      <c r="BI109" s="58"/>
      <c r="BJ109" s="58"/>
      <c r="BK109" s="58"/>
      <c r="BL109" s="58"/>
      <c r="BM109" s="58"/>
      <c r="BN109" s="58"/>
      <c r="BO109" s="58"/>
      <c r="BP109" s="58"/>
      <c r="BQ109" s="58"/>
      <c r="BR109" s="58"/>
      <c r="BS109" s="58"/>
      <c r="BT109" s="58"/>
      <c r="BU109" s="58"/>
      <c r="BV109" s="58"/>
      <c r="BW109" s="58"/>
      <c r="BX109" s="58"/>
      <c r="BY109" s="58"/>
      <c r="BZ109" s="58"/>
      <c r="CA109" s="58"/>
      <c r="CB109" s="58"/>
      <c r="CC109" s="58"/>
      <c r="CD109" s="58"/>
      <c r="CE109" s="58"/>
      <c r="CF109" s="58"/>
      <c r="CG109" s="58"/>
      <c r="CH109" s="58"/>
      <c r="CI109" s="58"/>
      <c r="CJ109" s="58"/>
      <c r="CK109" s="58"/>
      <c r="CL109" s="58"/>
      <c r="CM109" s="58"/>
      <c r="CN109" s="58"/>
      <c r="CO109" s="58"/>
      <c r="CP109" s="58"/>
      <c r="CQ109" s="58"/>
      <c r="CR109" s="58"/>
      <c r="CS109" s="58"/>
      <c r="CT109" s="58"/>
      <c r="CU109" s="58"/>
      <c r="CV109" s="58"/>
      <c r="CW109" s="58"/>
      <c r="CX109" s="58"/>
      <c r="CY109" s="58"/>
      <c r="CZ109" s="58"/>
      <c r="DA109" s="58"/>
      <c r="DB109" s="58"/>
      <c r="DC109" s="58"/>
      <c r="DD109" s="58"/>
      <c r="DE109" s="58"/>
      <c r="DF109" s="58"/>
      <c r="DG109" s="58"/>
      <c r="DH109" s="58"/>
      <c r="DI109" s="58"/>
      <c r="DJ109" s="58"/>
      <c r="DK109" s="58"/>
      <c r="DL109" s="58"/>
      <c r="DM109" s="58"/>
      <c r="DN109" s="58"/>
      <c r="DO109" s="58"/>
      <c r="DP109" s="58"/>
      <c r="DQ109" s="58"/>
      <c r="DR109" s="58"/>
      <c r="DS109" s="58"/>
      <c r="DT109" s="58"/>
      <c r="DU109" s="58"/>
      <c r="DV109" s="58"/>
      <c r="DW109" s="58"/>
      <c r="DX109" s="58"/>
      <c r="DY109" s="58"/>
      <c r="DZ109" s="58"/>
      <c r="EA109" s="58"/>
      <c r="EB109" s="58"/>
      <c r="EC109" s="58"/>
      <c r="ED109" s="58"/>
      <c r="EE109" s="58"/>
      <c r="EF109" s="58"/>
      <c r="EG109" s="58"/>
      <c r="EH109" s="58"/>
      <c r="EI109" s="58"/>
      <c r="EJ109" s="58"/>
      <c r="EK109" s="58"/>
      <c r="EL109" s="58"/>
      <c r="EM109" s="58"/>
      <c r="EN109" s="58"/>
      <c r="EO109" s="58"/>
      <c r="EP109" s="58"/>
      <c r="EQ109" s="58"/>
      <c r="ER109" s="58"/>
      <c r="ES109" s="58"/>
      <c r="ET109" s="58"/>
      <c r="EU109" s="58"/>
      <c r="EV109" s="58"/>
      <c r="EW109" s="58"/>
      <c r="EX109" s="58"/>
      <c r="EY109" s="58"/>
      <c r="EZ109" s="58"/>
      <c r="FA109" s="58"/>
      <c r="FB109" s="58"/>
      <c r="FC109" s="58"/>
      <c r="FD109" s="58"/>
      <c r="FE109" s="58"/>
      <c r="FF109" s="58"/>
      <c r="FG109" s="58"/>
      <c r="FH109" s="58"/>
      <c r="FI109" s="58"/>
      <c r="FJ109" s="58"/>
      <c r="FK109" s="58"/>
      <c r="FL109" s="58"/>
      <c r="FM109" s="58"/>
      <c r="FN109" s="58"/>
      <c r="FO109" s="58"/>
      <c r="FP109" s="58"/>
      <c r="FQ109" s="58"/>
      <c r="FR109" s="58"/>
      <c r="FS109" s="58"/>
      <c r="FT109" s="58"/>
      <c r="FU109" s="58"/>
      <c r="FV109" s="58"/>
      <c r="FW109" s="58"/>
      <c r="FX109" s="58"/>
      <c r="FY109" s="58"/>
      <c r="FZ109" s="58"/>
      <c r="GA109" s="58"/>
      <c r="GB109" s="58"/>
      <c r="GC109" s="58"/>
      <c r="GD109" s="58"/>
      <c r="GE109" s="58"/>
      <c r="GF109" s="58"/>
      <c r="GG109" s="58"/>
      <c r="GH109" s="58"/>
      <c r="GI109" s="58"/>
      <c r="GJ109" s="58"/>
      <c r="GK109" s="58"/>
      <c r="GL109" s="58"/>
      <c r="GM109" s="58"/>
      <c r="GN109" s="58"/>
      <c r="GO109" s="58"/>
      <c r="GP109" s="58"/>
      <c r="GQ109" s="58"/>
      <c r="GR109" s="58"/>
      <c r="GS109" s="58"/>
      <c r="GT109" s="58"/>
      <c r="GU109" s="58"/>
      <c r="GV109" s="58"/>
      <c r="GW109" s="58"/>
      <c r="GX109" s="58"/>
      <c r="GY109" s="58"/>
      <c r="GZ109" s="58"/>
      <c r="HA109" s="58"/>
      <c r="HB109" s="58"/>
      <c r="HC109" s="58"/>
      <c r="HD109" s="58"/>
      <c r="HE109" s="58"/>
      <c r="HF109" s="58"/>
      <c r="HG109" s="58"/>
      <c r="HH109" s="58"/>
      <c r="HI109" s="58"/>
      <c r="HJ109" s="58"/>
      <c r="HK109" s="58"/>
      <c r="HL109" s="58"/>
      <c r="HM109" s="58"/>
      <c r="HN109" s="58"/>
      <c r="HO109" s="58"/>
      <c r="HP109" s="58"/>
      <c r="HQ109" s="58"/>
      <c r="HR109" s="58"/>
      <c r="HS109" s="58"/>
      <c r="HT109" s="58"/>
      <c r="HU109" s="58"/>
      <c r="HV109" s="58"/>
      <c r="HW109" s="58"/>
      <c r="HX109" s="58"/>
      <c r="HY109" s="58"/>
      <c r="HZ109" s="58"/>
      <c r="IA109" s="58"/>
      <c r="IB109" s="58"/>
      <c r="IC109" s="58"/>
      <c r="ID109" s="58"/>
      <c r="IE109" s="58"/>
      <c r="IF109" s="58"/>
      <c r="IG109" s="58"/>
      <c r="IH109" s="58"/>
      <c r="II109" s="58"/>
      <c r="IJ109" s="58"/>
      <c r="IK109" s="58"/>
      <c r="IL109" s="58"/>
      <c r="IM109" s="58"/>
      <c r="IN109" s="58"/>
      <c r="IO109" s="58"/>
      <c r="IP109" s="58"/>
      <c r="IQ109" s="58"/>
      <c r="IR109" s="58"/>
      <c r="IS109" s="58"/>
      <c r="IT109" s="58"/>
      <c r="IU109" s="58"/>
      <c r="IV109" s="58"/>
      <c r="IW109" s="58"/>
      <c r="IX109" s="58"/>
      <c r="IY109" s="58"/>
      <c r="IZ109" s="58"/>
      <c r="JA109" s="58"/>
      <c r="JB109" s="58"/>
      <c r="JC109" s="58"/>
      <c r="JD109" s="58"/>
      <c r="JE109" s="58"/>
      <c r="JF109" s="58"/>
      <c r="JG109" s="58"/>
      <c r="JH109" s="58"/>
      <c r="JI109" s="58"/>
      <c r="JJ109" s="58"/>
      <c r="JK109" s="58"/>
      <c r="JL109" s="58"/>
      <c r="JM109" s="58"/>
      <c r="JN109" s="58"/>
      <c r="JO109" s="58"/>
      <c r="JP109" s="58"/>
      <c r="JQ109" s="58"/>
      <c r="JR109" s="58"/>
      <c r="JS109" s="58"/>
      <c r="JT109" s="58"/>
      <c r="JU109" s="58"/>
      <c r="JV109" s="58"/>
      <c r="JW109" s="58"/>
      <c r="JX109" s="58"/>
      <c r="JY109" s="58"/>
      <c r="JZ109" s="58"/>
      <c r="KA109" s="58"/>
      <c r="KB109" s="58"/>
      <c r="KC109" s="58"/>
      <c r="KD109" s="58"/>
      <c r="KE109" s="58"/>
      <c r="KF109" s="58"/>
      <c r="KG109" s="58"/>
      <c r="KH109" s="58"/>
      <c r="KI109" s="58"/>
      <c r="KJ109" s="58"/>
      <c r="KK109" s="58"/>
      <c r="KL109" s="58"/>
      <c r="KM109" s="58"/>
      <c r="KN109" s="58"/>
      <c r="KO109" s="58"/>
      <c r="KP109" s="58"/>
      <c r="KQ109" s="58"/>
      <c r="KR109" s="58"/>
      <c r="KS109" s="58"/>
      <c r="KT109" s="58"/>
      <c r="KU109" s="58"/>
      <c r="KV109" s="58"/>
      <c r="KW109" s="58"/>
      <c r="KX109" s="58"/>
      <c r="KY109" s="58"/>
      <c r="KZ109" s="58"/>
      <c r="LA109" s="58"/>
      <c r="LB109" s="58"/>
      <c r="LC109" s="58"/>
      <c r="LD109" s="58"/>
      <c r="LE109" s="58"/>
      <c r="LF109" s="58"/>
      <c r="LG109" s="58"/>
      <c r="LH109" s="58"/>
      <c r="LI109" s="58"/>
      <c r="LJ109" s="58"/>
      <c r="LK109" s="58"/>
      <c r="LL109" s="58"/>
      <c r="LM109" s="58"/>
      <c r="LN109" s="58"/>
      <c r="LO109" s="58"/>
      <c r="LP109" s="58"/>
      <c r="LQ109" s="58"/>
      <c r="LR109" s="58"/>
      <c r="LS109" s="58"/>
      <c r="LT109" s="58"/>
      <c r="LU109" s="58"/>
      <c r="LV109" s="58"/>
      <c r="LW109" s="58"/>
      <c r="LX109" s="58"/>
      <c r="LY109" s="58"/>
      <c r="LZ109" s="58"/>
      <c r="MA109" s="58"/>
      <c r="MB109" s="58"/>
      <c r="MC109" s="58"/>
      <c r="MD109" s="58"/>
      <c r="ME109" s="58"/>
      <c r="MF109" s="58"/>
      <c r="MG109" s="58"/>
      <c r="MH109" s="58"/>
      <c r="MI109" s="58"/>
      <c r="MJ109" s="58"/>
      <c r="MK109" s="58"/>
      <c r="ML109" s="58"/>
      <c r="MM109" s="58"/>
      <c r="MN109" s="58"/>
      <c r="MO109" s="58"/>
      <c r="MP109" s="58"/>
      <c r="MQ109" s="58"/>
      <c r="MR109" s="58"/>
      <c r="MS109" s="58"/>
      <c r="MT109" s="58"/>
      <c r="MU109" s="58"/>
      <c r="MV109" s="58"/>
      <c r="MW109" s="58"/>
      <c r="MX109" s="58"/>
      <c r="MY109" s="58"/>
      <c r="MZ109" s="58"/>
      <c r="NA109" s="58"/>
      <c r="NB109" s="58"/>
      <c r="NC109" s="58"/>
      <c r="ND109" s="58"/>
      <c r="NE109" s="58"/>
      <c r="NF109" s="58"/>
      <c r="NG109" s="58"/>
      <c r="NH109" s="58"/>
      <c r="NI109" s="58"/>
      <c r="NJ109" s="58"/>
      <c r="NK109" s="58"/>
      <c r="NL109" s="58"/>
      <c r="NM109" s="58"/>
      <c r="NN109" s="58"/>
      <c r="NO109" s="58"/>
      <c r="NP109" s="58"/>
      <c r="NQ109" s="58"/>
      <c r="NR109" s="58"/>
      <c r="NS109" s="58"/>
      <c r="NT109" s="58"/>
      <c r="NU109" s="58"/>
      <c r="NV109" s="58"/>
      <c r="NW109" s="58"/>
      <c r="NX109" s="58"/>
      <c r="NY109" s="58"/>
      <c r="NZ109" s="58"/>
      <c r="OA109" s="58"/>
      <c r="OB109" s="58"/>
      <c r="OC109" s="58"/>
      <c r="OD109" s="58"/>
      <c r="OE109" s="58"/>
      <c r="OF109" s="58"/>
      <c r="OG109" s="58"/>
      <c r="OH109" s="58"/>
      <c r="OI109" s="58"/>
      <c r="OJ109" s="58"/>
      <c r="OK109" s="58"/>
      <c r="OL109" s="58"/>
      <c r="OM109" s="58"/>
      <c r="ON109" s="58"/>
      <c r="OO109" s="58"/>
      <c r="OP109" s="58"/>
      <c r="OQ109" s="58"/>
      <c r="OR109" s="58"/>
      <c r="OS109" s="58"/>
      <c r="OT109" s="58"/>
      <c r="OU109" s="58"/>
      <c r="OV109" s="58"/>
      <c r="OW109" s="58"/>
      <c r="OX109" s="58"/>
      <c r="OY109" s="58"/>
      <c r="OZ109" s="58"/>
      <c r="PA109" s="58"/>
      <c r="PB109" s="58"/>
      <c r="PC109" s="58"/>
      <c r="PD109" s="58"/>
      <c r="PE109" s="58"/>
      <c r="PF109" s="58"/>
      <c r="PG109" s="58"/>
      <c r="PH109" s="58"/>
      <c r="PI109" s="58"/>
      <c r="PJ109" s="58"/>
      <c r="PK109" s="58"/>
      <c r="PL109" s="58"/>
      <c r="PM109" s="58"/>
      <c r="PN109" s="58"/>
      <c r="PO109" s="58"/>
      <c r="PP109" s="58"/>
      <c r="PQ109" s="58"/>
      <c r="PR109" s="58"/>
      <c r="PS109" s="58"/>
      <c r="PT109" s="58"/>
      <c r="PU109" s="58"/>
      <c r="PV109" s="58"/>
      <c r="PW109" s="58"/>
      <c r="PX109" s="58"/>
      <c r="PY109" s="58"/>
      <c r="PZ109" s="58"/>
      <c r="QA109" s="58"/>
      <c r="QB109" s="58"/>
      <c r="QC109" s="58"/>
      <c r="QD109" s="58"/>
      <c r="QE109" s="58"/>
      <c r="QF109" s="58"/>
      <c r="QG109" s="58"/>
      <c r="QH109" s="58"/>
      <c r="QI109" s="58"/>
      <c r="QJ109" s="58"/>
      <c r="QK109" s="58"/>
      <c r="QL109" s="58"/>
      <c r="QM109" s="58"/>
      <c r="QN109" s="58"/>
      <c r="QO109" s="58"/>
      <c r="QP109" s="58"/>
      <c r="QQ109" s="58"/>
      <c r="QR109" s="58"/>
      <c r="QS109" s="58"/>
      <c r="QT109" s="58"/>
      <c r="QU109" s="58"/>
      <c r="QV109" s="58"/>
      <c r="QW109" s="58"/>
      <c r="QX109" s="58"/>
      <c r="QY109" s="58"/>
      <c r="QZ109" s="58"/>
      <c r="RA109" s="58"/>
      <c r="RB109" s="58"/>
      <c r="RC109" s="58"/>
      <c r="RD109" s="58"/>
      <c r="RE109" s="58"/>
      <c r="RF109" s="58"/>
      <c r="RG109" s="58"/>
      <c r="RH109" s="58"/>
      <c r="RI109" s="58"/>
      <c r="RJ109" s="58"/>
      <c r="RK109" s="58"/>
      <c r="RL109" s="58"/>
      <c r="RM109" s="58"/>
      <c r="RN109" s="58"/>
      <c r="RO109" s="58"/>
      <c r="RP109" s="58"/>
      <c r="RQ109" s="58"/>
      <c r="RR109" s="58"/>
      <c r="RS109" s="58"/>
      <c r="RT109" s="58"/>
      <c r="RU109" s="58"/>
      <c r="RV109" s="58"/>
      <c r="RW109" s="58"/>
      <c r="RX109" s="58"/>
      <c r="RY109" s="58"/>
      <c r="RZ109" s="58"/>
      <c r="SA109" s="58"/>
      <c r="SB109" s="58"/>
      <c r="SC109" s="58"/>
      <c r="SD109" s="58"/>
      <c r="SE109" s="58"/>
      <c r="SF109" s="58"/>
      <c r="SG109" s="58"/>
      <c r="SH109" s="58"/>
      <c r="SI109" s="58"/>
      <c r="SJ109" s="58"/>
      <c r="SK109" s="58"/>
      <c r="SL109" s="58"/>
      <c r="SM109" s="58"/>
      <c r="SN109" s="58"/>
      <c r="SO109" s="58"/>
      <c r="SP109" s="58"/>
      <c r="SQ109" s="58"/>
      <c r="SR109" s="58"/>
      <c r="SS109" s="58"/>
      <c r="ST109" s="58"/>
      <c r="SU109" s="58"/>
      <c r="SV109" s="58"/>
      <c r="SW109" s="58"/>
      <c r="SX109" s="58"/>
      <c r="SY109" s="58"/>
      <c r="SZ109" s="58"/>
      <c r="TA109" s="58"/>
      <c r="TB109" s="58"/>
      <c r="TC109" s="58"/>
      <c r="TD109" s="58"/>
      <c r="TE109" s="58"/>
      <c r="TF109" s="58"/>
      <c r="TG109" s="58"/>
      <c r="TH109" s="58"/>
      <c r="TI109" s="58"/>
      <c r="TJ109" s="58"/>
      <c r="TK109" s="58"/>
      <c r="TL109" s="58"/>
      <c r="TM109" s="58"/>
      <c r="TN109" s="58"/>
      <c r="TO109" s="58"/>
      <c r="TP109" s="58"/>
      <c r="TQ109" s="58"/>
      <c r="TR109" s="58"/>
      <c r="TS109" s="58"/>
      <c r="TT109" s="58"/>
      <c r="TU109" s="58"/>
      <c r="TV109" s="58"/>
      <c r="TW109" s="58"/>
      <c r="TX109" s="58"/>
      <c r="TY109" s="58"/>
      <c r="TZ109" s="58"/>
      <c r="UA109" s="58"/>
      <c r="UB109" s="58"/>
      <c r="UC109" s="58"/>
      <c r="UD109" s="58"/>
      <c r="UE109" s="58"/>
      <c r="UF109" s="58"/>
      <c r="UG109" s="58"/>
      <c r="UH109" s="58"/>
      <c r="UI109" s="58"/>
      <c r="UJ109" s="58"/>
      <c r="UK109" s="58"/>
      <c r="UL109" s="58"/>
      <c r="UM109" s="58"/>
      <c r="UN109" s="58"/>
      <c r="UO109" s="58"/>
      <c r="UP109" s="58"/>
      <c r="UQ109" s="58"/>
      <c r="UR109" s="58"/>
      <c r="US109" s="58"/>
      <c r="UT109" s="58"/>
      <c r="UU109" s="58"/>
      <c r="UV109" s="58"/>
      <c r="UW109" s="58"/>
      <c r="UX109" s="58"/>
      <c r="UY109" s="58"/>
      <c r="UZ109" s="58"/>
      <c r="VA109" s="58"/>
      <c r="VB109" s="58"/>
      <c r="VC109" s="58"/>
      <c r="VD109" s="58"/>
      <c r="VE109" s="58"/>
      <c r="VF109" s="58"/>
      <c r="VG109" s="58"/>
      <c r="VH109" s="58"/>
      <c r="VI109" s="58"/>
      <c r="VJ109" s="58"/>
      <c r="VK109" s="58"/>
      <c r="VL109" s="58"/>
      <c r="VM109" s="58"/>
      <c r="VN109" s="58"/>
      <c r="VO109" s="58"/>
      <c r="VP109" s="58"/>
      <c r="VQ109" s="58"/>
      <c r="VR109" s="58"/>
      <c r="VS109" s="58"/>
      <c r="VT109" s="58"/>
      <c r="VU109" s="58"/>
      <c r="VV109" s="58"/>
      <c r="VW109" s="58"/>
      <c r="VX109" s="58"/>
      <c r="VY109" s="58"/>
      <c r="VZ109" s="58"/>
      <c r="WA109" s="58"/>
      <c r="WB109" s="58"/>
      <c r="WC109" s="58"/>
      <c r="WD109" s="58"/>
      <c r="WE109" s="58"/>
      <c r="WF109" s="58"/>
      <c r="WG109" s="58"/>
      <c r="WH109" s="58"/>
      <c r="WI109" s="58"/>
      <c r="WJ109" s="58"/>
      <c r="WK109" s="58"/>
      <c r="WL109" s="58"/>
      <c r="WM109" s="58"/>
      <c r="WN109" s="58"/>
      <c r="WO109" s="58"/>
      <c r="WP109" s="58"/>
      <c r="WQ109" s="58"/>
      <c r="WR109" s="58"/>
      <c r="WS109" s="58"/>
      <c r="WT109" s="58"/>
      <c r="WU109" s="58"/>
      <c r="WV109" s="58"/>
      <c r="WW109" s="58"/>
      <c r="WX109" s="58"/>
      <c r="WY109" s="58"/>
      <c r="WZ109" s="58"/>
      <c r="XA109" s="58"/>
      <c r="XB109" s="58"/>
      <c r="XC109" s="58"/>
      <c r="XD109" s="58"/>
      <c r="XE109" s="58"/>
      <c r="XF109" s="58"/>
      <c r="XG109" s="58"/>
      <c r="XH109" s="58"/>
      <c r="XI109" s="58"/>
      <c r="XJ109" s="58"/>
      <c r="XK109" s="58"/>
      <c r="XL109" s="58"/>
      <c r="XM109" s="58"/>
      <c r="XN109" s="58"/>
      <c r="XO109" s="58"/>
      <c r="XP109" s="58"/>
      <c r="XQ109" s="58"/>
      <c r="XR109" s="58"/>
      <c r="XS109" s="58"/>
      <c r="XT109" s="58"/>
      <c r="XU109" s="58"/>
      <c r="XV109" s="58"/>
      <c r="XW109" s="58"/>
      <c r="XX109" s="58"/>
      <c r="XY109" s="58"/>
      <c r="XZ109" s="58"/>
      <c r="YA109" s="58"/>
      <c r="YB109" s="58"/>
      <c r="YC109" s="58"/>
      <c r="YD109" s="58"/>
      <c r="YE109" s="58"/>
      <c r="YF109" s="58"/>
      <c r="YG109" s="58"/>
      <c r="YH109" s="58"/>
      <c r="YI109" s="58"/>
      <c r="YJ109" s="58"/>
      <c r="YK109" s="58"/>
      <c r="YL109" s="58"/>
      <c r="YM109" s="58"/>
      <c r="YN109" s="58"/>
      <c r="YO109" s="58"/>
      <c r="YP109" s="58"/>
      <c r="YQ109" s="58"/>
      <c r="YR109" s="58"/>
      <c r="YS109" s="58"/>
      <c r="YT109" s="58"/>
      <c r="YU109" s="58"/>
      <c r="YV109" s="58"/>
      <c r="YW109" s="58"/>
      <c r="YX109" s="58"/>
      <c r="YY109" s="58"/>
      <c r="YZ109" s="58"/>
      <c r="ZA109" s="58"/>
      <c r="ZB109" s="58"/>
      <c r="ZC109" s="58"/>
      <c r="ZD109" s="58"/>
      <c r="ZE109" s="58"/>
      <c r="ZF109" s="58"/>
      <c r="ZG109" s="58"/>
      <c r="ZH109" s="58"/>
      <c r="ZI109" s="58"/>
      <c r="ZJ109" s="58"/>
      <c r="ZK109" s="58"/>
      <c r="ZL109" s="58"/>
      <c r="ZM109" s="58"/>
      <c r="ZN109" s="58"/>
      <c r="ZO109" s="58"/>
      <c r="ZP109" s="58"/>
      <c r="ZQ109" s="58"/>
      <c r="ZR109" s="58"/>
      <c r="ZS109" s="58"/>
      <c r="ZT109" s="58"/>
      <c r="ZU109" s="58"/>
      <c r="ZV109" s="58"/>
      <c r="ZW109" s="58"/>
      <c r="ZX109" s="58"/>
      <c r="ZY109" s="58"/>
      <c r="ZZ109" s="58"/>
      <c r="AAA109" s="58"/>
      <c r="AAB109" s="58"/>
      <c r="AAC109" s="58"/>
      <c r="AAD109" s="58"/>
      <c r="AAE109" s="58"/>
      <c r="AAF109" s="58"/>
      <c r="AAG109" s="58"/>
      <c r="AAH109" s="58"/>
      <c r="AAI109" s="58"/>
      <c r="AAJ109" s="58"/>
      <c r="AAK109" s="58"/>
      <c r="AAL109" s="58"/>
      <c r="AAM109" s="58"/>
      <c r="AAN109" s="58"/>
      <c r="AAO109" s="58"/>
      <c r="AAP109" s="58"/>
      <c r="AAQ109" s="58"/>
      <c r="AAR109" s="58"/>
      <c r="AAS109" s="58"/>
      <c r="AAT109" s="58"/>
      <c r="AAU109" s="58"/>
      <c r="AAV109" s="58"/>
      <c r="AAW109" s="58"/>
      <c r="AAX109" s="58"/>
      <c r="AAY109" s="58"/>
      <c r="AAZ109" s="58"/>
      <c r="ABA109" s="58"/>
      <c r="ABB109" s="58"/>
      <c r="ABC109" s="58"/>
      <c r="ABD109" s="58"/>
      <c r="ABE109" s="58"/>
      <c r="ABF109" s="58"/>
      <c r="ABG109" s="58"/>
      <c r="ABH109" s="58"/>
      <c r="ABI109" s="58"/>
      <c r="ABJ109" s="58"/>
      <c r="ABK109" s="58"/>
      <c r="ABL109" s="58"/>
      <c r="ABM109" s="58"/>
      <c r="ABN109" s="58"/>
      <c r="ABO109" s="58"/>
      <c r="ABP109" s="58"/>
      <c r="ABQ109" s="58"/>
      <c r="ABR109" s="58"/>
      <c r="ABS109" s="58"/>
      <c r="ABT109" s="58"/>
      <c r="ABU109" s="58"/>
      <c r="ABV109" s="58"/>
      <c r="ABW109" s="58"/>
      <c r="ABX109" s="58"/>
      <c r="ABY109" s="58"/>
      <c r="ABZ109" s="58"/>
      <c r="ACA109" s="58"/>
      <c r="ACB109" s="58"/>
      <c r="ACC109" s="58"/>
      <c r="ACD109" s="58"/>
      <c r="ACE109" s="58"/>
      <c r="ACF109" s="58"/>
      <c r="ACG109" s="58"/>
      <c r="ACH109" s="58"/>
      <c r="ACI109" s="58"/>
      <c r="ACJ109" s="58"/>
      <c r="ACK109" s="58"/>
      <c r="ACL109" s="58"/>
      <c r="ACM109" s="58"/>
      <c r="ACN109" s="58"/>
      <c r="ACO109" s="58"/>
      <c r="ACP109" s="58"/>
      <c r="ACQ109" s="58"/>
      <c r="ACR109" s="58"/>
      <c r="ACS109" s="58"/>
      <c r="ACT109" s="58"/>
      <c r="ACU109" s="58"/>
      <c r="ACV109" s="58"/>
      <c r="ACW109" s="58"/>
      <c r="ACX109" s="58"/>
      <c r="ACY109" s="58"/>
      <c r="ACZ109" s="58"/>
      <c r="ADA109" s="58"/>
      <c r="ADB109" s="58"/>
      <c r="ADC109" s="58"/>
      <c r="ADD109" s="58"/>
      <c r="ADE109" s="58"/>
      <c r="ADF109" s="58"/>
      <c r="ADG109" s="58"/>
      <c r="ADH109" s="58"/>
      <c r="ADI109" s="58"/>
      <c r="ADJ109" s="58"/>
      <c r="ADK109" s="58"/>
      <c r="ADL109" s="58"/>
      <c r="ADM109" s="58"/>
      <c r="ADN109" s="58"/>
      <c r="ADO109" s="58"/>
      <c r="ADP109" s="58"/>
      <c r="ADQ109" s="58"/>
      <c r="ADR109" s="58"/>
      <c r="ADS109" s="58"/>
      <c r="ADT109" s="58"/>
      <c r="ADU109" s="58"/>
      <c r="ADV109" s="58"/>
      <c r="ADW109" s="58"/>
      <c r="ADX109" s="58"/>
      <c r="ADY109" s="58"/>
      <c r="ADZ109" s="58"/>
      <c r="AEA109" s="58"/>
      <c r="AEB109" s="58"/>
      <c r="AEC109" s="58"/>
      <c r="AED109" s="58"/>
      <c r="AEE109" s="58"/>
      <c r="AEF109" s="58"/>
      <c r="AEG109" s="58"/>
      <c r="AEH109" s="58"/>
      <c r="AEI109" s="58"/>
      <c r="AEJ109" s="58"/>
      <c r="AEK109" s="58"/>
      <c r="AEL109" s="58"/>
      <c r="AEM109" s="58"/>
      <c r="AEN109" s="58"/>
      <c r="AEO109" s="58"/>
      <c r="AEP109" s="58"/>
      <c r="AEQ109" s="58"/>
      <c r="AER109" s="58"/>
      <c r="AES109" s="58"/>
      <c r="AET109" s="58"/>
      <c r="AEU109" s="58"/>
      <c r="AEV109" s="58"/>
      <c r="AEW109" s="58"/>
      <c r="AEX109" s="58"/>
      <c r="AEY109" s="58"/>
      <c r="AEZ109" s="58"/>
      <c r="AFA109" s="58"/>
      <c r="AFB109" s="58"/>
      <c r="AFC109" s="58"/>
      <c r="AFD109" s="58"/>
      <c r="AFE109" s="58"/>
      <c r="AFF109" s="58"/>
      <c r="AFG109" s="58"/>
      <c r="AFH109" s="58"/>
      <c r="AFI109" s="58"/>
      <c r="AFJ109" s="58"/>
      <c r="AFK109" s="58"/>
      <c r="AFL109" s="58"/>
      <c r="AFM109" s="58"/>
      <c r="AFN109" s="58"/>
      <c r="AFO109" s="58"/>
      <c r="AFP109" s="58"/>
      <c r="AFQ109" s="58"/>
      <c r="AFR109" s="58"/>
      <c r="AFS109" s="58"/>
      <c r="AFT109" s="58"/>
      <c r="AFU109" s="58"/>
      <c r="AFV109" s="58"/>
      <c r="AFW109" s="58"/>
      <c r="AFX109" s="58"/>
      <c r="AFY109" s="58"/>
      <c r="AFZ109" s="58"/>
      <c r="AGA109" s="58"/>
      <c r="AGB109" s="58"/>
      <c r="AGC109" s="58"/>
      <c r="AGD109" s="58"/>
      <c r="AGE109" s="58"/>
      <c r="AGF109" s="58"/>
      <c r="AGG109" s="58"/>
      <c r="AGH109" s="58"/>
      <c r="AGI109" s="58"/>
      <c r="AGJ109" s="58"/>
      <c r="AGK109" s="58"/>
      <c r="AGL109" s="58"/>
      <c r="AGM109" s="58"/>
      <c r="AGN109" s="58"/>
      <c r="AGO109" s="58"/>
      <c r="AGP109" s="58"/>
      <c r="AGQ109" s="58"/>
      <c r="AGR109" s="58"/>
      <c r="AGS109" s="58"/>
      <c r="AGT109" s="58"/>
      <c r="AGU109" s="58"/>
      <c r="AGV109" s="58"/>
      <c r="AGW109" s="58"/>
      <c r="AGX109" s="58"/>
      <c r="AGY109" s="58"/>
      <c r="AGZ109" s="58"/>
      <c r="AHA109" s="58"/>
      <c r="AHB109" s="58"/>
      <c r="AHC109" s="58"/>
      <c r="AHD109" s="58"/>
      <c r="AHE109" s="58"/>
      <c r="AHF109" s="58"/>
      <c r="AHG109" s="58"/>
      <c r="AHH109" s="58"/>
      <c r="AHI109" s="58"/>
      <c r="AHJ109" s="58"/>
      <c r="AHK109" s="58"/>
      <c r="AHL109" s="58"/>
      <c r="AHM109" s="58"/>
      <c r="AHN109" s="58"/>
      <c r="AHO109" s="58"/>
      <c r="AHP109" s="58"/>
      <c r="AHQ109" s="58"/>
      <c r="AHR109" s="58"/>
      <c r="AHS109" s="58"/>
      <c r="AHT109" s="58"/>
      <c r="AHU109" s="58"/>
      <c r="AHV109" s="58"/>
      <c r="AHW109" s="58"/>
      <c r="AHX109" s="58"/>
      <c r="AHY109" s="58"/>
      <c r="AHZ109" s="58"/>
      <c r="AIA109" s="58"/>
      <c r="AIB109" s="58"/>
      <c r="AIC109" s="58"/>
      <c r="AID109" s="58"/>
      <c r="AIE109" s="58"/>
      <c r="AIF109" s="58"/>
      <c r="AIG109" s="58"/>
      <c r="AIH109" s="58"/>
      <c r="AII109" s="58"/>
      <c r="AIJ109" s="58"/>
      <c r="AIK109" s="58"/>
      <c r="AIL109" s="58"/>
      <c r="AIM109" s="58"/>
      <c r="AIN109" s="58"/>
      <c r="AIO109" s="58"/>
      <c r="AIP109" s="58"/>
      <c r="AIQ109" s="58"/>
      <c r="AIR109" s="58"/>
      <c r="AIS109" s="58"/>
      <c r="AIT109" s="58"/>
      <c r="AIU109" s="58"/>
      <c r="AIV109" s="58"/>
      <c r="AIW109" s="58"/>
      <c r="AIX109" s="58"/>
      <c r="AIY109" s="58"/>
      <c r="AIZ109" s="58"/>
      <c r="AJA109" s="58"/>
      <c r="AJB109" s="58"/>
      <c r="AJC109" s="58"/>
      <c r="AJD109" s="58"/>
      <c r="AJE109" s="58"/>
      <c r="AJF109" s="58"/>
      <c r="AJG109" s="58"/>
      <c r="AJH109" s="58"/>
      <c r="AJI109" s="58"/>
      <c r="AJJ109" s="58"/>
      <c r="AJK109" s="58"/>
      <c r="AJL109" s="58"/>
      <c r="AJM109" s="58"/>
      <c r="AJN109" s="58"/>
      <c r="AJO109" s="58"/>
      <c r="AJP109" s="58"/>
      <c r="AJQ109" s="58"/>
      <c r="AJR109" s="58"/>
      <c r="AJS109" s="58"/>
      <c r="AJT109" s="58"/>
      <c r="AJU109" s="58"/>
      <c r="AJV109" s="58"/>
      <c r="AJW109" s="58"/>
      <c r="AJX109" s="58"/>
      <c r="AJY109" s="58"/>
      <c r="AJZ109" s="58"/>
      <c r="AKA109" s="58"/>
      <c r="AKB109" s="58"/>
      <c r="AKC109" s="58"/>
      <c r="AKD109" s="58"/>
      <c r="AKE109" s="58"/>
      <c r="AKF109" s="58"/>
      <c r="AKG109" s="58"/>
      <c r="AKH109" s="58"/>
      <c r="AKI109" s="58"/>
      <c r="AKJ109" s="58"/>
      <c r="AKK109" s="58"/>
      <c r="AKL109" s="58"/>
      <c r="AKM109" s="58"/>
      <c r="AKN109" s="58"/>
      <c r="AKO109" s="58"/>
      <c r="AKP109" s="58"/>
      <c r="AKQ109" s="58"/>
      <c r="AKR109" s="58"/>
      <c r="AKS109" s="58"/>
      <c r="AKT109" s="58"/>
      <c r="AKU109" s="58"/>
      <c r="AKV109" s="58"/>
      <c r="AKW109" s="58"/>
      <c r="AKX109" s="58"/>
      <c r="AKY109" s="58"/>
      <c r="AKZ109" s="58"/>
      <c r="ALA109" s="58"/>
      <c r="ALB109" s="58"/>
      <c r="ALC109" s="58"/>
      <c r="ALD109" s="58"/>
      <c r="ALE109" s="58"/>
      <c r="ALF109" s="58"/>
      <c r="ALG109" s="58"/>
      <c r="ALH109" s="58"/>
      <c r="ALI109" s="58"/>
      <c r="ALJ109" s="58"/>
      <c r="ALK109" s="58"/>
      <c r="ALL109" s="58"/>
      <c r="ALM109" s="58"/>
      <c r="ALN109" s="58"/>
      <c r="ALO109" s="58"/>
      <c r="ALP109" s="58"/>
      <c r="ALQ109" s="58"/>
      <c r="ALR109" s="58"/>
      <c r="ALS109" s="58"/>
      <c r="ALT109" s="58"/>
      <c r="ALU109" s="58"/>
      <c r="ALV109" s="58"/>
      <c r="ALW109" s="58"/>
      <c r="ALX109" s="58"/>
      <c r="ALY109" s="58"/>
      <c r="ALZ109" s="58"/>
      <c r="AMA109" s="58"/>
      <c r="AMB109" s="58"/>
      <c r="AMC109" s="58"/>
      <c r="AMD109" s="58"/>
      <c r="AME109" s="58"/>
      <c r="AMF109" s="58"/>
      <c r="AMG109" s="58"/>
      <c r="AMH109" s="58"/>
      <c r="AMI109" s="58"/>
      <c r="AMJ109" s="59"/>
    </row>
    <row r="110" spans="1:1024" s="2" customFormat="1" ht="15" customHeight="1">
      <c r="A110" s="18" t="s">
        <v>165</v>
      </c>
      <c r="B110" s="177" t="s">
        <v>166</v>
      </c>
      <c r="C110" s="177"/>
      <c r="D110" s="177"/>
      <c r="E110" s="177"/>
      <c r="F110" s="177"/>
      <c r="G110" s="177"/>
      <c r="H110" s="178">
        <f>H105</f>
        <v>0</v>
      </c>
      <c r="I110" s="178"/>
      <c r="J110" s="28"/>
      <c r="K110" s="1" t="s">
        <v>172</v>
      </c>
      <c r="AV110" s="58"/>
      <c r="AW110" s="58"/>
      <c r="AX110" s="58"/>
      <c r="AY110" s="58"/>
      <c r="AZ110" s="58"/>
      <c r="BA110" s="58"/>
      <c r="BB110" s="58"/>
      <c r="BC110" s="58"/>
      <c r="BD110" s="58"/>
      <c r="BE110" s="58"/>
      <c r="BF110" s="58"/>
      <c r="BG110" s="58"/>
      <c r="BH110" s="58"/>
      <c r="BI110" s="58"/>
      <c r="BJ110" s="58"/>
      <c r="BK110" s="58"/>
      <c r="BL110" s="58"/>
      <c r="BM110" s="58"/>
      <c r="BN110" s="58"/>
      <c r="BO110" s="58"/>
      <c r="BP110" s="58"/>
      <c r="BQ110" s="58"/>
      <c r="BR110" s="58"/>
      <c r="BS110" s="58"/>
      <c r="BT110" s="58"/>
      <c r="BU110" s="58"/>
      <c r="BV110" s="58"/>
      <c r="BW110" s="58"/>
      <c r="BX110" s="58"/>
      <c r="BY110" s="58"/>
      <c r="BZ110" s="58"/>
      <c r="CA110" s="58"/>
      <c r="CB110" s="58"/>
      <c r="CC110" s="58"/>
      <c r="CD110" s="58"/>
      <c r="CE110" s="58"/>
      <c r="CF110" s="58"/>
      <c r="CG110" s="58"/>
      <c r="CH110" s="58"/>
      <c r="CI110" s="58"/>
      <c r="CJ110" s="58"/>
      <c r="CK110" s="58"/>
      <c r="CL110" s="58"/>
      <c r="CM110" s="58"/>
      <c r="CN110" s="58"/>
      <c r="CO110" s="58"/>
      <c r="CP110" s="58"/>
      <c r="CQ110" s="58"/>
      <c r="CR110" s="58"/>
      <c r="CS110" s="58"/>
      <c r="CT110" s="58"/>
      <c r="CU110" s="58"/>
      <c r="CV110" s="58"/>
      <c r="CW110" s="58"/>
      <c r="CX110" s="58"/>
      <c r="CY110" s="58"/>
      <c r="CZ110" s="58"/>
      <c r="DA110" s="58"/>
      <c r="DB110" s="58"/>
      <c r="DC110" s="58"/>
      <c r="DD110" s="58"/>
      <c r="DE110" s="58"/>
      <c r="DF110" s="58"/>
      <c r="DG110" s="58"/>
      <c r="DH110" s="58"/>
      <c r="DI110" s="58"/>
      <c r="DJ110" s="58"/>
      <c r="DK110" s="58"/>
      <c r="DL110" s="58"/>
      <c r="DM110" s="58"/>
      <c r="DN110" s="58"/>
      <c r="DO110" s="58"/>
      <c r="DP110" s="58"/>
      <c r="DQ110" s="58"/>
      <c r="DR110" s="58"/>
      <c r="DS110" s="58"/>
      <c r="DT110" s="58"/>
      <c r="DU110" s="58"/>
      <c r="DV110" s="58"/>
      <c r="DW110" s="58"/>
      <c r="DX110" s="58"/>
      <c r="DY110" s="58"/>
      <c r="DZ110" s="58"/>
      <c r="EA110" s="58"/>
      <c r="EB110" s="58"/>
      <c r="EC110" s="58"/>
      <c r="ED110" s="58"/>
      <c r="EE110" s="58"/>
      <c r="EF110" s="58"/>
      <c r="EG110" s="58"/>
      <c r="EH110" s="58"/>
      <c r="EI110" s="58"/>
      <c r="EJ110" s="58"/>
      <c r="EK110" s="58"/>
      <c r="EL110" s="58"/>
      <c r="EM110" s="58"/>
      <c r="EN110" s="58"/>
      <c r="EO110" s="58"/>
      <c r="EP110" s="58"/>
      <c r="EQ110" s="58"/>
      <c r="ER110" s="58"/>
      <c r="ES110" s="58"/>
      <c r="ET110" s="58"/>
      <c r="EU110" s="58"/>
      <c r="EV110" s="58"/>
      <c r="EW110" s="58"/>
      <c r="EX110" s="58"/>
      <c r="EY110" s="58"/>
      <c r="EZ110" s="58"/>
      <c r="FA110" s="58"/>
      <c r="FB110" s="58"/>
      <c r="FC110" s="58"/>
      <c r="FD110" s="58"/>
      <c r="FE110" s="58"/>
      <c r="FF110" s="58"/>
      <c r="FG110" s="58"/>
      <c r="FH110" s="58"/>
      <c r="FI110" s="58"/>
      <c r="FJ110" s="58"/>
      <c r="FK110" s="58"/>
      <c r="FL110" s="58"/>
      <c r="FM110" s="58"/>
      <c r="FN110" s="58"/>
      <c r="FO110" s="58"/>
      <c r="FP110" s="58"/>
      <c r="FQ110" s="58"/>
      <c r="FR110" s="58"/>
      <c r="FS110" s="58"/>
      <c r="FT110" s="58"/>
      <c r="FU110" s="58"/>
      <c r="FV110" s="58"/>
      <c r="FW110" s="58"/>
      <c r="FX110" s="58"/>
      <c r="FY110" s="58"/>
      <c r="FZ110" s="58"/>
      <c r="GA110" s="58"/>
      <c r="GB110" s="58"/>
      <c r="GC110" s="58"/>
      <c r="GD110" s="58"/>
      <c r="GE110" s="58"/>
      <c r="GF110" s="58"/>
      <c r="GG110" s="58"/>
      <c r="GH110" s="58"/>
      <c r="GI110" s="58"/>
      <c r="GJ110" s="58"/>
      <c r="GK110" s="58"/>
      <c r="GL110" s="58"/>
      <c r="GM110" s="58"/>
      <c r="GN110" s="58"/>
      <c r="GO110" s="58"/>
      <c r="GP110" s="58"/>
      <c r="GQ110" s="58"/>
      <c r="GR110" s="58"/>
      <c r="GS110" s="58"/>
      <c r="GT110" s="58"/>
      <c r="GU110" s="58"/>
      <c r="GV110" s="58"/>
      <c r="GW110" s="58"/>
      <c r="GX110" s="58"/>
      <c r="GY110" s="58"/>
      <c r="GZ110" s="58"/>
      <c r="HA110" s="58"/>
      <c r="HB110" s="58"/>
      <c r="HC110" s="58"/>
      <c r="HD110" s="58"/>
      <c r="HE110" s="58"/>
      <c r="HF110" s="58"/>
      <c r="HG110" s="58"/>
      <c r="HH110" s="58"/>
      <c r="HI110" s="58"/>
      <c r="HJ110" s="58"/>
      <c r="HK110" s="58"/>
      <c r="HL110" s="58"/>
      <c r="HM110" s="58"/>
      <c r="HN110" s="58"/>
      <c r="HO110" s="58"/>
      <c r="HP110" s="58"/>
      <c r="HQ110" s="58"/>
      <c r="HR110" s="58"/>
      <c r="HS110" s="58"/>
      <c r="HT110" s="58"/>
      <c r="HU110" s="58"/>
      <c r="HV110" s="58"/>
      <c r="HW110" s="58"/>
      <c r="HX110" s="58"/>
      <c r="HY110" s="58"/>
      <c r="HZ110" s="58"/>
      <c r="IA110" s="58"/>
      <c r="IB110" s="58"/>
      <c r="IC110" s="58"/>
      <c r="ID110" s="58"/>
      <c r="IE110" s="58"/>
      <c r="IF110" s="58"/>
      <c r="IG110" s="58"/>
      <c r="IH110" s="58"/>
      <c r="II110" s="58"/>
      <c r="IJ110" s="58"/>
      <c r="IK110" s="58"/>
      <c r="IL110" s="58"/>
      <c r="IM110" s="58"/>
      <c r="IN110" s="58"/>
      <c r="IO110" s="58"/>
      <c r="IP110" s="58"/>
      <c r="IQ110" s="58"/>
      <c r="IR110" s="58"/>
      <c r="IS110" s="58"/>
      <c r="IT110" s="58"/>
      <c r="IU110" s="58"/>
      <c r="IV110" s="58"/>
      <c r="IW110" s="58"/>
      <c r="IX110" s="58"/>
      <c r="IY110" s="58"/>
      <c r="IZ110" s="58"/>
      <c r="JA110" s="58"/>
      <c r="JB110" s="58"/>
      <c r="JC110" s="58"/>
      <c r="JD110" s="58"/>
      <c r="JE110" s="58"/>
      <c r="JF110" s="58"/>
      <c r="JG110" s="58"/>
      <c r="JH110" s="58"/>
      <c r="JI110" s="58"/>
      <c r="JJ110" s="58"/>
      <c r="JK110" s="58"/>
      <c r="JL110" s="58"/>
      <c r="JM110" s="58"/>
      <c r="JN110" s="58"/>
      <c r="JO110" s="58"/>
      <c r="JP110" s="58"/>
      <c r="JQ110" s="58"/>
      <c r="JR110" s="58"/>
      <c r="JS110" s="58"/>
      <c r="JT110" s="58"/>
      <c r="JU110" s="58"/>
      <c r="JV110" s="58"/>
      <c r="JW110" s="58"/>
      <c r="JX110" s="58"/>
      <c r="JY110" s="58"/>
      <c r="JZ110" s="58"/>
      <c r="KA110" s="58"/>
      <c r="KB110" s="58"/>
      <c r="KC110" s="58"/>
      <c r="KD110" s="58"/>
      <c r="KE110" s="58"/>
      <c r="KF110" s="58"/>
      <c r="KG110" s="58"/>
      <c r="KH110" s="58"/>
      <c r="KI110" s="58"/>
      <c r="KJ110" s="58"/>
      <c r="KK110" s="58"/>
      <c r="KL110" s="58"/>
      <c r="KM110" s="58"/>
      <c r="KN110" s="58"/>
      <c r="KO110" s="58"/>
      <c r="KP110" s="58"/>
      <c r="KQ110" s="58"/>
      <c r="KR110" s="58"/>
      <c r="KS110" s="58"/>
      <c r="KT110" s="58"/>
      <c r="KU110" s="58"/>
      <c r="KV110" s="58"/>
      <c r="KW110" s="58"/>
      <c r="KX110" s="58"/>
      <c r="KY110" s="58"/>
      <c r="KZ110" s="58"/>
      <c r="LA110" s="58"/>
      <c r="LB110" s="58"/>
      <c r="LC110" s="58"/>
      <c r="LD110" s="58"/>
      <c r="LE110" s="58"/>
      <c r="LF110" s="58"/>
      <c r="LG110" s="58"/>
      <c r="LH110" s="58"/>
      <c r="LI110" s="58"/>
      <c r="LJ110" s="58"/>
      <c r="LK110" s="58"/>
      <c r="LL110" s="58"/>
      <c r="LM110" s="58"/>
      <c r="LN110" s="58"/>
      <c r="LO110" s="58"/>
      <c r="LP110" s="58"/>
      <c r="LQ110" s="58"/>
      <c r="LR110" s="58"/>
      <c r="LS110" s="58"/>
      <c r="LT110" s="58"/>
      <c r="LU110" s="58"/>
      <c r="LV110" s="58"/>
      <c r="LW110" s="58"/>
      <c r="LX110" s="58"/>
      <c r="LY110" s="58"/>
      <c r="LZ110" s="58"/>
      <c r="MA110" s="58"/>
      <c r="MB110" s="58"/>
      <c r="MC110" s="58"/>
      <c r="MD110" s="58"/>
      <c r="ME110" s="58"/>
      <c r="MF110" s="58"/>
      <c r="MG110" s="58"/>
      <c r="MH110" s="58"/>
      <c r="MI110" s="58"/>
      <c r="MJ110" s="58"/>
      <c r="MK110" s="58"/>
      <c r="ML110" s="58"/>
      <c r="MM110" s="58"/>
      <c r="MN110" s="58"/>
      <c r="MO110" s="58"/>
      <c r="MP110" s="58"/>
      <c r="MQ110" s="58"/>
      <c r="MR110" s="58"/>
      <c r="MS110" s="58"/>
      <c r="MT110" s="58"/>
      <c r="MU110" s="58"/>
      <c r="MV110" s="58"/>
      <c r="MW110" s="58"/>
      <c r="MX110" s="58"/>
      <c r="MY110" s="58"/>
      <c r="MZ110" s="58"/>
      <c r="NA110" s="58"/>
      <c r="NB110" s="58"/>
      <c r="NC110" s="58"/>
      <c r="ND110" s="58"/>
      <c r="NE110" s="58"/>
      <c r="NF110" s="58"/>
      <c r="NG110" s="58"/>
      <c r="NH110" s="58"/>
      <c r="NI110" s="58"/>
      <c r="NJ110" s="58"/>
      <c r="NK110" s="58"/>
      <c r="NL110" s="58"/>
      <c r="NM110" s="58"/>
      <c r="NN110" s="58"/>
      <c r="NO110" s="58"/>
      <c r="NP110" s="58"/>
      <c r="NQ110" s="58"/>
      <c r="NR110" s="58"/>
      <c r="NS110" s="58"/>
      <c r="NT110" s="58"/>
      <c r="NU110" s="58"/>
      <c r="NV110" s="58"/>
      <c r="NW110" s="58"/>
      <c r="NX110" s="58"/>
      <c r="NY110" s="58"/>
      <c r="NZ110" s="58"/>
      <c r="OA110" s="58"/>
      <c r="OB110" s="58"/>
      <c r="OC110" s="58"/>
      <c r="OD110" s="58"/>
      <c r="OE110" s="58"/>
      <c r="OF110" s="58"/>
      <c r="OG110" s="58"/>
      <c r="OH110" s="58"/>
      <c r="OI110" s="58"/>
      <c r="OJ110" s="58"/>
      <c r="OK110" s="58"/>
      <c r="OL110" s="58"/>
      <c r="OM110" s="58"/>
      <c r="ON110" s="58"/>
      <c r="OO110" s="58"/>
      <c r="OP110" s="58"/>
      <c r="OQ110" s="58"/>
      <c r="OR110" s="58"/>
      <c r="OS110" s="58"/>
      <c r="OT110" s="58"/>
      <c r="OU110" s="58"/>
      <c r="OV110" s="58"/>
      <c r="OW110" s="58"/>
      <c r="OX110" s="58"/>
      <c r="OY110" s="58"/>
      <c r="OZ110" s="58"/>
      <c r="PA110" s="58"/>
      <c r="PB110" s="58"/>
      <c r="PC110" s="58"/>
      <c r="PD110" s="58"/>
      <c r="PE110" s="58"/>
      <c r="PF110" s="58"/>
      <c r="PG110" s="58"/>
      <c r="PH110" s="58"/>
      <c r="PI110" s="58"/>
      <c r="PJ110" s="58"/>
      <c r="PK110" s="58"/>
      <c r="PL110" s="58"/>
      <c r="PM110" s="58"/>
      <c r="PN110" s="58"/>
      <c r="PO110" s="58"/>
      <c r="PP110" s="58"/>
      <c r="PQ110" s="58"/>
      <c r="PR110" s="58"/>
      <c r="PS110" s="58"/>
      <c r="PT110" s="58"/>
      <c r="PU110" s="58"/>
      <c r="PV110" s="58"/>
      <c r="PW110" s="58"/>
      <c r="PX110" s="58"/>
      <c r="PY110" s="58"/>
      <c r="PZ110" s="58"/>
      <c r="QA110" s="58"/>
      <c r="QB110" s="58"/>
      <c r="QC110" s="58"/>
      <c r="QD110" s="58"/>
      <c r="QE110" s="58"/>
      <c r="QF110" s="58"/>
      <c r="QG110" s="58"/>
      <c r="QH110" s="58"/>
      <c r="QI110" s="58"/>
      <c r="QJ110" s="58"/>
      <c r="QK110" s="58"/>
      <c r="QL110" s="58"/>
      <c r="QM110" s="58"/>
      <c r="QN110" s="58"/>
      <c r="QO110" s="58"/>
      <c r="QP110" s="58"/>
      <c r="QQ110" s="58"/>
      <c r="QR110" s="58"/>
      <c r="QS110" s="58"/>
      <c r="QT110" s="58"/>
      <c r="QU110" s="58"/>
      <c r="QV110" s="58"/>
      <c r="QW110" s="58"/>
      <c r="QX110" s="58"/>
      <c r="QY110" s="58"/>
      <c r="QZ110" s="58"/>
      <c r="RA110" s="58"/>
      <c r="RB110" s="58"/>
      <c r="RC110" s="58"/>
      <c r="RD110" s="58"/>
      <c r="RE110" s="58"/>
      <c r="RF110" s="58"/>
      <c r="RG110" s="58"/>
      <c r="RH110" s="58"/>
      <c r="RI110" s="58"/>
      <c r="RJ110" s="58"/>
      <c r="RK110" s="58"/>
      <c r="RL110" s="58"/>
      <c r="RM110" s="58"/>
      <c r="RN110" s="58"/>
      <c r="RO110" s="58"/>
      <c r="RP110" s="58"/>
      <c r="RQ110" s="58"/>
      <c r="RR110" s="58"/>
      <c r="RS110" s="58"/>
      <c r="RT110" s="58"/>
      <c r="RU110" s="58"/>
      <c r="RV110" s="58"/>
      <c r="RW110" s="58"/>
      <c r="RX110" s="58"/>
      <c r="RY110" s="58"/>
      <c r="RZ110" s="58"/>
      <c r="SA110" s="58"/>
      <c r="SB110" s="58"/>
      <c r="SC110" s="58"/>
      <c r="SD110" s="58"/>
      <c r="SE110" s="58"/>
      <c r="SF110" s="58"/>
      <c r="SG110" s="58"/>
      <c r="SH110" s="58"/>
      <c r="SI110" s="58"/>
      <c r="SJ110" s="58"/>
      <c r="SK110" s="58"/>
      <c r="SL110" s="58"/>
      <c r="SM110" s="58"/>
      <c r="SN110" s="58"/>
      <c r="SO110" s="58"/>
      <c r="SP110" s="58"/>
      <c r="SQ110" s="58"/>
      <c r="SR110" s="58"/>
      <c r="SS110" s="58"/>
      <c r="ST110" s="58"/>
      <c r="SU110" s="58"/>
      <c r="SV110" s="58"/>
      <c r="SW110" s="58"/>
      <c r="SX110" s="58"/>
      <c r="SY110" s="58"/>
      <c r="SZ110" s="58"/>
      <c r="TA110" s="58"/>
      <c r="TB110" s="58"/>
      <c r="TC110" s="58"/>
      <c r="TD110" s="58"/>
      <c r="TE110" s="58"/>
      <c r="TF110" s="58"/>
      <c r="TG110" s="58"/>
      <c r="TH110" s="58"/>
      <c r="TI110" s="58"/>
      <c r="TJ110" s="58"/>
      <c r="TK110" s="58"/>
      <c r="TL110" s="58"/>
      <c r="TM110" s="58"/>
      <c r="TN110" s="58"/>
      <c r="TO110" s="58"/>
      <c r="TP110" s="58"/>
      <c r="TQ110" s="58"/>
      <c r="TR110" s="58"/>
      <c r="TS110" s="58"/>
      <c r="TT110" s="58"/>
      <c r="TU110" s="58"/>
      <c r="TV110" s="58"/>
      <c r="TW110" s="58"/>
      <c r="TX110" s="58"/>
      <c r="TY110" s="58"/>
      <c r="TZ110" s="58"/>
      <c r="UA110" s="58"/>
      <c r="UB110" s="58"/>
      <c r="UC110" s="58"/>
      <c r="UD110" s="58"/>
      <c r="UE110" s="58"/>
      <c r="UF110" s="58"/>
      <c r="UG110" s="58"/>
      <c r="UH110" s="58"/>
      <c r="UI110" s="58"/>
      <c r="UJ110" s="58"/>
      <c r="UK110" s="58"/>
      <c r="UL110" s="58"/>
      <c r="UM110" s="58"/>
      <c r="UN110" s="58"/>
      <c r="UO110" s="58"/>
      <c r="UP110" s="58"/>
      <c r="UQ110" s="58"/>
      <c r="UR110" s="58"/>
      <c r="US110" s="58"/>
      <c r="UT110" s="58"/>
      <c r="UU110" s="58"/>
      <c r="UV110" s="58"/>
      <c r="UW110" s="58"/>
      <c r="UX110" s="58"/>
      <c r="UY110" s="58"/>
      <c r="UZ110" s="58"/>
      <c r="VA110" s="58"/>
      <c r="VB110" s="58"/>
      <c r="VC110" s="58"/>
      <c r="VD110" s="58"/>
      <c r="VE110" s="58"/>
      <c r="VF110" s="58"/>
      <c r="VG110" s="58"/>
      <c r="VH110" s="58"/>
      <c r="VI110" s="58"/>
      <c r="VJ110" s="58"/>
      <c r="VK110" s="58"/>
      <c r="VL110" s="58"/>
      <c r="VM110" s="58"/>
      <c r="VN110" s="58"/>
      <c r="VO110" s="58"/>
      <c r="VP110" s="58"/>
      <c r="VQ110" s="58"/>
      <c r="VR110" s="58"/>
      <c r="VS110" s="58"/>
      <c r="VT110" s="58"/>
      <c r="VU110" s="58"/>
      <c r="VV110" s="58"/>
      <c r="VW110" s="58"/>
      <c r="VX110" s="58"/>
      <c r="VY110" s="58"/>
      <c r="VZ110" s="58"/>
      <c r="WA110" s="58"/>
      <c r="WB110" s="58"/>
      <c r="WC110" s="58"/>
      <c r="WD110" s="58"/>
      <c r="WE110" s="58"/>
      <c r="WF110" s="58"/>
      <c r="WG110" s="58"/>
      <c r="WH110" s="58"/>
      <c r="WI110" s="58"/>
      <c r="WJ110" s="58"/>
      <c r="WK110" s="58"/>
      <c r="WL110" s="58"/>
      <c r="WM110" s="58"/>
      <c r="WN110" s="58"/>
      <c r="WO110" s="58"/>
      <c r="WP110" s="58"/>
      <c r="WQ110" s="58"/>
      <c r="WR110" s="58"/>
      <c r="WS110" s="58"/>
      <c r="WT110" s="58"/>
      <c r="WU110" s="58"/>
      <c r="WV110" s="58"/>
      <c r="WW110" s="58"/>
      <c r="WX110" s="58"/>
      <c r="WY110" s="58"/>
      <c r="WZ110" s="58"/>
      <c r="XA110" s="58"/>
      <c r="XB110" s="58"/>
      <c r="XC110" s="58"/>
      <c r="XD110" s="58"/>
      <c r="XE110" s="58"/>
      <c r="XF110" s="58"/>
      <c r="XG110" s="58"/>
      <c r="XH110" s="58"/>
      <c r="XI110" s="58"/>
      <c r="XJ110" s="58"/>
      <c r="XK110" s="58"/>
      <c r="XL110" s="58"/>
      <c r="XM110" s="58"/>
      <c r="XN110" s="58"/>
      <c r="XO110" s="58"/>
      <c r="XP110" s="58"/>
      <c r="XQ110" s="58"/>
      <c r="XR110" s="58"/>
      <c r="XS110" s="58"/>
      <c r="XT110" s="58"/>
      <c r="XU110" s="58"/>
      <c r="XV110" s="58"/>
      <c r="XW110" s="58"/>
      <c r="XX110" s="58"/>
      <c r="XY110" s="58"/>
      <c r="XZ110" s="58"/>
      <c r="YA110" s="58"/>
      <c r="YB110" s="58"/>
      <c r="YC110" s="58"/>
      <c r="YD110" s="58"/>
      <c r="YE110" s="58"/>
      <c r="YF110" s="58"/>
      <c r="YG110" s="58"/>
      <c r="YH110" s="58"/>
      <c r="YI110" s="58"/>
      <c r="YJ110" s="58"/>
      <c r="YK110" s="58"/>
      <c r="YL110" s="58"/>
      <c r="YM110" s="58"/>
      <c r="YN110" s="58"/>
      <c r="YO110" s="58"/>
      <c r="YP110" s="58"/>
      <c r="YQ110" s="58"/>
      <c r="YR110" s="58"/>
      <c r="YS110" s="58"/>
      <c r="YT110" s="58"/>
      <c r="YU110" s="58"/>
      <c r="YV110" s="58"/>
      <c r="YW110" s="58"/>
      <c r="YX110" s="58"/>
      <c r="YY110" s="58"/>
      <c r="YZ110" s="58"/>
      <c r="ZA110" s="58"/>
      <c r="ZB110" s="58"/>
      <c r="ZC110" s="58"/>
      <c r="ZD110" s="58"/>
      <c r="ZE110" s="58"/>
      <c r="ZF110" s="58"/>
      <c r="ZG110" s="58"/>
      <c r="ZH110" s="58"/>
      <c r="ZI110" s="58"/>
      <c r="ZJ110" s="58"/>
      <c r="ZK110" s="58"/>
      <c r="ZL110" s="58"/>
      <c r="ZM110" s="58"/>
      <c r="ZN110" s="58"/>
      <c r="ZO110" s="58"/>
      <c r="ZP110" s="58"/>
      <c r="ZQ110" s="58"/>
      <c r="ZR110" s="58"/>
      <c r="ZS110" s="58"/>
      <c r="ZT110" s="58"/>
      <c r="ZU110" s="58"/>
      <c r="ZV110" s="58"/>
      <c r="ZW110" s="58"/>
      <c r="ZX110" s="58"/>
      <c r="ZY110" s="58"/>
      <c r="ZZ110" s="58"/>
      <c r="AAA110" s="58"/>
      <c r="AAB110" s="58"/>
      <c r="AAC110" s="58"/>
      <c r="AAD110" s="58"/>
      <c r="AAE110" s="58"/>
      <c r="AAF110" s="58"/>
      <c r="AAG110" s="58"/>
      <c r="AAH110" s="58"/>
      <c r="AAI110" s="58"/>
      <c r="AAJ110" s="58"/>
      <c r="AAK110" s="58"/>
      <c r="AAL110" s="58"/>
      <c r="AAM110" s="58"/>
      <c r="AAN110" s="58"/>
      <c r="AAO110" s="58"/>
      <c r="AAP110" s="58"/>
      <c r="AAQ110" s="58"/>
      <c r="AAR110" s="58"/>
      <c r="AAS110" s="58"/>
      <c r="AAT110" s="58"/>
      <c r="AAU110" s="58"/>
      <c r="AAV110" s="58"/>
      <c r="AAW110" s="58"/>
      <c r="AAX110" s="58"/>
      <c r="AAY110" s="58"/>
      <c r="AAZ110" s="58"/>
      <c r="ABA110" s="58"/>
      <c r="ABB110" s="58"/>
      <c r="ABC110" s="58"/>
      <c r="ABD110" s="58"/>
      <c r="ABE110" s="58"/>
      <c r="ABF110" s="58"/>
      <c r="ABG110" s="58"/>
      <c r="ABH110" s="58"/>
      <c r="ABI110" s="58"/>
      <c r="ABJ110" s="58"/>
      <c r="ABK110" s="58"/>
      <c r="ABL110" s="58"/>
      <c r="ABM110" s="58"/>
      <c r="ABN110" s="58"/>
      <c r="ABO110" s="58"/>
      <c r="ABP110" s="58"/>
      <c r="ABQ110" s="58"/>
      <c r="ABR110" s="58"/>
      <c r="ABS110" s="58"/>
      <c r="ABT110" s="58"/>
      <c r="ABU110" s="58"/>
      <c r="ABV110" s="58"/>
      <c r="ABW110" s="58"/>
      <c r="ABX110" s="58"/>
      <c r="ABY110" s="58"/>
      <c r="ABZ110" s="58"/>
      <c r="ACA110" s="58"/>
      <c r="ACB110" s="58"/>
      <c r="ACC110" s="58"/>
      <c r="ACD110" s="58"/>
      <c r="ACE110" s="58"/>
      <c r="ACF110" s="58"/>
      <c r="ACG110" s="58"/>
      <c r="ACH110" s="58"/>
      <c r="ACI110" s="58"/>
      <c r="ACJ110" s="58"/>
      <c r="ACK110" s="58"/>
      <c r="ACL110" s="58"/>
      <c r="ACM110" s="58"/>
      <c r="ACN110" s="58"/>
      <c r="ACO110" s="58"/>
      <c r="ACP110" s="58"/>
      <c r="ACQ110" s="58"/>
      <c r="ACR110" s="58"/>
      <c r="ACS110" s="58"/>
      <c r="ACT110" s="58"/>
      <c r="ACU110" s="58"/>
      <c r="ACV110" s="58"/>
      <c r="ACW110" s="58"/>
      <c r="ACX110" s="58"/>
      <c r="ACY110" s="58"/>
      <c r="ACZ110" s="58"/>
      <c r="ADA110" s="58"/>
      <c r="ADB110" s="58"/>
      <c r="ADC110" s="58"/>
      <c r="ADD110" s="58"/>
      <c r="ADE110" s="58"/>
      <c r="ADF110" s="58"/>
      <c r="ADG110" s="58"/>
      <c r="ADH110" s="58"/>
      <c r="ADI110" s="58"/>
      <c r="ADJ110" s="58"/>
      <c r="ADK110" s="58"/>
      <c r="ADL110" s="58"/>
      <c r="ADM110" s="58"/>
      <c r="ADN110" s="58"/>
      <c r="ADO110" s="58"/>
      <c r="ADP110" s="58"/>
      <c r="ADQ110" s="58"/>
      <c r="ADR110" s="58"/>
      <c r="ADS110" s="58"/>
      <c r="ADT110" s="58"/>
      <c r="ADU110" s="58"/>
      <c r="ADV110" s="58"/>
      <c r="ADW110" s="58"/>
      <c r="ADX110" s="58"/>
      <c r="ADY110" s="58"/>
      <c r="ADZ110" s="58"/>
      <c r="AEA110" s="58"/>
      <c r="AEB110" s="58"/>
      <c r="AEC110" s="58"/>
      <c r="AED110" s="58"/>
      <c r="AEE110" s="58"/>
      <c r="AEF110" s="58"/>
      <c r="AEG110" s="58"/>
      <c r="AEH110" s="58"/>
      <c r="AEI110" s="58"/>
      <c r="AEJ110" s="58"/>
      <c r="AEK110" s="58"/>
      <c r="AEL110" s="58"/>
      <c r="AEM110" s="58"/>
      <c r="AEN110" s="58"/>
      <c r="AEO110" s="58"/>
      <c r="AEP110" s="58"/>
      <c r="AEQ110" s="58"/>
      <c r="AER110" s="58"/>
      <c r="AES110" s="58"/>
      <c r="AET110" s="58"/>
      <c r="AEU110" s="58"/>
      <c r="AEV110" s="58"/>
      <c r="AEW110" s="58"/>
      <c r="AEX110" s="58"/>
      <c r="AEY110" s="58"/>
      <c r="AEZ110" s="58"/>
      <c r="AFA110" s="58"/>
      <c r="AFB110" s="58"/>
      <c r="AFC110" s="58"/>
      <c r="AFD110" s="58"/>
      <c r="AFE110" s="58"/>
      <c r="AFF110" s="58"/>
      <c r="AFG110" s="58"/>
      <c r="AFH110" s="58"/>
      <c r="AFI110" s="58"/>
      <c r="AFJ110" s="58"/>
      <c r="AFK110" s="58"/>
      <c r="AFL110" s="58"/>
      <c r="AFM110" s="58"/>
      <c r="AFN110" s="58"/>
      <c r="AFO110" s="58"/>
      <c r="AFP110" s="58"/>
      <c r="AFQ110" s="58"/>
      <c r="AFR110" s="58"/>
      <c r="AFS110" s="58"/>
      <c r="AFT110" s="58"/>
      <c r="AFU110" s="58"/>
      <c r="AFV110" s="58"/>
      <c r="AFW110" s="58"/>
      <c r="AFX110" s="58"/>
      <c r="AFY110" s="58"/>
      <c r="AFZ110" s="58"/>
      <c r="AGA110" s="58"/>
      <c r="AGB110" s="58"/>
      <c r="AGC110" s="58"/>
      <c r="AGD110" s="58"/>
      <c r="AGE110" s="58"/>
      <c r="AGF110" s="58"/>
      <c r="AGG110" s="58"/>
      <c r="AGH110" s="58"/>
      <c r="AGI110" s="58"/>
      <c r="AGJ110" s="58"/>
      <c r="AGK110" s="58"/>
      <c r="AGL110" s="58"/>
      <c r="AGM110" s="58"/>
      <c r="AGN110" s="58"/>
      <c r="AGO110" s="58"/>
      <c r="AGP110" s="58"/>
      <c r="AGQ110" s="58"/>
      <c r="AGR110" s="58"/>
      <c r="AGS110" s="58"/>
      <c r="AGT110" s="58"/>
      <c r="AGU110" s="58"/>
      <c r="AGV110" s="58"/>
      <c r="AGW110" s="58"/>
      <c r="AGX110" s="58"/>
      <c r="AGY110" s="58"/>
      <c r="AGZ110" s="58"/>
      <c r="AHA110" s="58"/>
      <c r="AHB110" s="58"/>
      <c r="AHC110" s="58"/>
      <c r="AHD110" s="58"/>
      <c r="AHE110" s="58"/>
      <c r="AHF110" s="58"/>
      <c r="AHG110" s="58"/>
      <c r="AHH110" s="58"/>
      <c r="AHI110" s="58"/>
      <c r="AHJ110" s="58"/>
      <c r="AHK110" s="58"/>
      <c r="AHL110" s="58"/>
      <c r="AHM110" s="58"/>
      <c r="AHN110" s="58"/>
      <c r="AHO110" s="58"/>
      <c r="AHP110" s="58"/>
      <c r="AHQ110" s="58"/>
      <c r="AHR110" s="58"/>
      <c r="AHS110" s="58"/>
      <c r="AHT110" s="58"/>
      <c r="AHU110" s="58"/>
      <c r="AHV110" s="58"/>
      <c r="AHW110" s="58"/>
      <c r="AHX110" s="58"/>
      <c r="AHY110" s="58"/>
      <c r="AHZ110" s="58"/>
      <c r="AIA110" s="58"/>
      <c r="AIB110" s="58"/>
      <c r="AIC110" s="58"/>
      <c r="AID110" s="58"/>
      <c r="AIE110" s="58"/>
      <c r="AIF110" s="58"/>
      <c r="AIG110" s="58"/>
      <c r="AIH110" s="58"/>
      <c r="AII110" s="58"/>
      <c r="AIJ110" s="58"/>
      <c r="AIK110" s="58"/>
      <c r="AIL110" s="58"/>
      <c r="AIM110" s="58"/>
      <c r="AIN110" s="58"/>
      <c r="AIO110" s="58"/>
      <c r="AIP110" s="58"/>
      <c r="AIQ110" s="58"/>
      <c r="AIR110" s="58"/>
      <c r="AIS110" s="58"/>
      <c r="AIT110" s="58"/>
      <c r="AIU110" s="58"/>
      <c r="AIV110" s="58"/>
      <c r="AIW110" s="58"/>
      <c r="AIX110" s="58"/>
      <c r="AIY110" s="58"/>
      <c r="AIZ110" s="58"/>
      <c r="AJA110" s="58"/>
      <c r="AJB110" s="58"/>
      <c r="AJC110" s="58"/>
      <c r="AJD110" s="58"/>
      <c r="AJE110" s="58"/>
      <c r="AJF110" s="58"/>
      <c r="AJG110" s="58"/>
      <c r="AJH110" s="58"/>
      <c r="AJI110" s="58"/>
      <c r="AJJ110" s="58"/>
      <c r="AJK110" s="58"/>
      <c r="AJL110" s="58"/>
      <c r="AJM110" s="58"/>
      <c r="AJN110" s="58"/>
      <c r="AJO110" s="58"/>
      <c r="AJP110" s="58"/>
      <c r="AJQ110" s="58"/>
      <c r="AJR110" s="58"/>
      <c r="AJS110" s="58"/>
      <c r="AJT110" s="58"/>
      <c r="AJU110" s="58"/>
      <c r="AJV110" s="58"/>
      <c r="AJW110" s="58"/>
      <c r="AJX110" s="58"/>
      <c r="AJY110" s="58"/>
      <c r="AJZ110" s="58"/>
      <c r="AKA110" s="58"/>
      <c r="AKB110" s="58"/>
      <c r="AKC110" s="58"/>
      <c r="AKD110" s="58"/>
      <c r="AKE110" s="58"/>
      <c r="AKF110" s="58"/>
      <c r="AKG110" s="58"/>
      <c r="AKH110" s="58"/>
      <c r="AKI110" s="58"/>
      <c r="AKJ110" s="58"/>
      <c r="AKK110" s="58"/>
      <c r="AKL110" s="58"/>
      <c r="AKM110" s="58"/>
      <c r="AKN110" s="58"/>
      <c r="AKO110" s="58"/>
      <c r="AKP110" s="58"/>
      <c r="AKQ110" s="58"/>
      <c r="AKR110" s="58"/>
      <c r="AKS110" s="58"/>
      <c r="AKT110" s="58"/>
      <c r="AKU110" s="58"/>
      <c r="AKV110" s="58"/>
      <c r="AKW110" s="58"/>
      <c r="AKX110" s="58"/>
      <c r="AKY110" s="58"/>
      <c r="AKZ110" s="58"/>
      <c r="ALA110" s="58"/>
      <c r="ALB110" s="58"/>
      <c r="ALC110" s="58"/>
      <c r="ALD110" s="58"/>
      <c r="ALE110" s="58"/>
      <c r="ALF110" s="58"/>
      <c r="ALG110" s="58"/>
      <c r="ALH110" s="58"/>
      <c r="ALI110" s="58"/>
      <c r="ALJ110" s="58"/>
      <c r="ALK110" s="58"/>
      <c r="ALL110" s="58"/>
      <c r="ALM110" s="58"/>
      <c r="ALN110" s="58"/>
      <c r="ALO110" s="58"/>
      <c r="ALP110" s="58"/>
      <c r="ALQ110" s="58"/>
      <c r="ALR110" s="58"/>
      <c r="ALS110" s="58"/>
      <c r="ALT110" s="58"/>
      <c r="ALU110" s="58"/>
      <c r="ALV110" s="58"/>
      <c r="ALW110" s="58"/>
      <c r="ALX110" s="58"/>
      <c r="ALY110" s="58"/>
      <c r="ALZ110" s="58"/>
      <c r="AMA110" s="58"/>
      <c r="AMB110" s="58"/>
      <c r="AMC110" s="58"/>
      <c r="AMD110" s="58"/>
      <c r="AME110" s="58"/>
      <c r="AMF110" s="58"/>
      <c r="AMG110" s="58"/>
      <c r="AMH110" s="58"/>
      <c r="AMI110" s="58"/>
      <c r="AMJ110" s="59"/>
    </row>
    <row r="111" spans="1:1024" s="2" customFormat="1" ht="15" customHeight="1">
      <c r="A111" s="188" t="s">
        <v>80</v>
      </c>
      <c r="B111" s="188"/>
      <c r="C111" s="188"/>
      <c r="D111" s="188"/>
      <c r="E111" s="188"/>
      <c r="F111" s="188"/>
      <c r="G111" s="188"/>
      <c r="H111" s="189">
        <f>SUM(H109:I110)</f>
        <v>314.70999999999998</v>
      </c>
      <c r="I111" s="189"/>
      <c r="J111" s="28"/>
      <c r="K111" s="1"/>
      <c r="AV111" s="58"/>
      <c r="AW111" s="58"/>
      <c r="AX111" s="58"/>
      <c r="AY111" s="58"/>
      <c r="AZ111" s="58"/>
      <c r="BA111" s="58"/>
      <c r="BB111" s="58"/>
      <c r="BC111" s="58"/>
      <c r="BD111" s="58"/>
      <c r="BE111" s="58"/>
      <c r="BF111" s="58"/>
      <c r="BG111" s="58"/>
      <c r="BH111" s="58"/>
      <c r="BI111" s="58"/>
      <c r="BJ111" s="58"/>
      <c r="BK111" s="58"/>
      <c r="BL111" s="58"/>
      <c r="BM111" s="58"/>
      <c r="BN111" s="58"/>
      <c r="BO111" s="58"/>
      <c r="BP111" s="58"/>
      <c r="BQ111" s="58"/>
      <c r="BR111" s="58"/>
      <c r="BS111" s="58"/>
      <c r="BT111" s="58"/>
      <c r="BU111" s="58"/>
      <c r="BV111" s="58"/>
      <c r="BW111" s="58"/>
      <c r="BX111" s="58"/>
      <c r="BY111" s="58"/>
      <c r="BZ111" s="58"/>
      <c r="CA111" s="58"/>
      <c r="CB111" s="58"/>
      <c r="CC111" s="58"/>
      <c r="CD111" s="58"/>
      <c r="CE111" s="58"/>
      <c r="CF111" s="58"/>
      <c r="CG111" s="58"/>
      <c r="CH111" s="58"/>
      <c r="CI111" s="58"/>
      <c r="CJ111" s="58"/>
      <c r="CK111" s="58"/>
      <c r="CL111" s="58"/>
      <c r="CM111" s="58"/>
      <c r="CN111" s="58"/>
      <c r="CO111" s="58"/>
      <c r="CP111" s="58"/>
      <c r="CQ111" s="58"/>
      <c r="CR111" s="58"/>
      <c r="CS111" s="58"/>
      <c r="CT111" s="58"/>
      <c r="CU111" s="58"/>
      <c r="CV111" s="58"/>
      <c r="CW111" s="58"/>
      <c r="CX111" s="58"/>
      <c r="CY111" s="58"/>
      <c r="CZ111" s="58"/>
      <c r="DA111" s="58"/>
      <c r="DB111" s="58"/>
      <c r="DC111" s="58"/>
      <c r="DD111" s="58"/>
      <c r="DE111" s="58"/>
      <c r="DF111" s="58"/>
      <c r="DG111" s="58"/>
      <c r="DH111" s="58"/>
      <c r="DI111" s="58"/>
      <c r="DJ111" s="58"/>
      <c r="DK111" s="58"/>
      <c r="DL111" s="58"/>
      <c r="DM111" s="58"/>
      <c r="DN111" s="58"/>
      <c r="DO111" s="58"/>
      <c r="DP111" s="58"/>
      <c r="DQ111" s="58"/>
      <c r="DR111" s="58"/>
      <c r="DS111" s="58"/>
      <c r="DT111" s="58"/>
      <c r="DU111" s="58"/>
      <c r="DV111" s="58"/>
      <c r="DW111" s="58"/>
      <c r="DX111" s="58"/>
      <c r="DY111" s="58"/>
      <c r="DZ111" s="58"/>
      <c r="EA111" s="58"/>
      <c r="EB111" s="58"/>
      <c r="EC111" s="58"/>
      <c r="ED111" s="58"/>
      <c r="EE111" s="58"/>
      <c r="EF111" s="58"/>
      <c r="EG111" s="58"/>
      <c r="EH111" s="58"/>
      <c r="EI111" s="58"/>
      <c r="EJ111" s="58"/>
      <c r="EK111" s="58"/>
      <c r="EL111" s="58"/>
      <c r="EM111" s="58"/>
      <c r="EN111" s="58"/>
      <c r="EO111" s="58"/>
      <c r="EP111" s="58"/>
      <c r="EQ111" s="58"/>
      <c r="ER111" s="58"/>
      <c r="ES111" s="58"/>
      <c r="ET111" s="58"/>
      <c r="EU111" s="58"/>
      <c r="EV111" s="58"/>
      <c r="EW111" s="58"/>
      <c r="EX111" s="58"/>
      <c r="EY111" s="58"/>
      <c r="EZ111" s="58"/>
      <c r="FA111" s="58"/>
      <c r="FB111" s="58"/>
      <c r="FC111" s="58"/>
      <c r="FD111" s="58"/>
      <c r="FE111" s="58"/>
      <c r="FF111" s="58"/>
      <c r="FG111" s="58"/>
      <c r="FH111" s="58"/>
      <c r="FI111" s="58"/>
      <c r="FJ111" s="58"/>
      <c r="FK111" s="58"/>
      <c r="FL111" s="58"/>
      <c r="FM111" s="58"/>
      <c r="FN111" s="58"/>
      <c r="FO111" s="58"/>
      <c r="FP111" s="58"/>
      <c r="FQ111" s="58"/>
      <c r="FR111" s="58"/>
      <c r="FS111" s="58"/>
      <c r="FT111" s="58"/>
      <c r="FU111" s="58"/>
      <c r="FV111" s="58"/>
      <c r="FW111" s="58"/>
      <c r="FX111" s="58"/>
      <c r="FY111" s="58"/>
      <c r="FZ111" s="58"/>
      <c r="GA111" s="58"/>
      <c r="GB111" s="58"/>
      <c r="GC111" s="58"/>
      <c r="GD111" s="58"/>
      <c r="GE111" s="58"/>
      <c r="GF111" s="58"/>
      <c r="GG111" s="58"/>
      <c r="GH111" s="58"/>
      <c r="GI111" s="58"/>
      <c r="GJ111" s="58"/>
      <c r="GK111" s="58"/>
      <c r="GL111" s="58"/>
      <c r="GM111" s="58"/>
      <c r="GN111" s="58"/>
      <c r="GO111" s="58"/>
      <c r="GP111" s="58"/>
      <c r="GQ111" s="58"/>
      <c r="GR111" s="58"/>
      <c r="GS111" s="58"/>
      <c r="GT111" s="58"/>
      <c r="GU111" s="58"/>
      <c r="GV111" s="58"/>
      <c r="GW111" s="58"/>
      <c r="GX111" s="58"/>
      <c r="GY111" s="58"/>
      <c r="GZ111" s="58"/>
      <c r="HA111" s="58"/>
      <c r="HB111" s="58"/>
      <c r="HC111" s="58"/>
      <c r="HD111" s="58"/>
      <c r="HE111" s="58"/>
      <c r="HF111" s="58"/>
      <c r="HG111" s="58"/>
      <c r="HH111" s="58"/>
      <c r="HI111" s="58"/>
      <c r="HJ111" s="58"/>
      <c r="HK111" s="58"/>
      <c r="HL111" s="58"/>
      <c r="HM111" s="58"/>
      <c r="HN111" s="58"/>
      <c r="HO111" s="58"/>
      <c r="HP111" s="58"/>
      <c r="HQ111" s="58"/>
      <c r="HR111" s="58"/>
      <c r="HS111" s="58"/>
      <c r="HT111" s="58"/>
      <c r="HU111" s="58"/>
      <c r="HV111" s="58"/>
      <c r="HW111" s="58"/>
      <c r="HX111" s="58"/>
      <c r="HY111" s="58"/>
      <c r="HZ111" s="58"/>
      <c r="IA111" s="58"/>
      <c r="IB111" s="58"/>
      <c r="IC111" s="58"/>
      <c r="ID111" s="58"/>
      <c r="IE111" s="58"/>
      <c r="IF111" s="58"/>
      <c r="IG111" s="58"/>
      <c r="IH111" s="58"/>
      <c r="II111" s="58"/>
      <c r="IJ111" s="58"/>
      <c r="IK111" s="58"/>
      <c r="IL111" s="58"/>
      <c r="IM111" s="58"/>
      <c r="IN111" s="58"/>
      <c r="IO111" s="58"/>
      <c r="IP111" s="58"/>
      <c r="IQ111" s="58"/>
      <c r="IR111" s="58"/>
      <c r="IS111" s="58"/>
      <c r="IT111" s="58"/>
      <c r="IU111" s="58"/>
      <c r="IV111" s="58"/>
      <c r="IW111" s="58"/>
      <c r="IX111" s="58"/>
      <c r="IY111" s="58"/>
      <c r="IZ111" s="58"/>
      <c r="JA111" s="58"/>
      <c r="JB111" s="58"/>
      <c r="JC111" s="58"/>
      <c r="JD111" s="58"/>
      <c r="JE111" s="58"/>
      <c r="JF111" s="58"/>
      <c r="JG111" s="58"/>
      <c r="JH111" s="58"/>
      <c r="JI111" s="58"/>
      <c r="JJ111" s="58"/>
      <c r="JK111" s="58"/>
      <c r="JL111" s="58"/>
      <c r="JM111" s="58"/>
      <c r="JN111" s="58"/>
      <c r="JO111" s="58"/>
      <c r="JP111" s="58"/>
      <c r="JQ111" s="58"/>
      <c r="JR111" s="58"/>
      <c r="JS111" s="58"/>
      <c r="JT111" s="58"/>
      <c r="JU111" s="58"/>
      <c r="JV111" s="58"/>
      <c r="JW111" s="58"/>
      <c r="JX111" s="58"/>
      <c r="JY111" s="58"/>
      <c r="JZ111" s="58"/>
      <c r="KA111" s="58"/>
      <c r="KB111" s="58"/>
      <c r="KC111" s="58"/>
      <c r="KD111" s="58"/>
      <c r="KE111" s="58"/>
      <c r="KF111" s="58"/>
      <c r="KG111" s="58"/>
      <c r="KH111" s="58"/>
      <c r="KI111" s="58"/>
      <c r="KJ111" s="58"/>
      <c r="KK111" s="58"/>
      <c r="KL111" s="58"/>
      <c r="KM111" s="58"/>
      <c r="KN111" s="58"/>
      <c r="KO111" s="58"/>
      <c r="KP111" s="58"/>
      <c r="KQ111" s="58"/>
      <c r="KR111" s="58"/>
      <c r="KS111" s="58"/>
      <c r="KT111" s="58"/>
      <c r="KU111" s="58"/>
      <c r="KV111" s="58"/>
      <c r="KW111" s="58"/>
      <c r="KX111" s="58"/>
      <c r="KY111" s="58"/>
      <c r="KZ111" s="58"/>
      <c r="LA111" s="58"/>
      <c r="LB111" s="58"/>
      <c r="LC111" s="58"/>
      <c r="LD111" s="58"/>
      <c r="LE111" s="58"/>
      <c r="LF111" s="58"/>
      <c r="LG111" s="58"/>
      <c r="LH111" s="58"/>
      <c r="LI111" s="58"/>
      <c r="LJ111" s="58"/>
      <c r="LK111" s="58"/>
      <c r="LL111" s="58"/>
      <c r="LM111" s="58"/>
      <c r="LN111" s="58"/>
      <c r="LO111" s="58"/>
      <c r="LP111" s="58"/>
      <c r="LQ111" s="58"/>
      <c r="LR111" s="58"/>
      <c r="LS111" s="58"/>
      <c r="LT111" s="58"/>
      <c r="LU111" s="58"/>
      <c r="LV111" s="58"/>
      <c r="LW111" s="58"/>
      <c r="LX111" s="58"/>
      <c r="LY111" s="58"/>
      <c r="LZ111" s="58"/>
      <c r="MA111" s="58"/>
      <c r="MB111" s="58"/>
      <c r="MC111" s="58"/>
      <c r="MD111" s="58"/>
      <c r="ME111" s="58"/>
      <c r="MF111" s="58"/>
      <c r="MG111" s="58"/>
      <c r="MH111" s="58"/>
      <c r="MI111" s="58"/>
      <c r="MJ111" s="58"/>
      <c r="MK111" s="58"/>
      <c r="ML111" s="58"/>
      <c r="MM111" s="58"/>
      <c r="MN111" s="58"/>
      <c r="MO111" s="58"/>
      <c r="MP111" s="58"/>
      <c r="MQ111" s="58"/>
      <c r="MR111" s="58"/>
      <c r="MS111" s="58"/>
      <c r="MT111" s="58"/>
      <c r="MU111" s="58"/>
      <c r="MV111" s="58"/>
      <c r="MW111" s="58"/>
      <c r="MX111" s="58"/>
      <c r="MY111" s="58"/>
      <c r="MZ111" s="58"/>
      <c r="NA111" s="58"/>
      <c r="NB111" s="58"/>
      <c r="NC111" s="58"/>
      <c r="ND111" s="58"/>
      <c r="NE111" s="58"/>
      <c r="NF111" s="58"/>
      <c r="NG111" s="58"/>
      <c r="NH111" s="58"/>
      <c r="NI111" s="58"/>
      <c r="NJ111" s="58"/>
      <c r="NK111" s="58"/>
      <c r="NL111" s="58"/>
      <c r="NM111" s="58"/>
      <c r="NN111" s="58"/>
      <c r="NO111" s="58"/>
      <c r="NP111" s="58"/>
      <c r="NQ111" s="58"/>
      <c r="NR111" s="58"/>
      <c r="NS111" s="58"/>
      <c r="NT111" s="58"/>
      <c r="NU111" s="58"/>
      <c r="NV111" s="58"/>
      <c r="NW111" s="58"/>
      <c r="NX111" s="58"/>
      <c r="NY111" s="58"/>
      <c r="NZ111" s="58"/>
      <c r="OA111" s="58"/>
      <c r="OB111" s="58"/>
      <c r="OC111" s="58"/>
      <c r="OD111" s="58"/>
      <c r="OE111" s="58"/>
      <c r="OF111" s="58"/>
      <c r="OG111" s="58"/>
      <c r="OH111" s="58"/>
      <c r="OI111" s="58"/>
      <c r="OJ111" s="58"/>
      <c r="OK111" s="58"/>
      <c r="OL111" s="58"/>
      <c r="OM111" s="58"/>
      <c r="ON111" s="58"/>
      <c r="OO111" s="58"/>
      <c r="OP111" s="58"/>
      <c r="OQ111" s="58"/>
      <c r="OR111" s="58"/>
      <c r="OS111" s="58"/>
      <c r="OT111" s="58"/>
      <c r="OU111" s="58"/>
      <c r="OV111" s="58"/>
      <c r="OW111" s="58"/>
      <c r="OX111" s="58"/>
      <c r="OY111" s="58"/>
      <c r="OZ111" s="58"/>
      <c r="PA111" s="58"/>
      <c r="PB111" s="58"/>
      <c r="PC111" s="58"/>
      <c r="PD111" s="58"/>
      <c r="PE111" s="58"/>
      <c r="PF111" s="58"/>
      <c r="PG111" s="58"/>
      <c r="PH111" s="58"/>
      <c r="PI111" s="58"/>
      <c r="PJ111" s="58"/>
      <c r="PK111" s="58"/>
      <c r="PL111" s="58"/>
      <c r="PM111" s="58"/>
      <c r="PN111" s="58"/>
      <c r="PO111" s="58"/>
      <c r="PP111" s="58"/>
      <c r="PQ111" s="58"/>
      <c r="PR111" s="58"/>
      <c r="PS111" s="58"/>
      <c r="PT111" s="58"/>
      <c r="PU111" s="58"/>
      <c r="PV111" s="58"/>
      <c r="PW111" s="58"/>
      <c r="PX111" s="58"/>
      <c r="PY111" s="58"/>
      <c r="PZ111" s="58"/>
      <c r="QA111" s="58"/>
      <c r="QB111" s="58"/>
      <c r="QC111" s="58"/>
      <c r="QD111" s="58"/>
      <c r="QE111" s="58"/>
      <c r="QF111" s="58"/>
      <c r="QG111" s="58"/>
      <c r="QH111" s="58"/>
      <c r="QI111" s="58"/>
      <c r="QJ111" s="58"/>
      <c r="QK111" s="58"/>
      <c r="QL111" s="58"/>
      <c r="QM111" s="58"/>
      <c r="QN111" s="58"/>
      <c r="QO111" s="58"/>
      <c r="QP111" s="58"/>
      <c r="QQ111" s="58"/>
      <c r="QR111" s="58"/>
      <c r="QS111" s="58"/>
      <c r="QT111" s="58"/>
      <c r="QU111" s="58"/>
      <c r="QV111" s="58"/>
      <c r="QW111" s="58"/>
      <c r="QX111" s="58"/>
      <c r="QY111" s="58"/>
      <c r="QZ111" s="58"/>
      <c r="RA111" s="58"/>
      <c r="RB111" s="58"/>
      <c r="RC111" s="58"/>
      <c r="RD111" s="58"/>
      <c r="RE111" s="58"/>
      <c r="RF111" s="58"/>
      <c r="RG111" s="58"/>
      <c r="RH111" s="58"/>
      <c r="RI111" s="58"/>
      <c r="RJ111" s="58"/>
      <c r="RK111" s="58"/>
      <c r="RL111" s="58"/>
      <c r="RM111" s="58"/>
      <c r="RN111" s="58"/>
      <c r="RO111" s="58"/>
      <c r="RP111" s="58"/>
      <c r="RQ111" s="58"/>
      <c r="RR111" s="58"/>
      <c r="RS111" s="58"/>
      <c r="RT111" s="58"/>
      <c r="RU111" s="58"/>
      <c r="RV111" s="58"/>
      <c r="RW111" s="58"/>
      <c r="RX111" s="58"/>
      <c r="RY111" s="58"/>
      <c r="RZ111" s="58"/>
      <c r="SA111" s="58"/>
      <c r="SB111" s="58"/>
      <c r="SC111" s="58"/>
      <c r="SD111" s="58"/>
      <c r="SE111" s="58"/>
      <c r="SF111" s="58"/>
      <c r="SG111" s="58"/>
      <c r="SH111" s="58"/>
      <c r="SI111" s="58"/>
      <c r="SJ111" s="58"/>
      <c r="SK111" s="58"/>
      <c r="SL111" s="58"/>
      <c r="SM111" s="58"/>
      <c r="SN111" s="58"/>
      <c r="SO111" s="58"/>
      <c r="SP111" s="58"/>
      <c r="SQ111" s="58"/>
      <c r="SR111" s="58"/>
      <c r="SS111" s="58"/>
      <c r="ST111" s="58"/>
      <c r="SU111" s="58"/>
      <c r="SV111" s="58"/>
      <c r="SW111" s="58"/>
      <c r="SX111" s="58"/>
      <c r="SY111" s="58"/>
      <c r="SZ111" s="58"/>
      <c r="TA111" s="58"/>
      <c r="TB111" s="58"/>
      <c r="TC111" s="58"/>
      <c r="TD111" s="58"/>
      <c r="TE111" s="58"/>
      <c r="TF111" s="58"/>
      <c r="TG111" s="58"/>
      <c r="TH111" s="58"/>
      <c r="TI111" s="58"/>
      <c r="TJ111" s="58"/>
      <c r="TK111" s="58"/>
      <c r="TL111" s="58"/>
      <c r="TM111" s="58"/>
      <c r="TN111" s="58"/>
      <c r="TO111" s="58"/>
      <c r="TP111" s="58"/>
      <c r="TQ111" s="58"/>
      <c r="TR111" s="58"/>
      <c r="TS111" s="58"/>
      <c r="TT111" s="58"/>
      <c r="TU111" s="58"/>
      <c r="TV111" s="58"/>
      <c r="TW111" s="58"/>
      <c r="TX111" s="58"/>
      <c r="TY111" s="58"/>
      <c r="TZ111" s="58"/>
      <c r="UA111" s="58"/>
      <c r="UB111" s="58"/>
      <c r="UC111" s="58"/>
      <c r="UD111" s="58"/>
      <c r="UE111" s="58"/>
      <c r="UF111" s="58"/>
      <c r="UG111" s="58"/>
      <c r="UH111" s="58"/>
      <c r="UI111" s="58"/>
      <c r="UJ111" s="58"/>
      <c r="UK111" s="58"/>
      <c r="UL111" s="58"/>
      <c r="UM111" s="58"/>
      <c r="UN111" s="58"/>
      <c r="UO111" s="58"/>
      <c r="UP111" s="58"/>
      <c r="UQ111" s="58"/>
      <c r="UR111" s="58"/>
      <c r="US111" s="58"/>
      <c r="UT111" s="58"/>
      <c r="UU111" s="58"/>
      <c r="UV111" s="58"/>
      <c r="UW111" s="58"/>
      <c r="UX111" s="58"/>
      <c r="UY111" s="58"/>
      <c r="UZ111" s="58"/>
      <c r="VA111" s="58"/>
      <c r="VB111" s="58"/>
      <c r="VC111" s="58"/>
      <c r="VD111" s="58"/>
      <c r="VE111" s="58"/>
      <c r="VF111" s="58"/>
      <c r="VG111" s="58"/>
      <c r="VH111" s="58"/>
      <c r="VI111" s="58"/>
      <c r="VJ111" s="58"/>
      <c r="VK111" s="58"/>
      <c r="VL111" s="58"/>
      <c r="VM111" s="58"/>
      <c r="VN111" s="58"/>
      <c r="VO111" s="58"/>
      <c r="VP111" s="58"/>
      <c r="VQ111" s="58"/>
      <c r="VR111" s="58"/>
      <c r="VS111" s="58"/>
      <c r="VT111" s="58"/>
      <c r="VU111" s="58"/>
      <c r="VV111" s="58"/>
      <c r="VW111" s="58"/>
      <c r="VX111" s="58"/>
      <c r="VY111" s="58"/>
      <c r="VZ111" s="58"/>
      <c r="WA111" s="58"/>
      <c r="WB111" s="58"/>
      <c r="WC111" s="58"/>
      <c r="WD111" s="58"/>
      <c r="WE111" s="58"/>
      <c r="WF111" s="58"/>
      <c r="WG111" s="58"/>
      <c r="WH111" s="58"/>
      <c r="WI111" s="58"/>
      <c r="WJ111" s="58"/>
      <c r="WK111" s="58"/>
      <c r="WL111" s="58"/>
      <c r="WM111" s="58"/>
      <c r="WN111" s="58"/>
      <c r="WO111" s="58"/>
      <c r="WP111" s="58"/>
      <c r="WQ111" s="58"/>
      <c r="WR111" s="58"/>
      <c r="WS111" s="58"/>
      <c r="WT111" s="58"/>
      <c r="WU111" s="58"/>
      <c r="WV111" s="58"/>
      <c r="WW111" s="58"/>
      <c r="WX111" s="58"/>
      <c r="WY111" s="58"/>
      <c r="WZ111" s="58"/>
      <c r="XA111" s="58"/>
      <c r="XB111" s="58"/>
      <c r="XC111" s="58"/>
      <c r="XD111" s="58"/>
      <c r="XE111" s="58"/>
      <c r="XF111" s="58"/>
      <c r="XG111" s="58"/>
      <c r="XH111" s="58"/>
      <c r="XI111" s="58"/>
      <c r="XJ111" s="58"/>
      <c r="XK111" s="58"/>
      <c r="XL111" s="58"/>
      <c r="XM111" s="58"/>
      <c r="XN111" s="58"/>
      <c r="XO111" s="58"/>
      <c r="XP111" s="58"/>
      <c r="XQ111" s="58"/>
      <c r="XR111" s="58"/>
      <c r="XS111" s="58"/>
      <c r="XT111" s="58"/>
      <c r="XU111" s="58"/>
      <c r="XV111" s="58"/>
      <c r="XW111" s="58"/>
      <c r="XX111" s="58"/>
      <c r="XY111" s="58"/>
      <c r="XZ111" s="58"/>
      <c r="YA111" s="58"/>
      <c r="YB111" s="58"/>
      <c r="YC111" s="58"/>
      <c r="YD111" s="58"/>
      <c r="YE111" s="58"/>
      <c r="YF111" s="58"/>
      <c r="YG111" s="58"/>
      <c r="YH111" s="58"/>
      <c r="YI111" s="58"/>
      <c r="YJ111" s="58"/>
      <c r="YK111" s="58"/>
      <c r="YL111" s="58"/>
      <c r="YM111" s="58"/>
      <c r="YN111" s="58"/>
      <c r="YO111" s="58"/>
      <c r="YP111" s="58"/>
      <c r="YQ111" s="58"/>
      <c r="YR111" s="58"/>
      <c r="YS111" s="58"/>
      <c r="YT111" s="58"/>
      <c r="YU111" s="58"/>
      <c r="YV111" s="58"/>
      <c r="YW111" s="58"/>
      <c r="YX111" s="58"/>
      <c r="YY111" s="58"/>
      <c r="YZ111" s="58"/>
      <c r="ZA111" s="58"/>
      <c r="ZB111" s="58"/>
      <c r="ZC111" s="58"/>
      <c r="ZD111" s="58"/>
      <c r="ZE111" s="58"/>
      <c r="ZF111" s="58"/>
      <c r="ZG111" s="58"/>
      <c r="ZH111" s="58"/>
      <c r="ZI111" s="58"/>
      <c r="ZJ111" s="58"/>
      <c r="ZK111" s="58"/>
      <c r="ZL111" s="58"/>
      <c r="ZM111" s="58"/>
      <c r="ZN111" s="58"/>
      <c r="ZO111" s="58"/>
      <c r="ZP111" s="58"/>
      <c r="ZQ111" s="58"/>
      <c r="ZR111" s="58"/>
      <c r="ZS111" s="58"/>
      <c r="ZT111" s="58"/>
      <c r="ZU111" s="58"/>
      <c r="ZV111" s="58"/>
      <c r="ZW111" s="58"/>
      <c r="ZX111" s="58"/>
      <c r="ZY111" s="58"/>
      <c r="ZZ111" s="58"/>
      <c r="AAA111" s="58"/>
      <c r="AAB111" s="58"/>
      <c r="AAC111" s="58"/>
      <c r="AAD111" s="58"/>
      <c r="AAE111" s="58"/>
      <c r="AAF111" s="58"/>
      <c r="AAG111" s="58"/>
      <c r="AAH111" s="58"/>
      <c r="AAI111" s="58"/>
      <c r="AAJ111" s="58"/>
      <c r="AAK111" s="58"/>
      <c r="AAL111" s="58"/>
      <c r="AAM111" s="58"/>
      <c r="AAN111" s="58"/>
      <c r="AAO111" s="58"/>
      <c r="AAP111" s="58"/>
      <c r="AAQ111" s="58"/>
      <c r="AAR111" s="58"/>
      <c r="AAS111" s="58"/>
      <c r="AAT111" s="58"/>
      <c r="AAU111" s="58"/>
      <c r="AAV111" s="58"/>
      <c r="AAW111" s="58"/>
      <c r="AAX111" s="58"/>
      <c r="AAY111" s="58"/>
      <c r="AAZ111" s="58"/>
      <c r="ABA111" s="58"/>
      <c r="ABB111" s="58"/>
      <c r="ABC111" s="58"/>
      <c r="ABD111" s="58"/>
      <c r="ABE111" s="58"/>
      <c r="ABF111" s="58"/>
      <c r="ABG111" s="58"/>
      <c r="ABH111" s="58"/>
      <c r="ABI111" s="58"/>
      <c r="ABJ111" s="58"/>
      <c r="ABK111" s="58"/>
      <c r="ABL111" s="58"/>
      <c r="ABM111" s="58"/>
      <c r="ABN111" s="58"/>
      <c r="ABO111" s="58"/>
      <c r="ABP111" s="58"/>
      <c r="ABQ111" s="58"/>
      <c r="ABR111" s="58"/>
      <c r="ABS111" s="58"/>
      <c r="ABT111" s="58"/>
      <c r="ABU111" s="58"/>
      <c r="ABV111" s="58"/>
      <c r="ABW111" s="58"/>
      <c r="ABX111" s="58"/>
      <c r="ABY111" s="58"/>
      <c r="ABZ111" s="58"/>
      <c r="ACA111" s="58"/>
      <c r="ACB111" s="58"/>
      <c r="ACC111" s="58"/>
      <c r="ACD111" s="58"/>
      <c r="ACE111" s="58"/>
      <c r="ACF111" s="58"/>
      <c r="ACG111" s="58"/>
      <c r="ACH111" s="58"/>
      <c r="ACI111" s="58"/>
      <c r="ACJ111" s="58"/>
      <c r="ACK111" s="58"/>
      <c r="ACL111" s="58"/>
      <c r="ACM111" s="58"/>
      <c r="ACN111" s="58"/>
      <c r="ACO111" s="58"/>
      <c r="ACP111" s="58"/>
      <c r="ACQ111" s="58"/>
      <c r="ACR111" s="58"/>
      <c r="ACS111" s="58"/>
      <c r="ACT111" s="58"/>
      <c r="ACU111" s="58"/>
      <c r="ACV111" s="58"/>
      <c r="ACW111" s="58"/>
      <c r="ACX111" s="58"/>
      <c r="ACY111" s="58"/>
      <c r="ACZ111" s="58"/>
      <c r="ADA111" s="58"/>
      <c r="ADB111" s="58"/>
      <c r="ADC111" s="58"/>
      <c r="ADD111" s="58"/>
      <c r="ADE111" s="58"/>
      <c r="ADF111" s="58"/>
      <c r="ADG111" s="58"/>
      <c r="ADH111" s="58"/>
      <c r="ADI111" s="58"/>
      <c r="ADJ111" s="58"/>
      <c r="ADK111" s="58"/>
      <c r="ADL111" s="58"/>
      <c r="ADM111" s="58"/>
      <c r="ADN111" s="58"/>
      <c r="ADO111" s="58"/>
      <c r="ADP111" s="58"/>
      <c r="ADQ111" s="58"/>
      <c r="ADR111" s="58"/>
      <c r="ADS111" s="58"/>
      <c r="ADT111" s="58"/>
      <c r="ADU111" s="58"/>
      <c r="ADV111" s="58"/>
      <c r="ADW111" s="58"/>
      <c r="ADX111" s="58"/>
      <c r="ADY111" s="58"/>
      <c r="ADZ111" s="58"/>
      <c r="AEA111" s="58"/>
      <c r="AEB111" s="58"/>
      <c r="AEC111" s="58"/>
      <c r="AED111" s="58"/>
      <c r="AEE111" s="58"/>
      <c r="AEF111" s="58"/>
      <c r="AEG111" s="58"/>
      <c r="AEH111" s="58"/>
      <c r="AEI111" s="58"/>
      <c r="AEJ111" s="58"/>
      <c r="AEK111" s="58"/>
      <c r="AEL111" s="58"/>
      <c r="AEM111" s="58"/>
      <c r="AEN111" s="58"/>
      <c r="AEO111" s="58"/>
      <c r="AEP111" s="58"/>
      <c r="AEQ111" s="58"/>
      <c r="AER111" s="58"/>
      <c r="AES111" s="58"/>
      <c r="AET111" s="58"/>
      <c r="AEU111" s="58"/>
      <c r="AEV111" s="58"/>
      <c r="AEW111" s="58"/>
      <c r="AEX111" s="58"/>
      <c r="AEY111" s="58"/>
      <c r="AEZ111" s="58"/>
      <c r="AFA111" s="58"/>
      <c r="AFB111" s="58"/>
      <c r="AFC111" s="58"/>
      <c r="AFD111" s="58"/>
      <c r="AFE111" s="58"/>
      <c r="AFF111" s="58"/>
      <c r="AFG111" s="58"/>
      <c r="AFH111" s="58"/>
      <c r="AFI111" s="58"/>
      <c r="AFJ111" s="58"/>
      <c r="AFK111" s="58"/>
      <c r="AFL111" s="58"/>
      <c r="AFM111" s="58"/>
      <c r="AFN111" s="58"/>
      <c r="AFO111" s="58"/>
      <c r="AFP111" s="58"/>
      <c r="AFQ111" s="58"/>
      <c r="AFR111" s="58"/>
      <c r="AFS111" s="58"/>
      <c r="AFT111" s="58"/>
      <c r="AFU111" s="58"/>
      <c r="AFV111" s="58"/>
      <c r="AFW111" s="58"/>
      <c r="AFX111" s="58"/>
      <c r="AFY111" s="58"/>
      <c r="AFZ111" s="58"/>
      <c r="AGA111" s="58"/>
      <c r="AGB111" s="58"/>
      <c r="AGC111" s="58"/>
      <c r="AGD111" s="58"/>
      <c r="AGE111" s="58"/>
      <c r="AGF111" s="58"/>
      <c r="AGG111" s="58"/>
      <c r="AGH111" s="58"/>
      <c r="AGI111" s="58"/>
      <c r="AGJ111" s="58"/>
      <c r="AGK111" s="58"/>
      <c r="AGL111" s="58"/>
      <c r="AGM111" s="58"/>
      <c r="AGN111" s="58"/>
      <c r="AGO111" s="58"/>
      <c r="AGP111" s="58"/>
      <c r="AGQ111" s="58"/>
      <c r="AGR111" s="58"/>
      <c r="AGS111" s="58"/>
      <c r="AGT111" s="58"/>
      <c r="AGU111" s="58"/>
      <c r="AGV111" s="58"/>
      <c r="AGW111" s="58"/>
      <c r="AGX111" s="58"/>
      <c r="AGY111" s="58"/>
      <c r="AGZ111" s="58"/>
      <c r="AHA111" s="58"/>
      <c r="AHB111" s="58"/>
      <c r="AHC111" s="58"/>
      <c r="AHD111" s="58"/>
      <c r="AHE111" s="58"/>
      <c r="AHF111" s="58"/>
      <c r="AHG111" s="58"/>
      <c r="AHH111" s="58"/>
      <c r="AHI111" s="58"/>
      <c r="AHJ111" s="58"/>
      <c r="AHK111" s="58"/>
      <c r="AHL111" s="58"/>
      <c r="AHM111" s="58"/>
      <c r="AHN111" s="58"/>
      <c r="AHO111" s="58"/>
      <c r="AHP111" s="58"/>
      <c r="AHQ111" s="58"/>
      <c r="AHR111" s="58"/>
      <c r="AHS111" s="58"/>
      <c r="AHT111" s="58"/>
      <c r="AHU111" s="58"/>
      <c r="AHV111" s="58"/>
      <c r="AHW111" s="58"/>
      <c r="AHX111" s="58"/>
      <c r="AHY111" s="58"/>
      <c r="AHZ111" s="58"/>
      <c r="AIA111" s="58"/>
      <c r="AIB111" s="58"/>
      <c r="AIC111" s="58"/>
      <c r="AID111" s="58"/>
      <c r="AIE111" s="58"/>
      <c r="AIF111" s="58"/>
      <c r="AIG111" s="58"/>
      <c r="AIH111" s="58"/>
      <c r="AII111" s="58"/>
      <c r="AIJ111" s="58"/>
      <c r="AIK111" s="58"/>
      <c r="AIL111" s="58"/>
      <c r="AIM111" s="58"/>
      <c r="AIN111" s="58"/>
      <c r="AIO111" s="58"/>
      <c r="AIP111" s="58"/>
      <c r="AIQ111" s="58"/>
      <c r="AIR111" s="58"/>
      <c r="AIS111" s="58"/>
      <c r="AIT111" s="58"/>
      <c r="AIU111" s="58"/>
      <c r="AIV111" s="58"/>
      <c r="AIW111" s="58"/>
      <c r="AIX111" s="58"/>
      <c r="AIY111" s="58"/>
      <c r="AIZ111" s="58"/>
      <c r="AJA111" s="58"/>
      <c r="AJB111" s="58"/>
      <c r="AJC111" s="58"/>
      <c r="AJD111" s="58"/>
      <c r="AJE111" s="58"/>
      <c r="AJF111" s="58"/>
      <c r="AJG111" s="58"/>
      <c r="AJH111" s="58"/>
      <c r="AJI111" s="58"/>
      <c r="AJJ111" s="58"/>
      <c r="AJK111" s="58"/>
      <c r="AJL111" s="58"/>
      <c r="AJM111" s="58"/>
      <c r="AJN111" s="58"/>
      <c r="AJO111" s="58"/>
      <c r="AJP111" s="58"/>
      <c r="AJQ111" s="58"/>
      <c r="AJR111" s="58"/>
      <c r="AJS111" s="58"/>
      <c r="AJT111" s="58"/>
      <c r="AJU111" s="58"/>
      <c r="AJV111" s="58"/>
      <c r="AJW111" s="58"/>
      <c r="AJX111" s="58"/>
      <c r="AJY111" s="58"/>
      <c r="AJZ111" s="58"/>
      <c r="AKA111" s="58"/>
      <c r="AKB111" s="58"/>
      <c r="AKC111" s="58"/>
      <c r="AKD111" s="58"/>
      <c r="AKE111" s="58"/>
      <c r="AKF111" s="58"/>
      <c r="AKG111" s="58"/>
      <c r="AKH111" s="58"/>
      <c r="AKI111" s="58"/>
      <c r="AKJ111" s="58"/>
      <c r="AKK111" s="58"/>
      <c r="AKL111" s="58"/>
      <c r="AKM111" s="58"/>
      <c r="AKN111" s="58"/>
      <c r="AKO111" s="58"/>
      <c r="AKP111" s="58"/>
      <c r="AKQ111" s="58"/>
      <c r="AKR111" s="58"/>
      <c r="AKS111" s="58"/>
      <c r="AKT111" s="58"/>
      <c r="AKU111" s="58"/>
      <c r="AKV111" s="58"/>
      <c r="AKW111" s="58"/>
      <c r="AKX111" s="58"/>
      <c r="AKY111" s="58"/>
      <c r="AKZ111" s="58"/>
      <c r="ALA111" s="58"/>
      <c r="ALB111" s="58"/>
      <c r="ALC111" s="58"/>
      <c r="ALD111" s="58"/>
      <c r="ALE111" s="58"/>
      <c r="ALF111" s="58"/>
      <c r="ALG111" s="58"/>
      <c r="ALH111" s="58"/>
      <c r="ALI111" s="58"/>
      <c r="ALJ111" s="58"/>
      <c r="ALK111" s="58"/>
      <c r="ALL111" s="58"/>
      <c r="ALM111" s="58"/>
      <c r="ALN111" s="58"/>
      <c r="ALO111" s="58"/>
      <c r="ALP111" s="58"/>
      <c r="ALQ111" s="58"/>
      <c r="ALR111" s="58"/>
      <c r="ALS111" s="58"/>
      <c r="ALT111" s="58"/>
      <c r="ALU111" s="58"/>
      <c r="ALV111" s="58"/>
      <c r="ALW111" s="58"/>
      <c r="ALX111" s="58"/>
      <c r="ALY111" s="58"/>
      <c r="ALZ111" s="58"/>
      <c r="AMA111" s="58"/>
      <c r="AMB111" s="58"/>
      <c r="AMC111" s="58"/>
      <c r="AMD111" s="58"/>
      <c r="AME111" s="58"/>
      <c r="AMF111" s="58"/>
      <c r="AMG111" s="58"/>
      <c r="AMH111" s="58"/>
      <c r="AMI111" s="58"/>
      <c r="AMJ111" s="59"/>
    </row>
    <row r="112" spans="1:1024" s="2" customFormat="1" ht="15" customHeight="1">
      <c r="A112" s="190"/>
      <c r="B112" s="190"/>
      <c r="C112" s="190"/>
      <c r="D112" s="190"/>
      <c r="E112" s="190"/>
      <c r="F112" s="190"/>
      <c r="G112" s="190"/>
      <c r="H112" s="190"/>
      <c r="I112" s="190"/>
      <c r="J112" s="149"/>
      <c r="K112" s="1"/>
      <c r="AV112" s="58"/>
      <c r="AW112" s="58"/>
      <c r="AX112" s="58"/>
      <c r="AY112" s="58"/>
      <c r="AZ112" s="58"/>
      <c r="BA112" s="58"/>
      <c r="BB112" s="58"/>
      <c r="BC112" s="58"/>
      <c r="BD112" s="58"/>
      <c r="BE112" s="58"/>
      <c r="BF112" s="58"/>
      <c r="BG112" s="58"/>
      <c r="BH112" s="58"/>
      <c r="BI112" s="58"/>
      <c r="BJ112" s="58"/>
      <c r="BK112" s="58"/>
      <c r="BL112" s="58"/>
      <c r="BM112" s="58"/>
      <c r="BN112" s="58"/>
      <c r="BO112" s="58"/>
      <c r="BP112" s="58"/>
      <c r="BQ112" s="58"/>
      <c r="BR112" s="58"/>
      <c r="BS112" s="58"/>
      <c r="BT112" s="58"/>
      <c r="BU112" s="58"/>
      <c r="BV112" s="58"/>
      <c r="BW112" s="58"/>
      <c r="BX112" s="58"/>
      <c r="BY112" s="58"/>
      <c r="BZ112" s="58"/>
      <c r="CA112" s="58"/>
      <c r="CB112" s="58"/>
      <c r="CC112" s="58"/>
      <c r="CD112" s="58"/>
      <c r="CE112" s="58"/>
      <c r="CF112" s="58"/>
      <c r="CG112" s="58"/>
      <c r="CH112" s="58"/>
      <c r="CI112" s="58"/>
      <c r="CJ112" s="58"/>
      <c r="CK112" s="58"/>
      <c r="CL112" s="58"/>
      <c r="CM112" s="58"/>
      <c r="CN112" s="58"/>
      <c r="CO112" s="58"/>
      <c r="CP112" s="58"/>
      <c r="CQ112" s="58"/>
      <c r="CR112" s="58"/>
      <c r="CS112" s="58"/>
      <c r="CT112" s="58"/>
      <c r="CU112" s="58"/>
      <c r="CV112" s="58"/>
      <c r="CW112" s="58"/>
      <c r="CX112" s="58"/>
      <c r="CY112" s="58"/>
      <c r="CZ112" s="58"/>
      <c r="DA112" s="58"/>
      <c r="DB112" s="58"/>
      <c r="DC112" s="58"/>
      <c r="DD112" s="58"/>
      <c r="DE112" s="58"/>
      <c r="DF112" s="58"/>
      <c r="DG112" s="58"/>
      <c r="DH112" s="58"/>
      <c r="DI112" s="58"/>
      <c r="DJ112" s="58"/>
      <c r="DK112" s="58"/>
      <c r="DL112" s="58"/>
      <c r="DM112" s="58"/>
      <c r="DN112" s="58"/>
      <c r="DO112" s="58"/>
      <c r="DP112" s="58"/>
      <c r="DQ112" s="58"/>
      <c r="DR112" s="58"/>
      <c r="DS112" s="58"/>
      <c r="DT112" s="58"/>
      <c r="DU112" s="58"/>
      <c r="DV112" s="58"/>
      <c r="DW112" s="58"/>
      <c r="DX112" s="58"/>
      <c r="DY112" s="58"/>
      <c r="DZ112" s="58"/>
      <c r="EA112" s="58"/>
      <c r="EB112" s="58"/>
      <c r="EC112" s="58"/>
      <c r="ED112" s="58"/>
      <c r="EE112" s="58"/>
      <c r="EF112" s="58"/>
      <c r="EG112" s="58"/>
      <c r="EH112" s="58"/>
      <c r="EI112" s="58"/>
      <c r="EJ112" s="58"/>
      <c r="EK112" s="58"/>
      <c r="EL112" s="58"/>
      <c r="EM112" s="58"/>
      <c r="EN112" s="58"/>
      <c r="EO112" s="58"/>
      <c r="EP112" s="58"/>
      <c r="EQ112" s="58"/>
      <c r="ER112" s="58"/>
      <c r="ES112" s="58"/>
      <c r="ET112" s="58"/>
      <c r="EU112" s="58"/>
      <c r="EV112" s="58"/>
      <c r="EW112" s="58"/>
      <c r="EX112" s="58"/>
      <c r="EY112" s="58"/>
      <c r="EZ112" s="58"/>
      <c r="FA112" s="58"/>
      <c r="FB112" s="58"/>
      <c r="FC112" s="58"/>
      <c r="FD112" s="58"/>
      <c r="FE112" s="58"/>
      <c r="FF112" s="58"/>
      <c r="FG112" s="58"/>
      <c r="FH112" s="58"/>
      <c r="FI112" s="58"/>
      <c r="FJ112" s="58"/>
      <c r="FK112" s="58"/>
      <c r="FL112" s="58"/>
      <c r="FM112" s="58"/>
      <c r="FN112" s="58"/>
      <c r="FO112" s="58"/>
      <c r="FP112" s="58"/>
      <c r="FQ112" s="58"/>
      <c r="FR112" s="58"/>
      <c r="FS112" s="58"/>
      <c r="FT112" s="58"/>
      <c r="FU112" s="58"/>
      <c r="FV112" s="58"/>
      <c r="FW112" s="58"/>
      <c r="FX112" s="58"/>
      <c r="FY112" s="58"/>
      <c r="FZ112" s="58"/>
      <c r="GA112" s="58"/>
      <c r="GB112" s="58"/>
      <c r="GC112" s="58"/>
      <c r="GD112" s="58"/>
      <c r="GE112" s="58"/>
      <c r="GF112" s="58"/>
      <c r="GG112" s="58"/>
      <c r="GH112" s="58"/>
      <c r="GI112" s="58"/>
      <c r="GJ112" s="58"/>
      <c r="GK112" s="58"/>
      <c r="GL112" s="58"/>
      <c r="GM112" s="58"/>
      <c r="GN112" s="58"/>
      <c r="GO112" s="58"/>
      <c r="GP112" s="58"/>
      <c r="GQ112" s="58"/>
      <c r="GR112" s="58"/>
      <c r="GS112" s="58"/>
      <c r="GT112" s="58"/>
      <c r="GU112" s="58"/>
      <c r="GV112" s="58"/>
      <c r="GW112" s="58"/>
      <c r="GX112" s="58"/>
      <c r="GY112" s="58"/>
      <c r="GZ112" s="58"/>
      <c r="HA112" s="58"/>
      <c r="HB112" s="58"/>
      <c r="HC112" s="58"/>
      <c r="HD112" s="58"/>
      <c r="HE112" s="58"/>
      <c r="HF112" s="58"/>
      <c r="HG112" s="58"/>
      <c r="HH112" s="58"/>
      <c r="HI112" s="58"/>
      <c r="HJ112" s="58"/>
      <c r="HK112" s="58"/>
      <c r="HL112" s="58"/>
      <c r="HM112" s="58"/>
      <c r="HN112" s="58"/>
      <c r="HO112" s="58"/>
      <c r="HP112" s="58"/>
      <c r="HQ112" s="58"/>
      <c r="HR112" s="58"/>
      <c r="HS112" s="58"/>
      <c r="HT112" s="58"/>
      <c r="HU112" s="58"/>
      <c r="HV112" s="58"/>
      <c r="HW112" s="58"/>
      <c r="HX112" s="58"/>
      <c r="HY112" s="58"/>
      <c r="HZ112" s="58"/>
      <c r="IA112" s="58"/>
      <c r="IB112" s="58"/>
      <c r="IC112" s="58"/>
      <c r="ID112" s="58"/>
      <c r="IE112" s="58"/>
      <c r="IF112" s="58"/>
      <c r="IG112" s="58"/>
      <c r="IH112" s="58"/>
      <c r="II112" s="58"/>
      <c r="IJ112" s="58"/>
      <c r="IK112" s="58"/>
      <c r="IL112" s="58"/>
      <c r="IM112" s="58"/>
      <c r="IN112" s="58"/>
      <c r="IO112" s="58"/>
      <c r="IP112" s="58"/>
      <c r="IQ112" s="58"/>
      <c r="IR112" s="58"/>
      <c r="IS112" s="58"/>
      <c r="IT112" s="58"/>
      <c r="IU112" s="58"/>
      <c r="IV112" s="58"/>
      <c r="IW112" s="58"/>
      <c r="IX112" s="58"/>
      <c r="IY112" s="58"/>
      <c r="IZ112" s="58"/>
      <c r="JA112" s="58"/>
      <c r="JB112" s="58"/>
      <c r="JC112" s="58"/>
      <c r="JD112" s="58"/>
      <c r="JE112" s="58"/>
      <c r="JF112" s="58"/>
      <c r="JG112" s="58"/>
      <c r="JH112" s="58"/>
      <c r="JI112" s="58"/>
      <c r="JJ112" s="58"/>
      <c r="JK112" s="58"/>
      <c r="JL112" s="58"/>
      <c r="JM112" s="58"/>
      <c r="JN112" s="58"/>
      <c r="JO112" s="58"/>
      <c r="JP112" s="58"/>
      <c r="JQ112" s="58"/>
      <c r="JR112" s="58"/>
      <c r="JS112" s="58"/>
      <c r="JT112" s="58"/>
      <c r="JU112" s="58"/>
      <c r="JV112" s="58"/>
      <c r="JW112" s="58"/>
      <c r="JX112" s="58"/>
      <c r="JY112" s="58"/>
      <c r="JZ112" s="58"/>
      <c r="KA112" s="58"/>
      <c r="KB112" s="58"/>
      <c r="KC112" s="58"/>
      <c r="KD112" s="58"/>
      <c r="KE112" s="58"/>
      <c r="KF112" s="58"/>
      <c r="KG112" s="58"/>
      <c r="KH112" s="58"/>
      <c r="KI112" s="58"/>
      <c r="KJ112" s="58"/>
      <c r="KK112" s="58"/>
      <c r="KL112" s="58"/>
      <c r="KM112" s="58"/>
      <c r="KN112" s="58"/>
      <c r="KO112" s="58"/>
      <c r="KP112" s="58"/>
      <c r="KQ112" s="58"/>
      <c r="KR112" s="58"/>
      <c r="KS112" s="58"/>
      <c r="KT112" s="58"/>
      <c r="KU112" s="58"/>
      <c r="KV112" s="58"/>
      <c r="KW112" s="58"/>
      <c r="KX112" s="58"/>
      <c r="KY112" s="58"/>
      <c r="KZ112" s="58"/>
      <c r="LA112" s="58"/>
      <c r="LB112" s="58"/>
      <c r="LC112" s="58"/>
      <c r="LD112" s="58"/>
      <c r="LE112" s="58"/>
      <c r="LF112" s="58"/>
      <c r="LG112" s="58"/>
      <c r="LH112" s="58"/>
      <c r="LI112" s="58"/>
      <c r="LJ112" s="58"/>
      <c r="LK112" s="58"/>
      <c r="LL112" s="58"/>
      <c r="LM112" s="58"/>
      <c r="LN112" s="58"/>
      <c r="LO112" s="58"/>
      <c r="LP112" s="58"/>
      <c r="LQ112" s="58"/>
      <c r="LR112" s="58"/>
      <c r="LS112" s="58"/>
      <c r="LT112" s="58"/>
      <c r="LU112" s="58"/>
      <c r="LV112" s="58"/>
      <c r="LW112" s="58"/>
      <c r="LX112" s="58"/>
      <c r="LY112" s="58"/>
      <c r="LZ112" s="58"/>
      <c r="MA112" s="58"/>
      <c r="MB112" s="58"/>
      <c r="MC112" s="58"/>
      <c r="MD112" s="58"/>
      <c r="ME112" s="58"/>
      <c r="MF112" s="58"/>
      <c r="MG112" s="58"/>
      <c r="MH112" s="58"/>
      <c r="MI112" s="58"/>
      <c r="MJ112" s="58"/>
      <c r="MK112" s="58"/>
      <c r="ML112" s="58"/>
      <c r="MM112" s="58"/>
      <c r="MN112" s="58"/>
      <c r="MO112" s="58"/>
      <c r="MP112" s="58"/>
      <c r="MQ112" s="58"/>
      <c r="MR112" s="58"/>
      <c r="MS112" s="58"/>
      <c r="MT112" s="58"/>
      <c r="MU112" s="58"/>
      <c r="MV112" s="58"/>
      <c r="MW112" s="58"/>
      <c r="MX112" s="58"/>
      <c r="MY112" s="58"/>
      <c r="MZ112" s="58"/>
      <c r="NA112" s="58"/>
      <c r="NB112" s="58"/>
      <c r="NC112" s="58"/>
      <c r="ND112" s="58"/>
      <c r="NE112" s="58"/>
      <c r="NF112" s="58"/>
      <c r="NG112" s="58"/>
      <c r="NH112" s="58"/>
      <c r="NI112" s="58"/>
      <c r="NJ112" s="58"/>
      <c r="NK112" s="58"/>
      <c r="NL112" s="58"/>
      <c r="NM112" s="58"/>
      <c r="NN112" s="58"/>
      <c r="NO112" s="58"/>
      <c r="NP112" s="58"/>
      <c r="NQ112" s="58"/>
      <c r="NR112" s="58"/>
      <c r="NS112" s="58"/>
      <c r="NT112" s="58"/>
      <c r="NU112" s="58"/>
      <c r="NV112" s="58"/>
      <c r="NW112" s="58"/>
      <c r="NX112" s="58"/>
      <c r="NY112" s="58"/>
      <c r="NZ112" s="58"/>
      <c r="OA112" s="58"/>
      <c r="OB112" s="58"/>
      <c r="OC112" s="58"/>
      <c r="OD112" s="58"/>
      <c r="OE112" s="58"/>
      <c r="OF112" s="58"/>
      <c r="OG112" s="58"/>
      <c r="OH112" s="58"/>
      <c r="OI112" s="58"/>
      <c r="OJ112" s="58"/>
      <c r="OK112" s="58"/>
      <c r="OL112" s="58"/>
      <c r="OM112" s="58"/>
      <c r="ON112" s="58"/>
      <c r="OO112" s="58"/>
      <c r="OP112" s="58"/>
      <c r="OQ112" s="58"/>
      <c r="OR112" s="58"/>
      <c r="OS112" s="58"/>
      <c r="OT112" s="58"/>
      <c r="OU112" s="58"/>
      <c r="OV112" s="58"/>
      <c r="OW112" s="58"/>
      <c r="OX112" s="58"/>
      <c r="OY112" s="58"/>
      <c r="OZ112" s="58"/>
      <c r="PA112" s="58"/>
      <c r="PB112" s="58"/>
      <c r="PC112" s="58"/>
      <c r="PD112" s="58"/>
      <c r="PE112" s="58"/>
      <c r="PF112" s="58"/>
      <c r="PG112" s="58"/>
      <c r="PH112" s="58"/>
      <c r="PI112" s="58"/>
      <c r="PJ112" s="58"/>
      <c r="PK112" s="58"/>
      <c r="PL112" s="58"/>
      <c r="PM112" s="58"/>
      <c r="PN112" s="58"/>
      <c r="PO112" s="58"/>
      <c r="PP112" s="58"/>
      <c r="PQ112" s="58"/>
      <c r="PR112" s="58"/>
      <c r="PS112" s="58"/>
      <c r="PT112" s="58"/>
      <c r="PU112" s="58"/>
      <c r="PV112" s="58"/>
      <c r="PW112" s="58"/>
      <c r="PX112" s="58"/>
      <c r="PY112" s="58"/>
      <c r="PZ112" s="58"/>
      <c r="QA112" s="58"/>
      <c r="QB112" s="58"/>
      <c r="QC112" s="58"/>
      <c r="QD112" s="58"/>
      <c r="QE112" s="58"/>
      <c r="QF112" s="58"/>
      <c r="QG112" s="58"/>
      <c r="QH112" s="58"/>
      <c r="QI112" s="58"/>
      <c r="QJ112" s="58"/>
      <c r="QK112" s="58"/>
      <c r="QL112" s="58"/>
      <c r="QM112" s="58"/>
      <c r="QN112" s="58"/>
      <c r="QO112" s="58"/>
      <c r="QP112" s="58"/>
      <c r="QQ112" s="58"/>
      <c r="QR112" s="58"/>
      <c r="QS112" s="58"/>
      <c r="QT112" s="58"/>
      <c r="QU112" s="58"/>
      <c r="QV112" s="58"/>
      <c r="QW112" s="58"/>
      <c r="QX112" s="58"/>
      <c r="QY112" s="58"/>
      <c r="QZ112" s="58"/>
      <c r="RA112" s="58"/>
      <c r="RB112" s="58"/>
      <c r="RC112" s="58"/>
      <c r="RD112" s="58"/>
      <c r="RE112" s="58"/>
      <c r="RF112" s="58"/>
      <c r="RG112" s="58"/>
      <c r="RH112" s="58"/>
      <c r="RI112" s="58"/>
      <c r="RJ112" s="58"/>
      <c r="RK112" s="58"/>
      <c r="RL112" s="58"/>
      <c r="RM112" s="58"/>
      <c r="RN112" s="58"/>
      <c r="RO112" s="58"/>
      <c r="RP112" s="58"/>
      <c r="RQ112" s="58"/>
      <c r="RR112" s="58"/>
      <c r="RS112" s="58"/>
      <c r="RT112" s="58"/>
      <c r="RU112" s="58"/>
      <c r="RV112" s="58"/>
      <c r="RW112" s="58"/>
      <c r="RX112" s="58"/>
      <c r="RY112" s="58"/>
      <c r="RZ112" s="58"/>
      <c r="SA112" s="58"/>
      <c r="SB112" s="58"/>
      <c r="SC112" s="58"/>
      <c r="SD112" s="58"/>
      <c r="SE112" s="58"/>
      <c r="SF112" s="58"/>
      <c r="SG112" s="58"/>
      <c r="SH112" s="58"/>
      <c r="SI112" s="58"/>
      <c r="SJ112" s="58"/>
      <c r="SK112" s="58"/>
      <c r="SL112" s="58"/>
      <c r="SM112" s="58"/>
      <c r="SN112" s="58"/>
      <c r="SO112" s="58"/>
      <c r="SP112" s="58"/>
      <c r="SQ112" s="58"/>
      <c r="SR112" s="58"/>
      <c r="SS112" s="58"/>
      <c r="ST112" s="58"/>
      <c r="SU112" s="58"/>
      <c r="SV112" s="58"/>
      <c r="SW112" s="58"/>
      <c r="SX112" s="58"/>
      <c r="SY112" s="58"/>
      <c r="SZ112" s="58"/>
      <c r="TA112" s="58"/>
      <c r="TB112" s="58"/>
      <c r="TC112" s="58"/>
      <c r="TD112" s="58"/>
      <c r="TE112" s="58"/>
      <c r="TF112" s="58"/>
      <c r="TG112" s="58"/>
      <c r="TH112" s="58"/>
      <c r="TI112" s="58"/>
      <c r="TJ112" s="58"/>
      <c r="TK112" s="58"/>
      <c r="TL112" s="58"/>
      <c r="TM112" s="58"/>
      <c r="TN112" s="58"/>
      <c r="TO112" s="58"/>
      <c r="TP112" s="58"/>
      <c r="TQ112" s="58"/>
      <c r="TR112" s="58"/>
      <c r="TS112" s="58"/>
      <c r="TT112" s="58"/>
      <c r="TU112" s="58"/>
      <c r="TV112" s="58"/>
      <c r="TW112" s="58"/>
      <c r="TX112" s="58"/>
      <c r="TY112" s="58"/>
      <c r="TZ112" s="58"/>
      <c r="UA112" s="58"/>
      <c r="UB112" s="58"/>
      <c r="UC112" s="58"/>
      <c r="UD112" s="58"/>
      <c r="UE112" s="58"/>
      <c r="UF112" s="58"/>
      <c r="UG112" s="58"/>
      <c r="UH112" s="58"/>
      <c r="UI112" s="58"/>
      <c r="UJ112" s="58"/>
      <c r="UK112" s="58"/>
      <c r="UL112" s="58"/>
      <c r="UM112" s="58"/>
      <c r="UN112" s="58"/>
      <c r="UO112" s="58"/>
      <c r="UP112" s="58"/>
      <c r="UQ112" s="58"/>
      <c r="UR112" s="58"/>
      <c r="US112" s="58"/>
      <c r="UT112" s="58"/>
      <c r="UU112" s="58"/>
      <c r="UV112" s="58"/>
      <c r="UW112" s="58"/>
      <c r="UX112" s="58"/>
      <c r="UY112" s="58"/>
      <c r="UZ112" s="58"/>
      <c r="VA112" s="58"/>
      <c r="VB112" s="58"/>
      <c r="VC112" s="58"/>
      <c r="VD112" s="58"/>
      <c r="VE112" s="58"/>
      <c r="VF112" s="58"/>
      <c r="VG112" s="58"/>
      <c r="VH112" s="58"/>
      <c r="VI112" s="58"/>
      <c r="VJ112" s="58"/>
      <c r="VK112" s="58"/>
      <c r="VL112" s="58"/>
      <c r="VM112" s="58"/>
      <c r="VN112" s="58"/>
      <c r="VO112" s="58"/>
      <c r="VP112" s="58"/>
      <c r="VQ112" s="58"/>
      <c r="VR112" s="58"/>
      <c r="VS112" s="58"/>
      <c r="VT112" s="58"/>
      <c r="VU112" s="58"/>
      <c r="VV112" s="58"/>
      <c r="VW112" s="58"/>
      <c r="VX112" s="58"/>
      <c r="VY112" s="58"/>
      <c r="VZ112" s="58"/>
      <c r="WA112" s="58"/>
      <c r="WB112" s="58"/>
      <c r="WC112" s="58"/>
      <c r="WD112" s="58"/>
      <c r="WE112" s="58"/>
      <c r="WF112" s="58"/>
      <c r="WG112" s="58"/>
      <c r="WH112" s="58"/>
      <c r="WI112" s="58"/>
      <c r="WJ112" s="58"/>
      <c r="WK112" s="58"/>
      <c r="WL112" s="58"/>
      <c r="WM112" s="58"/>
      <c r="WN112" s="58"/>
      <c r="WO112" s="58"/>
      <c r="WP112" s="58"/>
      <c r="WQ112" s="58"/>
      <c r="WR112" s="58"/>
      <c r="WS112" s="58"/>
      <c r="WT112" s="58"/>
      <c r="WU112" s="58"/>
      <c r="WV112" s="58"/>
      <c r="WW112" s="58"/>
      <c r="WX112" s="58"/>
      <c r="WY112" s="58"/>
      <c r="WZ112" s="58"/>
      <c r="XA112" s="58"/>
      <c r="XB112" s="58"/>
      <c r="XC112" s="58"/>
      <c r="XD112" s="58"/>
      <c r="XE112" s="58"/>
      <c r="XF112" s="58"/>
      <c r="XG112" s="58"/>
      <c r="XH112" s="58"/>
      <c r="XI112" s="58"/>
      <c r="XJ112" s="58"/>
      <c r="XK112" s="58"/>
      <c r="XL112" s="58"/>
      <c r="XM112" s="58"/>
      <c r="XN112" s="58"/>
      <c r="XO112" s="58"/>
      <c r="XP112" s="58"/>
      <c r="XQ112" s="58"/>
      <c r="XR112" s="58"/>
      <c r="XS112" s="58"/>
      <c r="XT112" s="58"/>
      <c r="XU112" s="58"/>
      <c r="XV112" s="58"/>
      <c r="XW112" s="58"/>
      <c r="XX112" s="58"/>
      <c r="XY112" s="58"/>
      <c r="XZ112" s="58"/>
      <c r="YA112" s="58"/>
      <c r="YB112" s="58"/>
      <c r="YC112" s="58"/>
      <c r="YD112" s="58"/>
      <c r="YE112" s="58"/>
      <c r="YF112" s="58"/>
      <c r="YG112" s="58"/>
      <c r="YH112" s="58"/>
      <c r="YI112" s="58"/>
      <c r="YJ112" s="58"/>
      <c r="YK112" s="58"/>
      <c r="YL112" s="58"/>
      <c r="YM112" s="58"/>
      <c r="YN112" s="58"/>
      <c r="YO112" s="58"/>
      <c r="YP112" s="58"/>
      <c r="YQ112" s="58"/>
      <c r="YR112" s="58"/>
      <c r="YS112" s="58"/>
      <c r="YT112" s="58"/>
      <c r="YU112" s="58"/>
      <c r="YV112" s="58"/>
      <c r="YW112" s="58"/>
      <c r="YX112" s="58"/>
      <c r="YY112" s="58"/>
      <c r="YZ112" s="58"/>
      <c r="ZA112" s="58"/>
      <c r="ZB112" s="58"/>
      <c r="ZC112" s="58"/>
      <c r="ZD112" s="58"/>
      <c r="ZE112" s="58"/>
      <c r="ZF112" s="58"/>
      <c r="ZG112" s="58"/>
      <c r="ZH112" s="58"/>
      <c r="ZI112" s="58"/>
      <c r="ZJ112" s="58"/>
      <c r="ZK112" s="58"/>
      <c r="ZL112" s="58"/>
      <c r="ZM112" s="58"/>
      <c r="ZN112" s="58"/>
      <c r="ZO112" s="58"/>
      <c r="ZP112" s="58"/>
      <c r="ZQ112" s="58"/>
      <c r="ZR112" s="58"/>
      <c r="ZS112" s="58"/>
      <c r="ZT112" s="58"/>
      <c r="ZU112" s="58"/>
      <c r="ZV112" s="58"/>
      <c r="ZW112" s="58"/>
      <c r="ZX112" s="58"/>
      <c r="ZY112" s="58"/>
      <c r="ZZ112" s="58"/>
      <c r="AAA112" s="58"/>
      <c r="AAB112" s="58"/>
      <c r="AAC112" s="58"/>
      <c r="AAD112" s="58"/>
      <c r="AAE112" s="58"/>
      <c r="AAF112" s="58"/>
      <c r="AAG112" s="58"/>
      <c r="AAH112" s="58"/>
      <c r="AAI112" s="58"/>
      <c r="AAJ112" s="58"/>
      <c r="AAK112" s="58"/>
      <c r="AAL112" s="58"/>
      <c r="AAM112" s="58"/>
      <c r="AAN112" s="58"/>
      <c r="AAO112" s="58"/>
      <c r="AAP112" s="58"/>
      <c r="AAQ112" s="58"/>
      <c r="AAR112" s="58"/>
      <c r="AAS112" s="58"/>
      <c r="AAT112" s="58"/>
      <c r="AAU112" s="58"/>
      <c r="AAV112" s="58"/>
      <c r="AAW112" s="58"/>
      <c r="AAX112" s="58"/>
      <c r="AAY112" s="58"/>
      <c r="AAZ112" s="58"/>
      <c r="ABA112" s="58"/>
      <c r="ABB112" s="58"/>
      <c r="ABC112" s="58"/>
      <c r="ABD112" s="58"/>
      <c r="ABE112" s="58"/>
      <c r="ABF112" s="58"/>
      <c r="ABG112" s="58"/>
      <c r="ABH112" s="58"/>
      <c r="ABI112" s="58"/>
      <c r="ABJ112" s="58"/>
      <c r="ABK112" s="58"/>
      <c r="ABL112" s="58"/>
      <c r="ABM112" s="58"/>
      <c r="ABN112" s="58"/>
      <c r="ABO112" s="58"/>
      <c r="ABP112" s="58"/>
      <c r="ABQ112" s="58"/>
      <c r="ABR112" s="58"/>
      <c r="ABS112" s="58"/>
      <c r="ABT112" s="58"/>
      <c r="ABU112" s="58"/>
      <c r="ABV112" s="58"/>
      <c r="ABW112" s="58"/>
      <c r="ABX112" s="58"/>
      <c r="ABY112" s="58"/>
      <c r="ABZ112" s="58"/>
      <c r="ACA112" s="58"/>
      <c r="ACB112" s="58"/>
      <c r="ACC112" s="58"/>
      <c r="ACD112" s="58"/>
      <c r="ACE112" s="58"/>
      <c r="ACF112" s="58"/>
      <c r="ACG112" s="58"/>
      <c r="ACH112" s="58"/>
      <c r="ACI112" s="58"/>
      <c r="ACJ112" s="58"/>
      <c r="ACK112" s="58"/>
      <c r="ACL112" s="58"/>
      <c r="ACM112" s="58"/>
      <c r="ACN112" s="58"/>
      <c r="ACO112" s="58"/>
      <c r="ACP112" s="58"/>
      <c r="ACQ112" s="58"/>
      <c r="ACR112" s="58"/>
      <c r="ACS112" s="58"/>
      <c r="ACT112" s="58"/>
      <c r="ACU112" s="58"/>
      <c r="ACV112" s="58"/>
      <c r="ACW112" s="58"/>
      <c r="ACX112" s="58"/>
      <c r="ACY112" s="58"/>
      <c r="ACZ112" s="58"/>
      <c r="ADA112" s="58"/>
      <c r="ADB112" s="58"/>
      <c r="ADC112" s="58"/>
      <c r="ADD112" s="58"/>
      <c r="ADE112" s="58"/>
      <c r="ADF112" s="58"/>
      <c r="ADG112" s="58"/>
      <c r="ADH112" s="58"/>
      <c r="ADI112" s="58"/>
      <c r="ADJ112" s="58"/>
      <c r="ADK112" s="58"/>
      <c r="ADL112" s="58"/>
      <c r="ADM112" s="58"/>
      <c r="ADN112" s="58"/>
      <c r="ADO112" s="58"/>
      <c r="ADP112" s="58"/>
      <c r="ADQ112" s="58"/>
      <c r="ADR112" s="58"/>
      <c r="ADS112" s="58"/>
      <c r="ADT112" s="58"/>
      <c r="ADU112" s="58"/>
      <c r="ADV112" s="58"/>
      <c r="ADW112" s="58"/>
      <c r="ADX112" s="58"/>
      <c r="ADY112" s="58"/>
      <c r="ADZ112" s="58"/>
      <c r="AEA112" s="58"/>
      <c r="AEB112" s="58"/>
      <c r="AEC112" s="58"/>
      <c r="AED112" s="58"/>
      <c r="AEE112" s="58"/>
      <c r="AEF112" s="58"/>
      <c r="AEG112" s="58"/>
      <c r="AEH112" s="58"/>
      <c r="AEI112" s="58"/>
      <c r="AEJ112" s="58"/>
      <c r="AEK112" s="58"/>
      <c r="AEL112" s="58"/>
      <c r="AEM112" s="58"/>
      <c r="AEN112" s="58"/>
      <c r="AEO112" s="58"/>
      <c r="AEP112" s="58"/>
      <c r="AEQ112" s="58"/>
      <c r="AER112" s="58"/>
      <c r="AES112" s="58"/>
      <c r="AET112" s="58"/>
      <c r="AEU112" s="58"/>
      <c r="AEV112" s="58"/>
      <c r="AEW112" s="58"/>
      <c r="AEX112" s="58"/>
      <c r="AEY112" s="58"/>
      <c r="AEZ112" s="58"/>
      <c r="AFA112" s="58"/>
      <c r="AFB112" s="58"/>
      <c r="AFC112" s="58"/>
      <c r="AFD112" s="58"/>
      <c r="AFE112" s="58"/>
      <c r="AFF112" s="58"/>
      <c r="AFG112" s="58"/>
      <c r="AFH112" s="58"/>
      <c r="AFI112" s="58"/>
      <c r="AFJ112" s="58"/>
      <c r="AFK112" s="58"/>
      <c r="AFL112" s="58"/>
      <c r="AFM112" s="58"/>
      <c r="AFN112" s="58"/>
      <c r="AFO112" s="58"/>
      <c r="AFP112" s="58"/>
      <c r="AFQ112" s="58"/>
      <c r="AFR112" s="58"/>
      <c r="AFS112" s="58"/>
      <c r="AFT112" s="58"/>
      <c r="AFU112" s="58"/>
      <c r="AFV112" s="58"/>
      <c r="AFW112" s="58"/>
      <c r="AFX112" s="58"/>
      <c r="AFY112" s="58"/>
      <c r="AFZ112" s="58"/>
      <c r="AGA112" s="58"/>
      <c r="AGB112" s="58"/>
      <c r="AGC112" s="58"/>
      <c r="AGD112" s="58"/>
      <c r="AGE112" s="58"/>
      <c r="AGF112" s="58"/>
      <c r="AGG112" s="58"/>
      <c r="AGH112" s="58"/>
      <c r="AGI112" s="58"/>
      <c r="AGJ112" s="58"/>
      <c r="AGK112" s="58"/>
      <c r="AGL112" s="58"/>
      <c r="AGM112" s="58"/>
      <c r="AGN112" s="58"/>
      <c r="AGO112" s="58"/>
      <c r="AGP112" s="58"/>
      <c r="AGQ112" s="58"/>
      <c r="AGR112" s="58"/>
      <c r="AGS112" s="58"/>
      <c r="AGT112" s="58"/>
      <c r="AGU112" s="58"/>
      <c r="AGV112" s="58"/>
      <c r="AGW112" s="58"/>
      <c r="AGX112" s="58"/>
      <c r="AGY112" s="58"/>
      <c r="AGZ112" s="58"/>
      <c r="AHA112" s="58"/>
      <c r="AHB112" s="58"/>
      <c r="AHC112" s="58"/>
      <c r="AHD112" s="58"/>
      <c r="AHE112" s="58"/>
      <c r="AHF112" s="58"/>
      <c r="AHG112" s="58"/>
      <c r="AHH112" s="58"/>
      <c r="AHI112" s="58"/>
      <c r="AHJ112" s="58"/>
      <c r="AHK112" s="58"/>
      <c r="AHL112" s="58"/>
      <c r="AHM112" s="58"/>
      <c r="AHN112" s="58"/>
      <c r="AHO112" s="58"/>
      <c r="AHP112" s="58"/>
      <c r="AHQ112" s="58"/>
      <c r="AHR112" s="58"/>
      <c r="AHS112" s="58"/>
      <c r="AHT112" s="58"/>
      <c r="AHU112" s="58"/>
      <c r="AHV112" s="58"/>
      <c r="AHW112" s="58"/>
      <c r="AHX112" s="58"/>
      <c r="AHY112" s="58"/>
      <c r="AHZ112" s="58"/>
      <c r="AIA112" s="58"/>
      <c r="AIB112" s="58"/>
      <c r="AIC112" s="58"/>
      <c r="AID112" s="58"/>
      <c r="AIE112" s="58"/>
      <c r="AIF112" s="58"/>
      <c r="AIG112" s="58"/>
      <c r="AIH112" s="58"/>
      <c r="AII112" s="58"/>
      <c r="AIJ112" s="58"/>
      <c r="AIK112" s="58"/>
      <c r="AIL112" s="58"/>
      <c r="AIM112" s="58"/>
      <c r="AIN112" s="58"/>
      <c r="AIO112" s="58"/>
      <c r="AIP112" s="58"/>
      <c r="AIQ112" s="58"/>
      <c r="AIR112" s="58"/>
      <c r="AIS112" s="58"/>
      <c r="AIT112" s="58"/>
      <c r="AIU112" s="58"/>
      <c r="AIV112" s="58"/>
      <c r="AIW112" s="58"/>
      <c r="AIX112" s="58"/>
      <c r="AIY112" s="58"/>
      <c r="AIZ112" s="58"/>
      <c r="AJA112" s="58"/>
      <c r="AJB112" s="58"/>
      <c r="AJC112" s="58"/>
      <c r="AJD112" s="58"/>
      <c r="AJE112" s="58"/>
      <c r="AJF112" s="58"/>
      <c r="AJG112" s="58"/>
      <c r="AJH112" s="58"/>
      <c r="AJI112" s="58"/>
      <c r="AJJ112" s="58"/>
      <c r="AJK112" s="58"/>
      <c r="AJL112" s="58"/>
      <c r="AJM112" s="58"/>
      <c r="AJN112" s="58"/>
      <c r="AJO112" s="58"/>
      <c r="AJP112" s="58"/>
      <c r="AJQ112" s="58"/>
      <c r="AJR112" s="58"/>
      <c r="AJS112" s="58"/>
      <c r="AJT112" s="58"/>
      <c r="AJU112" s="58"/>
      <c r="AJV112" s="58"/>
      <c r="AJW112" s="58"/>
      <c r="AJX112" s="58"/>
      <c r="AJY112" s="58"/>
      <c r="AJZ112" s="58"/>
      <c r="AKA112" s="58"/>
      <c r="AKB112" s="58"/>
      <c r="AKC112" s="58"/>
      <c r="AKD112" s="58"/>
      <c r="AKE112" s="58"/>
      <c r="AKF112" s="58"/>
      <c r="AKG112" s="58"/>
      <c r="AKH112" s="58"/>
      <c r="AKI112" s="58"/>
      <c r="AKJ112" s="58"/>
      <c r="AKK112" s="58"/>
      <c r="AKL112" s="58"/>
      <c r="AKM112" s="58"/>
      <c r="AKN112" s="58"/>
      <c r="AKO112" s="58"/>
      <c r="AKP112" s="58"/>
      <c r="AKQ112" s="58"/>
      <c r="AKR112" s="58"/>
      <c r="AKS112" s="58"/>
      <c r="AKT112" s="58"/>
      <c r="AKU112" s="58"/>
      <c r="AKV112" s="58"/>
      <c r="AKW112" s="58"/>
      <c r="AKX112" s="58"/>
      <c r="AKY112" s="58"/>
      <c r="AKZ112" s="58"/>
      <c r="ALA112" s="58"/>
      <c r="ALB112" s="58"/>
      <c r="ALC112" s="58"/>
      <c r="ALD112" s="58"/>
      <c r="ALE112" s="58"/>
      <c r="ALF112" s="58"/>
      <c r="ALG112" s="58"/>
      <c r="ALH112" s="58"/>
      <c r="ALI112" s="58"/>
      <c r="ALJ112" s="58"/>
      <c r="ALK112" s="58"/>
      <c r="ALL112" s="58"/>
      <c r="ALM112" s="58"/>
      <c r="ALN112" s="58"/>
      <c r="ALO112" s="58"/>
      <c r="ALP112" s="58"/>
      <c r="ALQ112" s="58"/>
      <c r="ALR112" s="58"/>
      <c r="ALS112" s="58"/>
      <c r="ALT112" s="58"/>
      <c r="ALU112" s="58"/>
      <c r="ALV112" s="58"/>
      <c r="ALW112" s="58"/>
      <c r="ALX112" s="58"/>
      <c r="ALY112" s="58"/>
      <c r="ALZ112" s="58"/>
      <c r="AMA112" s="58"/>
      <c r="AMB112" s="58"/>
      <c r="AMC112" s="58"/>
      <c r="AMD112" s="58"/>
      <c r="AME112" s="58"/>
      <c r="AMF112" s="58"/>
      <c r="AMG112" s="58"/>
      <c r="AMH112" s="58"/>
      <c r="AMI112" s="58"/>
      <c r="AMJ112" s="59"/>
    </row>
    <row r="113" spans="1:1024" s="2" customFormat="1" ht="15" customHeight="1">
      <c r="A113" s="185" t="s">
        <v>173</v>
      </c>
      <c r="B113" s="185"/>
      <c r="C113" s="185"/>
      <c r="D113" s="185"/>
      <c r="E113" s="185"/>
      <c r="F113" s="185"/>
      <c r="G113" s="185"/>
      <c r="H113" s="185"/>
      <c r="I113" s="185"/>
      <c r="J113" s="15"/>
      <c r="K113" s="1"/>
      <c r="AV113" s="58"/>
      <c r="AW113" s="58"/>
      <c r="AX113" s="58"/>
      <c r="AY113" s="58"/>
      <c r="AZ113" s="58"/>
      <c r="BA113" s="58"/>
      <c r="BB113" s="58"/>
      <c r="BC113" s="58"/>
      <c r="BD113" s="58"/>
      <c r="BE113" s="58"/>
      <c r="BF113" s="58"/>
      <c r="BG113" s="58"/>
      <c r="BH113" s="58"/>
      <c r="BI113" s="58"/>
      <c r="BJ113" s="58"/>
      <c r="BK113" s="58"/>
      <c r="BL113" s="58"/>
      <c r="BM113" s="58"/>
      <c r="BN113" s="58"/>
      <c r="BO113" s="58"/>
      <c r="BP113" s="58"/>
      <c r="BQ113" s="58"/>
      <c r="BR113" s="58"/>
      <c r="BS113" s="58"/>
      <c r="BT113" s="58"/>
      <c r="BU113" s="58"/>
      <c r="BV113" s="58"/>
      <c r="BW113" s="58"/>
      <c r="BX113" s="58"/>
      <c r="BY113" s="58"/>
      <c r="BZ113" s="58"/>
      <c r="CA113" s="58"/>
      <c r="CB113" s="58"/>
      <c r="CC113" s="58"/>
      <c r="CD113" s="58"/>
      <c r="CE113" s="58"/>
      <c r="CF113" s="58"/>
      <c r="CG113" s="58"/>
      <c r="CH113" s="58"/>
      <c r="CI113" s="58"/>
      <c r="CJ113" s="58"/>
      <c r="CK113" s="58"/>
      <c r="CL113" s="58"/>
      <c r="CM113" s="58"/>
      <c r="CN113" s="58"/>
      <c r="CO113" s="58"/>
      <c r="CP113" s="58"/>
      <c r="CQ113" s="58"/>
      <c r="CR113" s="58"/>
      <c r="CS113" s="58"/>
      <c r="CT113" s="58"/>
      <c r="CU113" s="58"/>
      <c r="CV113" s="58"/>
      <c r="CW113" s="58"/>
      <c r="CX113" s="58"/>
      <c r="CY113" s="58"/>
      <c r="CZ113" s="58"/>
      <c r="DA113" s="58"/>
      <c r="DB113" s="58"/>
      <c r="DC113" s="58"/>
      <c r="DD113" s="58"/>
      <c r="DE113" s="58"/>
      <c r="DF113" s="58"/>
      <c r="DG113" s="58"/>
      <c r="DH113" s="58"/>
      <c r="DI113" s="58"/>
      <c r="DJ113" s="58"/>
      <c r="DK113" s="58"/>
      <c r="DL113" s="58"/>
      <c r="DM113" s="58"/>
      <c r="DN113" s="58"/>
      <c r="DO113" s="58"/>
      <c r="DP113" s="58"/>
      <c r="DQ113" s="58"/>
      <c r="DR113" s="58"/>
      <c r="DS113" s="58"/>
      <c r="DT113" s="58"/>
      <c r="DU113" s="58"/>
      <c r="DV113" s="58"/>
      <c r="DW113" s="58"/>
      <c r="DX113" s="58"/>
      <c r="DY113" s="58"/>
      <c r="DZ113" s="58"/>
      <c r="EA113" s="58"/>
      <c r="EB113" s="58"/>
      <c r="EC113" s="58"/>
      <c r="ED113" s="58"/>
      <c r="EE113" s="58"/>
      <c r="EF113" s="58"/>
      <c r="EG113" s="58"/>
      <c r="EH113" s="58"/>
      <c r="EI113" s="58"/>
      <c r="EJ113" s="58"/>
      <c r="EK113" s="58"/>
      <c r="EL113" s="58"/>
      <c r="EM113" s="58"/>
      <c r="EN113" s="58"/>
      <c r="EO113" s="58"/>
      <c r="EP113" s="58"/>
      <c r="EQ113" s="58"/>
      <c r="ER113" s="58"/>
      <c r="ES113" s="58"/>
      <c r="ET113" s="58"/>
      <c r="EU113" s="58"/>
      <c r="EV113" s="58"/>
      <c r="EW113" s="58"/>
      <c r="EX113" s="58"/>
      <c r="EY113" s="58"/>
      <c r="EZ113" s="58"/>
      <c r="FA113" s="58"/>
      <c r="FB113" s="58"/>
      <c r="FC113" s="58"/>
      <c r="FD113" s="58"/>
      <c r="FE113" s="58"/>
      <c r="FF113" s="58"/>
      <c r="FG113" s="58"/>
      <c r="FH113" s="58"/>
      <c r="FI113" s="58"/>
      <c r="FJ113" s="58"/>
      <c r="FK113" s="58"/>
      <c r="FL113" s="58"/>
      <c r="FM113" s="58"/>
      <c r="FN113" s="58"/>
      <c r="FO113" s="58"/>
      <c r="FP113" s="58"/>
      <c r="FQ113" s="58"/>
      <c r="FR113" s="58"/>
      <c r="FS113" s="58"/>
      <c r="FT113" s="58"/>
      <c r="FU113" s="58"/>
      <c r="FV113" s="58"/>
      <c r="FW113" s="58"/>
      <c r="FX113" s="58"/>
      <c r="FY113" s="58"/>
      <c r="FZ113" s="58"/>
      <c r="GA113" s="58"/>
      <c r="GB113" s="58"/>
      <c r="GC113" s="58"/>
      <c r="GD113" s="58"/>
      <c r="GE113" s="58"/>
      <c r="GF113" s="58"/>
      <c r="GG113" s="58"/>
      <c r="GH113" s="58"/>
      <c r="GI113" s="58"/>
      <c r="GJ113" s="58"/>
      <c r="GK113" s="58"/>
      <c r="GL113" s="58"/>
      <c r="GM113" s="58"/>
      <c r="GN113" s="58"/>
      <c r="GO113" s="58"/>
      <c r="GP113" s="58"/>
      <c r="GQ113" s="58"/>
      <c r="GR113" s="58"/>
      <c r="GS113" s="58"/>
      <c r="GT113" s="58"/>
      <c r="GU113" s="58"/>
      <c r="GV113" s="58"/>
      <c r="GW113" s="58"/>
      <c r="GX113" s="58"/>
      <c r="GY113" s="58"/>
      <c r="GZ113" s="58"/>
      <c r="HA113" s="58"/>
      <c r="HB113" s="58"/>
      <c r="HC113" s="58"/>
      <c r="HD113" s="58"/>
      <c r="HE113" s="58"/>
      <c r="HF113" s="58"/>
      <c r="HG113" s="58"/>
      <c r="HH113" s="58"/>
      <c r="HI113" s="58"/>
      <c r="HJ113" s="58"/>
      <c r="HK113" s="58"/>
      <c r="HL113" s="58"/>
      <c r="HM113" s="58"/>
      <c r="HN113" s="58"/>
      <c r="HO113" s="58"/>
      <c r="HP113" s="58"/>
      <c r="HQ113" s="58"/>
      <c r="HR113" s="58"/>
      <c r="HS113" s="58"/>
      <c r="HT113" s="58"/>
      <c r="HU113" s="58"/>
      <c r="HV113" s="58"/>
      <c r="HW113" s="58"/>
      <c r="HX113" s="58"/>
      <c r="HY113" s="58"/>
      <c r="HZ113" s="58"/>
      <c r="IA113" s="58"/>
      <c r="IB113" s="58"/>
      <c r="IC113" s="58"/>
      <c r="ID113" s="58"/>
      <c r="IE113" s="58"/>
      <c r="IF113" s="58"/>
      <c r="IG113" s="58"/>
      <c r="IH113" s="58"/>
      <c r="II113" s="58"/>
      <c r="IJ113" s="58"/>
      <c r="IK113" s="58"/>
      <c r="IL113" s="58"/>
      <c r="IM113" s="58"/>
      <c r="IN113" s="58"/>
      <c r="IO113" s="58"/>
      <c r="IP113" s="58"/>
      <c r="IQ113" s="58"/>
      <c r="IR113" s="58"/>
      <c r="IS113" s="58"/>
      <c r="IT113" s="58"/>
      <c r="IU113" s="58"/>
      <c r="IV113" s="58"/>
      <c r="IW113" s="58"/>
      <c r="IX113" s="58"/>
      <c r="IY113" s="58"/>
      <c r="IZ113" s="58"/>
      <c r="JA113" s="58"/>
      <c r="JB113" s="58"/>
      <c r="JC113" s="58"/>
      <c r="JD113" s="58"/>
      <c r="JE113" s="58"/>
      <c r="JF113" s="58"/>
      <c r="JG113" s="58"/>
      <c r="JH113" s="58"/>
      <c r="JI113" s="58"/>
      <c r="JJ113" s="58"/>
      <c r="JK113" s="58"/>
      <c r="JL113" s="58"/>
      <c r="JM113" s="58"/>
      <c r="JN113" s="58"/>
      <c r="JO113" s="58"/>
      <c r="JP113" s="58"/>
      <c r="JQ113" s="58"/>
      <c r="JR113" s="58"/>
      <c r="JS113" s="58"/>
      <c r="JT113" s="58"/>
      <c r="JU113" s="58"/>
      <c r="JV113" s="58"/>
      <c r="JW113" s="58"/>
      <c r="JX113" s="58"/>
      <c r="JY113" s="58"/>
      <c r="JZ113" s="58"/>
      <c r="KA113" s="58"/>
      <c r="KB113" s="58"/>
      <c r="KC113" s="58"/>
      <c r="KD113" s="58"/>
      <c r="KE113" s="58"/>
      <c r="KF113" s="58"/>
      <c r="KG113" s="58"/>
      <c r="KH113" s="58"/>
      <c r="KI113" s="58"/>
      <c r="KJ113" s="58"/>
      <c r="KK113" s="58"/>
      <c r="KL113" s="58"/>
      <c r="KM113" s="58"/>
      <c r="KN113" s="58"/>
      <c r="KO113" s="58"/>
      <c r="KP113" s="58"/>
      <c r="KQ113" s="58"/>
      <c r="KR113" s="58"/>
      <c r="KS113" s="58"/>
      <c r="KT113" s="58"/>
      <c r="KU113" s="58"/>
      <c r="KV113" s="58"/>
      <c r="KW113" s="58"/>
      <c r="KX113" s="58"/>
      <c r="KY113" s="58"/>
      <c r="KZ113" s="58"/>
      <c r="LA113" s="58"/>
      <c r="LB113" s="58"/>
      <c r="LC113" s="58"/>
      <c r="LD113" s="58"/>
      <c r="LE113" s="58"/>
      <c r="LF113" s="58"/>
      <c r="LG113" s="58"/>
      <c r="LH113" s="58"/>
      <c r="LI113" s="58"/>
      <c r="LJ113" s="58"/>
      <c r="LK113" s="58"/>
      <c r="LL113" s="58"/>
      <c r="LM113" s="58"/>
      <c r="LN113" s="58"/>
      <c r="LO113" s="58"/>
      <c r="LP113" s="58"/>
      <c r="LQ113" s="58"/>
      <c r="LR113" s="58"/>
      <c r="LS113" s="58"/>
      <c r="LT113" s="58"/>
      <c r="LU113" s="58"/>
      <c r="LV113" s="58"/>
      <c r="LW113" s="58"/>
      <c r="LX113" s="58"/>
      <c r="LY113" s="58"/>
      <c r="LZ113" s="58"/>
      <c r="MA113" s="58"/>
      <c r="MB113" s="58"/>
      <c r="MC113" s="58"/>
      <c r="MD113" s="58"/>
      <c r="ME113" s="58"/>
      <c r="MF113" s="58"/>
      <c r="MG113" s="58"/>
      <c r="MH113" s="58"/>
      <c r="MI113" s="58"/>
      <c r="MJ113" s="58"/>
      <c r="MK113" s="58"/>
      <c r="ML113" s="58"/>
      <c r="MM113" s="58"/>
      <c r="MN113" s="58"/>
      <c r="MO113" s="58"/>
      <c r="MP113" s="58"/>
      <c r="MQ113" s="58"/>
      <c r="MR113" s="58"/>
      <c r="MS113" s="58"/>
      <c r="MT113" s="58"/>
      <c r="MU113" s="58"/>
      <c r="MV113" s="58"/>
      <c r="MW113" s="58"/>
      <c r="MX113" s="58"/>
      <c r="MY113" s="58"/>
      <c r="MZ113" s="58"/>
      <c r="NA113" s="58"/>
      <c r="NB113" s="58"/>
      <c r="NC113" s="58"/>
      <c r="ND113" s="58"/>
      <c r="NE113" s="58"/>
      <c r="NF113" s="58"/>
      <c r="NG113" s="58"/>
      <c r="NH113" s="58"/>
      <c r="NI113" s="58"/>
      <c r="NJ113" s="58"/>
      <c r="NK113" s="58"/>
      <c r="NL113" s="58"/>
      <c r="NM113" s="58"/>
      <c r="NN113" s="58"/>
      <c r="NO113" s="58"/>
      <c r="NP113" s="58"/>
      <c r="NQ113" s="58"/>
      <c r="NR113" s="58"/>
      <c r="NS113" s="58"/>
      <c r="NT113" s="58"/>
      <c r="NU113" s="58"/>
      <c r="NV113" s="58"/>
      <c r="NW113" s="58"/>
      <c r="NX113" s="58"/>
      <c r="NY113" s="58"/>
      <c r="NZ113" s="58"/>
      <c r="OA113" s="58"/>
      <c r="OB113" s="58"/>
      <c r="OC113" s="58"/>
      <c r="OD113" s="58"/>
      <c r="OE113" s="58"/>
      <c r="OF113" s="58"/>
      <c r="OG113" s="58"/>
      <c r="OH113" s="58"/>
      <c r="OI113" s="58"/>
      <c r="OJ113" s="58"/>
      <c r="OK113" s="58"/>
      <c r="OL113" s="58"/>
      <c r="OM113" s="58"/>
      <c r="ON113" s="58"/>
      <c r="OO113" s="58"/>
      <c r="OP113" s="58"/>
      <c r="OQ113" s="58"/>
      <c r="OR113" s="58"/>
      <c r="OS113" s="58"/>
      <c r="OT113" s="58"/>
      <c r="OU113" s="58"/>
      <c r="OV113" s="58"/>
      <c r="OW113" s="58"/>
      <c r="OX113" s="58"/>
      <c r="OY113" s="58"/>
      <c r="OZ113" s="58"/>
      <c r="PA113" s="58"/>
      <c r="PB113" s="58"/>
      <c r="PC113" s="58"/>
      <c r="PD113" s="58"/>
      <c r="PE113" s="58"/>
      <c r="PF113" s="58"/>
      <c r="PG113" s="58"/>
      <c r="PH113" s="58"/>
      <c r="PI113" s="58"/>
      <c r="PJ113" s="58"/>
      <c r="PK113" s="58"/>
      <c r="PL113" s="58"/>
      <c r="PM113" s="58"/>
      <c r="PN113" s="58"/>
      <c r="PO113" s="58"/>
      <c r="PP113" s="58"/>
      <c r="PQ113" s="58"/>
      <c r="PR113" s="58"/>
      <c r="PS113" s="58"/>
      <c r="PT113" s="58"/>
      <c r="PU113" s="58"/>
      <c r="PV113" s="58"/>
      <c r="PW113" s="58"/>
      <c r="PX113" s="58"/>
      <c r="PY113" s="58"/>
      <c r="PZ113" s="58"/>
      <c r="QA113" s="58"/>
      <c r="QB113" s="58"/>
      <c r="QC113" s="58"/>
      <c r="QD113" s="58"/>
      <c r="QE113" s="58"/>
      <c r="QF113" s="58"/>
      <c r="QG113" s="58"/>
      <c r="QH113" s="58"/>
      <c r="QI113" s="58"/>
      <c r="QJ113" s="58"/>
      <c r="QK113" s="58"/>
      <c r="QL113" s="58"/>
      <c r="QM113" s="58"/>
      <c r="QN113" s="58"/>
      <c r="QO113" s="58"/>
      <c r="QP113" s="58"/>
      <c r="QQ113" s="58"/>
      <c r="QR113" s="58"/>
      <c r="QS113" s="58"/>
      <c r="QT113" s="58"/>
      <c r="QU113" s="58"/>
      <c r="QV113" s="58"/>
      <c r="QW113" s="58"/>
      <c r="QX113" s="58"/>
      <c r="QY113" s="58"/>
      <c r="QZ113" s="58"/>
      <c r="RA113" s="58"/>
      <c r="RB113" s="58"/>
      <c r="RC113" s="58"/>
      <c r="RD113" s="58"/>
      <c r="RE113" s="58"/>
      <c r="RF113" s="58"/>
      <c r="RG113" s="58"/>
      <c r="RH113" s="58"/>
      <c r="RI113" s="58"/>
      <c r="RJ113" s="58"/>
      <c r="RK113" s="58"/>
      <c r="RL113" s="58"/>
      <c r="RM113" s="58"/>
      <c r="RN113" s="58"/>
      <c r="RO113" s="58"/>
      <c r="RP113" s="58"/>
      <c r="RQ113" s="58"/>
      <c r="RR113" s="58"/>
      <c r="RS113" s="58"/>
      <c r="RT113" s="58"/>
      <c r="RU113" s="58"/>
      <c r="RV113" s="58"/>
      <c r="RW113" s="58"/>
      <c r="RX113" s="58"/>
      <c r="RY113" s="58"/>
      <c r="RZ113" s="58"/>
      <c r="SA113" s="58"/>
      <c r="SB113" s="58"/>
      <c r="SC113" s="58"/>
      <c r="SD113" s="58"/>
      <c r="SE113" s="58"/>
      <c r="SF113" s="58"/>
      <c r="SG113" s="58"/>
      <c r="SH113" s="58"/>
      <c r="SI113" s="58"/>
      <c r="SJ113" s="58"/>
      <c r="SK113" s="58"/>
      <c r="SL113" s="58"/>
      <c r="SM113" s="58"/>
      <c r="SN113" s="58"/>
      <c r="SO113" s="58"/>
      <c r="SP113" s="58"/>
      <c r="SQ113" s="58"/>
      <c r="SR113" s="58"/>
      <c r="SS113" s="58"/>
      <c r="ST113" s="58"/>
      <c r="SU113" s="58"/>
      <c r="SV113" s="58"/>
      <c r="SW113" s="58"/>
      <c r="SX113" s="58"/>
      <c r="SY113" s="58"/>
      <c r="SZ113" s="58"/>
      <c r="TA113" s="58"/>
      <c r="TB113" s="58"/>
      <c r="TC113" s="58"/>
      <c r="TD113" s="58"/>
      <c r="TE113" s="58"/>
      <c r="TF113" s="58"/>
      <c r="TG113" s="58"/>
      <c r="TH113" s="58"/>
      <c r="TI113" s="58"/>
      <c r="TJ113" s="58"/>
      <c r="TK113" s="58"/>
      <c r="TL113" s="58"/>
      <c r="TM113" s="58"/>
      <c r="TN113" s="58"/>
      <c r="TO113" s="58"/>
      <c r="TP113" s="58"/>
      <c r="TQ113" s="58"/>
      <c r="TR113" s="58"/>
      <c r="TS113" s="58"/>
      <c r="TT113" s="58"/>
      <c r="TU113" s="58"/>
      <c r="TV113" s="58"/>
      <c r="TW113" s="58"/>
      <c r="TX113" s="58"/>
      <c r="TY113" s="58"/>
      <c r="TZ113" s="58"/>
      <c r="UA113" s="58"/>
      <c r="UB113" s="58"/>
      <c r="UC113" s="58"/>
      <c r="UD113" s="58"/>
      <c r="UE113" s="58"/>
      <c r="UF113" s="58"/>
      <c r="UG113" s="58"/>
      <c r="UH113" s="58"/>
      <c r="UI113" s="58"/>
      <c r="UJ113" s="58"/>
      <c r="UK113" s="58"/>
      <c r="UL113" s="58"/>
      <c r="UM113" s="58"/>
      <c r="UN113" s="58"/>
      <c r="UO113" s="58"/>
      <c r="UP113" s="58"/>
      <c r="UQ113" s="58"/>
      <c r="UR113" s="58"/>
      <c r="US113" s="58"/>
      <c r="UT113" s="58"/>
      <c r="UU113" s="58"/>
      <c r="UV113" s="58"/>
      <c r="UW113" s="58"/>
      <c r="UX113" s="58"/>
      <c r="UY113" s="58"/>
      <c r="UZ113" s="58"/>
      <c r="VA113" s="58"/>
      <c r="VB113" s="58"/>
      <c r="VC113" s="58"/>
      <c r="VD113" s="58"/>
      <c r="VE113" s="58"/>
      <c r="VF113" s="58"/>
      <c r="VG113" s="58"/>
      <c r="VH113" s="58"/>
      <c r="VI113" s="58"/>
      <c r="VJ113" s="58"/>
      <c r="VK113" s="58"/>
      <c r="VL113" s="58"/>
      <c r="VM113" s="58"/>
      <c r="VN113" s="58"/>
      <c r="VO113" s="58"/>
      <c r="VP113" s="58"/>
      <c r="VQ113" s="58"/>
      <c r="VR113" s="58"/>
      <c r="VS113" s="58"/>
      <c r="VT113" s="58"/>
      <c r="VU113" s="58"/>
      <c r="VV113" s="58"/>
      <c r="VW113" s="58"/>
      <c r="VX113" s="58"/>
      <c r="VY113" s="58"/>
      <c r="VZ113" s="58"/>
      <c r="WA113" s="58"/>
      <c r="WB113" s="58"/>
      <c r="WC113" s="58"/>
      <c r="WD113" s="58"/>
      <c r="WE113" s="58"/>
      <c r="WF113" s="58"/>
      <c r="WG113" s="58"/>
      <c r="WH113" s="58"/>
      <c r="WI113" s="58"/>
      <c r="WJ113" s="58"/>
      <c r="WK113" s="58"/>
      <c r="WL113" s="58"/>
      <c r="WM113" s="58"/>
      <c r="WN113" s="58"/>
      <c r="WO113" s="58"/>
      <c r="WP113" s="58"/>
      <c r="WQ113" s="58"/>
      <c r="WR113" s="58"/>
      <c r="WS113" s="58"/>
      <c r="WT113" s="58"/>
      <c r="WU113" s="58"/>
      <c r="WV113" s="58"/>
      <c r="WW113" s="58"/>
      <c r="WX113" s="58"/>
      <c r="WY113" s="58"/>
      <c r="WZ113" s="58"/>
      <c r="XA113" s="58"/>
      <c r="XB113" s="58"/>
      <c r="XC113" s="58"/>
      <c r="XD113" s="58"/>
      <c r="XE113" s="58"/>
      <c r="XF113" s="58"/>
      <c r="XG113" s="58"/>
      <c r="XH113" s="58"/>
      <c r="XI113" s="58"/>
      <c r="XJ113" s="58"/>
      <c r="XK113" s="58"/>
      <c r="XL113" s="58"/>
      <c r="XM113" s="58"/>
      <c r="XN113" s="58"/>
      <c r="XO113" s="58"/>
      <c r="XP113" s="58"/>
      <c r="XQ113" s="58"/>
      <c r="XR113" s="58"/>
      <c r="XS113" s="58"/>
      <c r="XT113" s="58"/>
      <c r="XU113" s="58"/>
      <c r="XV113" s="58"/>
      <c r="XW113" s="58"/>
      <c r="XX113" s="58"/>
      <c r="XY113" s="58"/>
      <c r="XZ113" s="58"/>
      <c r="YA113" s="58"/>
      <c r="YB113" s="58"/>
      <c r="YC113" s="58"/>
      <c r="YD113" s="58"/>
      <c r="YE113" s="58"/>
      <c r="YF113" s="58"/>
      <c r="YG113" s="58"/>
      <c r="YH113" s="58"/>
      <c r="YI113" s="58"/>
      <c r="YJ113" s="58"/>
      <c r="YK113" s="58"/>
      <c r="YL113" s="58"/>
      <c r="YM113" s="58"/>
      <c r="YN113" s="58"/>
      <c r="YO113" s="58"/>
      <c r="YP113" s="58"/>
      <c r="YQ113" s="58"/>
      <c r="YR113" s="58"/>
      <c r="YS113" s="58"/>
      <c r="YT113" s="58"/>
      <c r="YU113" s="58"/>
      <c r="YV113" s="58"/>
      <c r="YW113" s="58"/>
      <c r="YX113" s="58"/>
      <c r="YY113" s="58"/>
      <c r="YZ113" s="58"/>
      <c r="ZA113" s="58"/>
      <c r="ZB113" s="58"/>
      <c r="ZC113" s="58"/>
      <c r="ZD113" s="58"/>
      <c r="ZE113" s="58"/>
      <c r="ZF113" s="58"/>
      <c r="ZG113" s="58"/>
      <c r="ZH113" s="58"/>
      <c r="ZI113" s="58"/>
      <c r="ZJ113" s="58"/>
      <c r="ZK113" s="58"/>
      <c r="ZL113" s="58"/>
      <c r="ZM113" s="58"/>
      <c r="ZN113" s="58"/>
      <c r="ZO113" s="58"/>
      <c r="ZP113" s="58"/>
      <c r="ZQ113" s="58"/>
      <c r="ZR113" s="58"/>
      <c r="ZS113" s="58"/>
      <c r="ZT113" s="58"/>
      <c r="ZU113" s="58"/>
      <c r="ZV113" s="58"/>
      <c r="ZW113" s="58"/>
      <c r="ZX113" s="58"/>
      <c r="ZY113" s="58"/>
      <c r="ZZ113" s="58"/>
      <c r="AAA113" s="58"/>
      <c r="AAB113" s="58"/>
      <c r="AAC113" s="58"/>
      <c r="AAD113" s="58"/>
      <c r="AAE113" s="58"/>
      <c r="AAF113" s="58"/>
      <c r="AAG113" s="58"/>
      <c r="AAH113" s="58"/>
      <c r="AAI113" s="58"/>
      <c r="AAJ113" s="58"/>
      <c r="AAK113" s="58"/>
      <c r="AAL113" s="58"/>
      <c r="AAM113" s="58"/>
      <c r="AAN113" s="58"/>
      <c r="AAO113" s="58"/>
      <c r="AAP113" s="58"/>
      <c r="AAQ113" s="58"/>
      <c r="AAR113" s="58"/>
      <c r="AAS113" s="58"/>
      <c r="AAT113" s="58"/>
      <c r="AAU113" s="58"/>
      <c r="AAV113" s="58"/>
      <c r="AAW113" s="58"/>
      <c r="AAX113" s="58"/>
      <c r="AAY113" s="58"/>
      <c r="AAZ113" s="58"/>
      <c r="ABA113" s="58"/>
      <c r="ABB113" s="58"/>
      <c r="ABC113" s="58"/>
      <c r="ABD113" s="58"/>
      <c r="ABE113" s="58"/>
      <c r="ABF113" s="58"/>
      <c r="ABG113" s="58"/>
      <c r="ABH113" s="58"/>
      <c r="ABI113" s="58"/>
      <c r="ABJ113" s="58"/>
      <c r="ABK113" s="58"/>
      <c r="ABL113" s="58"/>
      <c r="ABM113" s="58"/>
      <c r="ABN113" s="58"/>
      <c r="ABO113" s="58"/>
      <c r="ABP113" s="58"/>
      <c r="ABQ113" s="58"/>
      <c r="ABR113" s="58"/>
      <c r="ABS113" s="58"/>
      <c r="ABT113" s="58"/>
      <c r="ABU113" s="58"/>
      <c r="ABV113" s="58"/>
      <c r="ABW113" s="58"/>
      <c r="ABX113" s="58"/>
      <c r="ABY113" s="58"/>
      <c r="ABZ113" s="58"/>
      <c r="ACA113" s="58"/>
      <c r="ACB113" s="58"/>
      <c r="ACC113" s="58"/>
      <c r="ACD113" s="58"/>
      <c r="ACE113" s="58"/>
      <c r="ACF113" s="58"/>
      <c r="ACG113" s="58"/>
      <c r="ACH113" s="58"/>
      <c r="ACI113" s="58"/>
      <c r="ACJ113" s="58"/>
      <c r="ACK113" s="58"/>
      <c r="ACL113" s="58"/>
      <c r="ACM113" s="58"/>
      <c r="ACN113" s="58"/>
      <c r="ACO113" s="58"/>
      <c r="ACP113" s="58"/>
      <c r="ACQ113" s="58"/>
      <c r="ACR113" s="58"/>
      <c r="ACS113" s="58"/>
      <c r="ACT113" s="58"/>
      <c r="ACU113" s="58"/>
      <c r="ACV113" s="58"/>
      <c r="ACW113" s="58"/>
      <c r="ACX113" s="58"/>
      <c r="ACY113" s="58"/>
      <c r="ACZ113" s="58"/>
      <c r="ADA113" s="58"/>
      <c r="ADB113" s="58"/>
      <c r="ADC113" s="58"/>
      <c r="ADD113" s="58"/>
      <c r="ADE113" s="58"/>
      <c r="ADF113" s="58"/>
      <c r="ADG113" s="58"/>
      <c r="ADH113" s="58"/>
      <c r="ADI113" s="58"/>
      <c r="ADJ113" s="58"/>
      <c r="ADK113" s="58"/>
      <c r="ADL113" s="58"/>
      <c r="ADM113" s="58"/>
      <c r="ADN113" s="58"/>
      <c r="ADO113" s="58"/>
      <c r="ADP113" s="58"/>
      <c r="ADQ113" s="58"/>
      <c r="ADR113" s="58"/>
      <c r="ADS113" s="58"/>
      <c r="ADT113" s="58"/>
      <c r="ADU113" s="58"/>
      <c r="ADV113" s="58"/>
      <c r="ADW113" s="58"/>
      <c r="ADX113" s="58"/>
      <c r="ADY113" s="58"/>
      <c r="ADZ113" s="58"/>
      <c r="AEA113" s="58"/>
      <c r="AEB113" s="58"/>
      <c r="AEC113" s="58"/>
      <c r="AED113" s="58"/>
      <c r="AEE113" s="58"/>
      <c r="AEF113" s="58"/>
      <c r="AEG113" s="58"/>
      <c r="AEH113" s="58"/>
      <c r="AEI113" s="58"/>
      <c r="AEJ113" s="58"/>
      <c r="AEK113" s="58"/>
      <c r="AEL113" s="58"/>
      <c r="AEM113" s="58"/>
      <c r="AEN113" s="58"/>
      <c r="AEO113" s="58"/>
      <c r="AEP113" s="58"/>
      <c r="AEQ113" s="58"/>
      <c r="AER113" s="58"/>
      <c r="AES113" s="58"/>
      <c r="AET113" s="58"/>
      <c r="AEU113" s="58"/>
      <c r="AEV113" s="58"/>
      <c r="AEW113" s="58"/>
      <c r="AEX113" s="58"/>
      <c r="AEY113" s="58"/>
      <c r="AEZ113" s="58"/>
      <c r="AFA113" s="58"/>
      <c r="AFB113" s="58"/>
      <c r="AFC113" s="58"/>
      <c r="AFD113" s="58"/>
      <c r="AFE113" s="58"/>
      <c r="AFF113" s="58"/>
      <c r="AFG113" s="58"/>
      <c r="AFH113" s="58"/>
      <c r="AFI113" s="58"/>
      <c r="AFJ113" s="58"/>
      <c r="AFK113" s="58"/>
      <c r="AFL113" s="58"/>
      <c r="AFM113" s="58"/>
      <c r="AFN113" s="58"/>
      <c r="AFO113" s="58"/>
      <c r="AFP113" s="58"/>
      <c r="AFQ113" s="58"/>
      <c r="AFR113" s="58"/>
      <c r="AFS113" s="58"/>
      <c r="AFT113" s="58"/>
      <c r="AFU113" s="58"/>
      <c r="AFV113" s="58"/>
      <c r="AFW113" s="58"/>
      <c r="AFX113" s="58"/>
      <c r="AFY113" s="58"/>
      <c r="AFZ113" s="58"/>
      <c r="AGA113" s="58"/>
      <c r="AGB113" s="58"/>
      <c r="AGC113" s="58"/>
      <c r="AGD113" s="58"/>
      <c r="AGE113" s="58"/>
      <c r="AGF113" s="58"/>
      <c r="AGG113" s="58"/>
      <c r="AGH113" s="58"/>
      <c r="AGI113" s="58"/>
      <c r="AGJ113" s="58"/>
      <c r="AGK113" s="58"/>
      <c r="AGL113" s="58"/>
      <c r="AGM113" s="58"/>
      <c r="AGN113" s="58"/>
      <c r="AGO113" s="58"/>
      <c r="AGP113" s="58"/>
      <c r="AGQ113" s="58"/>
      <c r="AGR113" s="58"/>
      <c r="AGS113" s="58"/>
      <c r="AGT113" s="58"/>
      <c r="AGU113" s="58"/>
      <c r="AGV113" s="58"/>
      <c r="AGW113" s="58"/>
      <c r="AGX113" s="58"/>
      <c r="AGY113" s="58"/>
      <c r="AGZ113" s="58"/>
      <c r="AHA113" s="58"/>
      <c r="AHB113" s="58"/>
      <c r="AHC113" s="58"/>
      <c r="AHD113" s="58"/>
      <c r="AHE113" s="58"/>
      <c r="AHF113" s="58"/>
      <c r="AHG113" s="58"/>
      <c r="AHH113" s="58"/>
      <c r="AHI113" s="58"/>
      <c r="AHJ113" s="58"/>
      <c r="AHK113" s="58"/>
      <c r="AHL113" s="58"/>
      <c r="AHM113" s="58"/>
      <c r="AHN113" s="58"/>
      <c r="AHO113" s="58"/>
      <c r="AHP113" s="58"/>
      <c r="AHQ113" s="58"/>
      <c r="AHR113" s="58"/>
      <c r="AHS113" s="58"/>
      <c r="AHT113" s="58"/>
      <c r="AHU113" s="58"/>
      <c r="AHV113" s="58"/>
      <c r="AHW113" s="58"/>
      <c r="AHX113" s="58"/>
      <c r="AHY113" s="58"/>
      <c r="AHZ113" s="58"/>
      <c r="AIA113" s="58"/>
      <c r="AIB113" s="58"/>
      <c r="AIC113" s="58"/>
      <c r="AID113" s="58"/>
      <c r="AIE113" s="58"/>
      <c r="AIF113" s="58"/>
      <c r="AIG113" s="58"/>
      <c r="AIH113" s="58"/>
      <c r="AII113" s="58"/>
      <c r="AIJ113" s="58"/>
      <c r="AIK113" s="58"/>
      <c r="AIL113" s="58"/>
      <c r="AIM113" s="58"/>
      <c r="AIN113" s="58"/>
      <c r="AIO113" s="58"/>
      <c r="AIP113" s="58"/>
      <c r="AIQ113" s="58"/>
      <c r="AIR113" s="58"/>
      <c r="AIS113" s="58"/>
      <c r="AIT113" s="58"/>
      <c r="AIU113" s="58"/>
      <c r="AIV113" s="58"/>
      <c r="AIW113" s="58"/>
      <c r="AIX113" s="58"/>
      <c r="AIY113" s="58"/>
      <c r="AIZ113" s="58"/>
      <c r="AJA113" s="58"/>
      <c r="AJB113" s="58"/>
      <c r="AJC113" s="58"/>
      <c r="AJD113" s="58"/>
      <c r="AJE113" s="58"/>
      <c r="AJF113" s="58"/>
      <c r="AJG113" s="58"/>
      <c r="AJH113" s="58"/>
      <c r="AJI113" s="58"/>
      <c r="AJJ113" s="58"/>
      <c r="AJK113" s="58"/>
      <c r="AJL113" s="58"/>
      <c r="AJM113" s="58"/>
      <c r="AJN113" s="58"/>
      <c r="AJO113" s="58"/>
      <c r="AJP113" s="58"/>
      <c r="AJQ113" s="58"/>
      <c r="AJR113" s="58"/>
      <c r="AJS113" s="58"/>
      <c r="AJT113" s="58"/>
      <c r="AJU113" s="58"/>
      <c r="AJV113" s="58"/>
      <c r="AJW113" s="58"/>
      <c r="AJX113" s="58"/>
      <c r="AJY113" s="58"/>
      <c r="AJZ113" s="58"/>
      <c r="AKA113" s="58"/>
      <c r="AKB113" s="58"/>
      <c r="AKC113" s="58"/>
      <c r="AKD113" s="58"/>
      <c r="AKE113" s="58"/>
      <c r="AKF113" s="58"/>
      <c r="AKG113" s="58"/>
      <c r="AKH113" s="58"/>
      <c r="AKI113" s="58"/>
      <c r="AKJ113" s="58"/>
      <c r="AKK113" s="58"/>
      <c r="AKL113" s="58"/>
      <c r="AKM113" s="58"/>
      <c r="AKN113" s="58"/>
      <c r="AKO113" s="58"/>
      <c r="AKP113" s="58"/>
      <c r="AKQ113" s="58"/>
      <c r="AKR113" s="58"/>
      <c r="AKS113" s="58"/>
      <c r="AKT113" s="58"/>
      <c r="AKU113" s="58"/>
      <c r="AKV113" s="58"/>
      <c r="AKW113" s="58"/>
      <c r="AKX113" s="58"/>
      <c r="AKY113" s="58"/>
      <c r="AKZ113" s="58"/>
      <c r="ALA113" s="58"/>
      <c r="ALB113" s="58"/>
      <c r="ALC113" s="58"/>
      <c r="ALD113" s="58"/>
      <c r="ALE113" s="58"/>
      <c r="ALF113" s="58"/>
      <c r="ALG113" s="58"/>
      <c r="ALH113" s="58"/>
      <c r="ALI113" s="58"/>
      <c r="ALJ113" s="58"/>
      <c r="ALK113" s="58"/>
      <c r="ALL113" s="58"/>
      <c r="ALM113" s="58"/>
      <c r="ALN113" s="58"/>
      <c r="ALO113" s="58"/>
      <c r="ALP113" s="58"/>
      <c r="ALQ113" s="58"/>
      <c r="ALR113" s="58"/>
      <c r="ALS113" s="58"/>
      <c r="ALT113" s="58"/>
      <c r="ALU113" s="58"/>
      <c r="ALV113" s="58"/>
      <c r="ALW113" s="58"/>
      <c r="ALX113" s="58"/>
      <c r="ALY113" s="58"/>
      <c r="ALZ113" s="58"/>
      <c r="AMA113" s="58"/>
      <c r="AMB113" s="58"/>
      <c r="AMC113" s="58"/>
      <c r="AMD113" s="58"/>
      <c r="AME113" s="58"/>
      <c r="AMF113" s="58"/>
      <c r="AMG113" s="58"/>
      <c r="AMH113" s="58"/>
      <c r="AMI113" s="58"/>
      <c r="AMJ113" s="59"/>
    </row>
    <row r="114" spans="1:1024" s="2" customFormat="1" ht="15" customHeight="1">
      <c r="A114" s="146">
        <v>5</v>
      </c>
      <c r="B114" s="187" t="s">
        <v>174</v>
      </c>
      <c r="C114" s="187"/>
      <c r="D114" s="187"/>
      <c r="E114" s="187"/>
      <c r="F114" s="187"/>
      <c r="G114" s="187"/>
      <c r="H114" s="188" t="s">
        <v>50</v>
      </c>
      <c r="I114" s="188"/>
      <c r="J114" s="42"/>
      <c r="K114" s="62"/>
      <c r="AV114" s="58"/>
      <c r="AW114" s="58"/>
      <c r="AX114" s="58"/>
      <c r="AY114" s="58"/>
      <c r="AZ114" s="58"/>
      <c r="BA114" s="58"/>
      <c r="BB114" s="58"/>
      <c r="BC114" s="58"/>
      <c r="BD114" s="58"/>
      <c r="BE114" s="58"/>
      <c r="BF114" s="58"/>
      <c r="BG114" s="58"/>
      <c r="BH114" s="58"/>
      <c r="BI114" s="58"/>
      <c r="BJ114" s="58"/>
      <c r="BK114" s="58"/>
      <c r="BL114" s="58"/>
      <c r="BM114" s="58"/>
      <c r="BN114" s="58"/>
      <c r="BO114" s="58"/>
      <c r="BP114" s="58"/>
      <c r="BQ114" s="58"/>
      <c r="BR114" s="58"/>
      <c r="BS114" s="58"/>
      <c r="BT114" s="58"/>
      <c r="BU114" s="58"/>
      <c r="BV114" s="58"/>
      <c r="BW114" s="58"/>
      <c r="BX114" s="58"/>
      <c r="BY114" s="58"/>
      <c r="BZ114" s="58"/>
      <c r="CA114" s="58"/>
      <c r="CB114" s="58"/>
      <c r="CC114" s="58"/>
      <c r="CD114" s="58"/>
      <c r="CE114" s="58"/>
      <c r="CF114" s="58"/>
      <c r="CG114" s="58"/>
      <c r="CH114" s="58"/>
      <c r="CI114" s="58"/>
      <c r="CJ114" s="58"/>
      <c r="CK114" s="58"/>
      <c r="CL114" s="58"/>
      <c r="CM114" s="58"/>
      <c r="CN114" s="58"/>
      <c r="CO114" s="58"/>
      <c r="CP114" s="58"/>
      <c r="CQ114" s="58"/>
      <c r="CR114" s="58"/>
      <c r="CS114" s="58"/>
      <c r="CT114" s="58"/>
      <c r="CU114" s="58"/>
      <c r="CV114" s="58"/>
      <c r="CW114" s="58"/>
      <c r="CX114" s="58"/>
      <c r="CY114" s="58"/>
      <c r="CZ114" s="58"/>
      <c r="DA114" s="58"/>
      <c r="DB114" s="58"/>
      <c r="DC114" s="58"/>
      <c r="DD114" s="58"/>
      <c r="DE114" s="58"/>
      <c r="DF114" s="58"/>
      <c r="DG114" s="58"/>
      <c r="DH114" s="58"/>
      <c r="DI114" s="58"/>
      <c r="DJ114" s="58"/>
      <c r="DK114" s="58"/>
      <c r="DL114" s="58"/>
      <c r="DM114" s="58"/>
      <c r="DN114" s="58"/>
      <c r="DO114" s="58"/>
      <c r="DP114" s="58"/>
      <c r="DQ114" s="58"/>
      <c r="DR114" s="58"/>
      <c r="DS114" s="58"/>
      <c r="DT114" s="58"/>
      <c r="DU114" s="58"/>
      <c r="DV114" s="58"/>
      <c r="DW114" s="58"/>
      <c r="DX114" s="58"/>
      <c r="DY114" s="58"/>
      <c r="DZ114" s="58"/>
      <c r="EA114" s="58"/>
      <c r="EB114" s="58"/>
      <c r="EC114" s="58"/>
      <c r="ED114" s="58"/>
      <c r="EE114" s="58"/>
      <c r="EF114" s="58"/>
      <c r="EG114" s="58"/>
      <c r="EH114" s="58"/>
      <c r="EI114" s="58"/>
      <c r="EJ114" s="58"/>
      <c r="EK114" s="58"/>
      <c r="EL114" s="58"/>
      <c r="EM114" s="58"/>
      <c r="EN114" s="58"/>
      <c r="EO114" s="58"/>
      <c r="EP114" s="58"/>
      <c r="EQ114" s="58"/>
      <c r="ER114" s="58"/>
      <c r="ES114" s="58"/>
      <c r="ET114" s="58"/>
      <c r="EU114" s="58"/>
      <c r="EV114" s="58"/>
      <c r="EW114" s="58"/>
      <c r="EX114" s="58"/>
      <c r="EY114" s="58"/>
      <c r="EZ114" s="58"/>
      <c r="FA114" s="58"/>
      <c r="FB114" s="58"/>
      <c r="FC114" s="58"/>
      <c r="FD114" s="58"/>
      <c r="FE114" s="58"/>
      <c r="FF114" s="58"/>
      <c r="FG114" s="58"/>
      <c r="FH114" s="58"/>
      <c r="FI114" s="58"/>
      <c r="FJ114" s="58"/>
      <c r="FK114" s="58"/>
      <c r="FL114" s="58"/>
      <c r="FM114" s="58"/>
      <c r="FN114" s="58"/>
      <c r="FO114" s="58"/>
      <c r="FP114" s="58"/>
      <c r="FQ114" s="58"/>
      <c r="FR114" s="58"/>
      <c r="FS114" s="58"/>
      <c r="FT114" s="58"/>
      <c r="FU114" s="58"/>
      <c r="FV114" s="58"/>
      <c r="FW114" s="58"/>
      <c r="FX114" s="58"/>
      <c r="FY114" s="58"/>
      <c r="FZ114" s="58"/>
      <c r="GA114" s="58"/>
      <c r="GB114" s="58"/>
      <c r="GC114" s="58"/>
      <c r="GD114" s="58"/>
      <c r="GE114" s="58"/>
      <c r="GF114" s="58"/>
      <c r="GG114" s="58"/>
      <c r="GH114" s="58"/>
      <c r="GI114" s="58"/>
      <c r="GJ114" s="58"/>
      <c r="GK114" s="58"/>
      <c r="GL114" s="58"/>
      <c r="GM114" s="58"/>
      <c r="GN114" s="58"/>
      <c r="GO114" s="58"/>
      <c r="GP114" s="58"/>
      <c r="GQ114" s="58"/>
      <c r="GR114" s="58"/>
      <c r="GS114" s="58"/>
      <c r="GT114" s="58"/>
      <c r="GU114" s="58"/>
      <c r="GV114" s="58"/>
      <c r="GW114" s="58"/>
      <c r="GX114" s="58"/>
      <c r="GY114" s="58"/>
      <c r="GZ114" s="58"/>
      <c r="HA114" s="58"/>
      <c r="HB114" s="58"/>
      <c r="HC114" s="58"/>
      <c r="HD114" s="58"/>
      <c r="HE114" s="58"/>
      <c r="HF114" s="58"/>
      <c r="HG114" s="58"/>
      <c r="HH114" s="58"/>
      <c r="HI114" s="58"/>
      <c r="HJ114" s="58"/>
      <c r="HK114" s="58"/>
      <c r="HL114" s="58"/>
      <c r="HM114" s="58"/>
      <c r="HN114" s="58"/>
      <c r="HO114" s="58"/>
      <c r="HP114" s="58"/>
      <c r="HQ114" s="58"/>
      <c r="HR114" s="58"/>
      <c r="HS114" s="58"/>
      <c r="HT114" s="58"/>
      <c r="HU114" s="58"/>
      <c r="HV114" s="58"/>
      <c r="HW114" s="58"/>
      <c r="HX114" s="58"/>
      <c r="HY114" s="58"/>
      <c r="HZ114" s="58"/>
      <c r="IA114" s="58"/>
      <c r="IB114" s="58"/>
      <c r="IC114" s="58"/>
      <c r="ID114" s="58"/>
      <c r="IE114" s="58"/>
      <c r="IF114" s="58"/>
      <c r="IG114" s="58"/>
      <c r="IH114" s="58"/>
      <c r="II114" s="58"/>
      <c r="IJ114" s="58"/>
      <c r="IK114" s="58"/>
      <c r="IL114" s="58"/>
      <c r="IM114" s="58"/>
      <c r="IN114" s="58"/>
      <c r="IO114" s="58"/>
      <c r="IP114" s="58"/>
      <c r="IQ114" s="58"/>
      <c r="IR114" s="58"/>
      <c r="IS114" s="58"/>
      <c r="IT114" s="58"/>
      <c r="IU114" s="58"/>
      <c r="IV114" s="58"/>
      <c r="IW114" s="58"/>
      <c r="IX114" s="58"/>
      <c r="IY114" s="58"/>
      <c r="IZ114" s="58"/>
      <c r="JA114" s="58"/>
      <c r="JB114" s="58"/>
      <c r="JC114" s="58"/>
      <c r="JD114" s="58"/>
      <c r="JE114" s="58"/>
      <c r="JF114" s="58"/>
      <c r="JG114" s="58"/>
      <c r="JH114" s="58"/>
      <c r="JI114" s="58"/>
      <c r="JJ114" s="58"/>
      <c r="JK114" s="58"/>
      <c r="JL114" s="58"/>
      <c r="JM114" s="58"/>
      <c r="JN114" s="58"/>
      <c r="JO114" s="58"/>
      <c r="JP114" s="58"/>
      <c r="JQ114" s="58"/>
      <c r="JR114" s="58"/>
      <c r="JS114" s="58"/>
      <c r="JT114" s="58"/>
      <c r="JU114" s="58"/>
      <c r="JV114" s="58"/>
      <c r="JW114" s="58"/>
      <c r="JX114" s="58"/>
      <c r="JY114" s="58"/>
      <c r="JZ114" s="58"/>
      <c r="KA114" s="58"/>
      <c r="KB114" s="58"/>
      <c r="KC114" s="58"/>
      <c r="KD114" s="58"/>
      <c r="KE114" s="58"/>
      <c r="KF114" s="58"/>
      <c r="KG114" s="58"/>
      <c r="KH114" s="58"/>
      <c r="KI114" s="58"/>
      <c r="KJ114" s="58"/>
      <c r="KK114" s="58"/>
      <c r="KL114" s="58"/>
      <c r="KM114" s="58"/>
      <c r="KN114" s="58"/>
      <c r="KO114" s="58"/>
      <c r="KP114" s="58"/>
      <c r="KQ114" s="58"/>
      <c r="KR114" s="58"/>
      <c r="KS114" s="58"/>
      <c r="KT114" s="58"/>
      <c r="KU114" s="58"/>
      <c r="KV114" s="58"/>
      <c r="KW114" s="58"/>
      <c r="KX114" s="58"/>
      <c r="KY114" s="58"/>
      <c r="KZ114" s="58"/>
      <c r="LA114" s="58"/>
      <c r="LB114" s="58"/>
      <c r="LC114" s="58"/>
      <c r="LD114" s="58"/>
      <c r="LE114" s="58"/>
      <c r="LF114" s="58"/>
      <c r="LG114" s="58"/>
      <c r="LH114" s="58"/>
      <c r="LI114" s="58"/>
      <c r="LJ114" s="58"/>
      <c r="LK114" s="58"/>
      <c r="LL114" s="58"/>
      <c r="LM114" s="58"/>
      <c r="LN114" s="58"/>
      <c r="LO114" s="58"/>
      <c r="LP114" s="58"/>
      <c r="LQ114" s="58"/>
      <c r="LR114" s="58"/>
      <c r="LS114" s="58"/>
      <c r="LT114" s="58"/>
      <c r="LU114" s="58"/>
      <c r="LV114" s="58"/>
      <c r="LW114" s="58"/>
      <c r="LX114" s="58"/>
      <c r="LY114" s="58"/>
      <c r="LZ114" s="58"/>
      <c r="MA114" s="58"/>
      <c r="MB114" s="58"/>
      <c r="MC114" s="58"/>
      <c r="MD114" s="58"/>
      <c r="ME114" s="58"/>
      <c r="MF114" s="58"/>
      <c r="MG114" s="58"/>
      <c r="MH114" s="58"/>
      <c r="MI114" s="58"/>
      <c r="MJ114" s="58"/>
      <c r="MK114" s="58"/>
      <c r="ML114" s="58"/>
      <c r="MM114" s="58"/>
      <c r="MN114" s="58"/>
      <c r="MO114" s="58"/>
      <c r="MP114" s="58"/>
      <c r="MQ114" s="58"/>
      <c r="MR114" s="58"/>
      <c r="MS114" s="58"/>
      <c r="MT114" s="58"/>
      <c r="MU114" s="58"/>
      <c r="MV114" s="58"/>
      <c r="MW114" s="58"/>
      <c r="MX114" s="58"/>
      <c r="MY114" s="58"/>
      <c r="MZ114" s="58"/>
      <c r="NA114" s="58"/>
      <c r="NB114" s="58"/>
      <c r="NC114" s="58"/>
      <c r="ND114" s="58"/>
      <c r="NE114" s="58"/>
      <c r="NF114" s="58"/>
      <c r="NG114" s="58"/>
      <c r="NH114" s="58"/>
      <c r="NI114" s="58"/>
      <c r="NJ114" s="58"/>
      <c r="NK114" s="58"/>
      <c r="NL114" s="58"/>
      <c r="NM114" s="58"/>
      <c r="NN114" s="58"/>
      <c r="NO114" s="58"/>
      <c r="NP114" s="58"/>
      <c r="NQ114" s="58"/>
      <c r="NR114" s="58"/>
      <c r="NS114" s="58"/>
      <c r="NT114" s="58"/>
      <c r="NU114" s="58"/>
      <c r="NV114" s="58"/>
      <c r="NW114" s="58"/>
      <c r="NX114" s="58"/>
      <c r="NY114" s="58"/>
      <c r="NZ114" s="58"/>
      <c r="OA114" s="58"/>
      <c r="OB114" s="58"/>
      <c r="OC114" s="58"/>
      <c r="OD114" s="58"/>
      <c r="OE114" s="58"/>
      <c r="OF114" s="58"/>
      <c r="OG114" s="58"/>
      <c r="OH114" s="58"/>
      <c r="OI114" s="58"/>
      <c r="OJ114" s="58"/>
      <c r="OK114" s="58"/>
      <c r="OL114" s="58"/>
      <c r="OM114" s="58"/>
      <c r="ON114" s="58"/>
      <c r="OO114" s="58"/>
      <c r="OP114" s="58"/>
      <c r="OQ114" s="58"/>
      <c r="OR114" s="58"/>
      <c r="OS114" s="58"/>
      <c r="OT114" s="58"/>
      <c r="OU114" s="58"/>
      <c r="OV114" s="58"/>
      <c r="OW114" s="58"/>
      <c r="OX114" s="58"/>
      <c r="OY114" s="58"/>
      <c r="OZ114" s="58"/>
      <c r="PA114" s="58"/>
      <c r="PB114" s="58"/>
      <c r="PC114" s="58"/>
      <c r="PD114" s="58"/>
      <c r="PE114" s="58"/>
      <c r="PF114" s="58"/>
      <c r="PG114" s="58"/>
      <c r="PH114" s="58"/>
      <c r="PI114" s="58"/>
      <c r="PJ114" s="58"/>
      <c r="PK114" s="58"/>
      <c r="PL114" s="58"/>
      <c r="PM114" s="58"/>
      <c r="PN114" s="58"/>
      <c r="PO114" s="58"/>
      <c r="PP114" s="58"/>
      <c r="PQ114" s="58"/>
      <c r="PR114" s="58"/>
      <c r="PS114" s="58"/>
      <c r="PT114" s="58"/>
      <c r="PU114" s="58"/>
      <c r="PV114" s="58"/>
      <c r="PW114" s="58"/>
      <c r="PX114" s="58"/>
      <c r="PY114" s="58"/>
      <c r="PZ114" s="58"/>
      <c r="QA114" s="58"/>
      <c r="QB114" s="58"/>
      <c r="QC114" s="58"/>
      <c r="QD114" s="58"/>
      <c r="QE114" s="58"/>
      <c r="QF114" s="58"/>
      <c r="QG114" s="58"/>
      <c r="QH114" s="58"/>
      <c r="QI114" s="58"/>
      <c r="QJ114" s="58"/>
      <c r="QK114" s="58"/>
      <c r="QL114" s="58"/>
      <c r="QM114" s="58"/>
      <c r="QN114" s="58"/>
      <c r="QO114" s="58"/>
      <c r="QP114" s="58"/>
      <c r="QQ114" s="58"/>
      <c r="QR114" s="58"/>
      <c r="QS114" s="58"/>
      <c r="QT114" s="58"/>
      <c r="QU114" s="58"/>
      <c r="QV114" s="58"/>
      <c r="QW114" s="58"/>
      <c r="QX114" s="58"/>
      <c r="QY114" s="58"/>
      <c r="QZ114" s="58"/>
      <c r="RA114" s="58"/>
      <c r="RB114" s="58"/>
      <c r="RC114" s="58"/>
      <c r="RD114" s="58"/>
      <c r="RE114" s="58"/>
      <c r="RF114" s="58"/>
      <c r="RG114" s="58"/>
      <c r="RH114" s="58"/>
      <c r="RI114" s="58"/>
      <c r="RJ114" s="58"/>
      <c r="RK114" s="58"/>
      <c r="RL114" s="58"/>
      <c r="RM114" s="58"/>
      <c r="RN114" s="58"/>
      <c r="RO114" s="58"/>
      <c r="RP114" s="58"/>
      <c r="RQ114" s="58"/>
      <c r="RR114" s="58"/>
      <c r="RS114" s="58"/>
      <c r="RT114" s="58"/>
      <c r="RU114" s="58"/>
      <c r="RV114" s="58"/>
      <c r="RW114" s="58"/>
      <c r="RX114" s="58"/>
      <c r="RY114" s="58"/>
      <c r="RZ114" s="58"/>
      <c r="SA114" s="58"/>
      <c r="SB114" s="58"/>
      <c r="SC114" s="58"/>
      <c r="SD114" s="58"/>
      <c r="SE114" s="58"/>
      <c r="SF114" s="58"/>
      <c r="SG114" s="58"/>
      <c r="SH114" s="58"/>
      <c r="SI114" s="58"/>
      <c r="SJ114" s="58"/>
      <c r="SK114" s="58"/>
      <c r="SL114" s="58"/>
      <c r="SM114" s="58"/>
      <c r="SN114" s="58"/>
      <c r="SO114" s="58"/>
      <c r="SP114" s="58"/>
      <c r="SQ114" s="58"/>
      <c r="SR114" s="58"/>
      <c r="SS114" s="58"/>
      <c r="ST114" s="58"/>
      <c r="SU114" s="58"/>
      <c r="SV114" s="58"/>
      <c r="SW114" s="58"/>
      <c r="SX114" s="58"/>
      <c r="SY114" s="58"/>
      <c r="SZ114" s="58"/>
      <c r="TA114" s="58"/>
      <c r="TB114" s="58"/>
      <c r="TC114" s="58"/>
      <c r="TD114" s="58"/>
      <c r="TE114" s="58"/>
      <c r="TF114" s="58"/>
      <c r="TG114" s="58"/>
      <c r="TH114" s="58"/>
      <c r="TI114" s="58"/>
      <c r="TJ114" s="58"/>
      <c r="TK114" s="58"/>
      <c r="TL114" s="58"/>
      <c r="TM114" s="58"/>
      <c r="TN114" s="58"/>
      <c r="TO114" s="58"/>
      <c r="TP114" s="58"/>
      <c r="TQ114" s="58"/>
      <c r="TR114" s="58"/>
      <c r="TS114" s="58"/>
      <c r="TT114" s="58"/>
      <c r="TU114" s="58"/>
      <c r="TV114" s="58"/>
      <c r="TW114" s="58"/>
      <c r="TX114" s="58"/>
      <c r="TY114" s="58"/>
      <c r="TZ114" s="58"/>
      <c r="UA114" s="58"/>
      <c r="UB114" s="58"/>
      <c r="UC114" s="58"/>
      <c r="UD114" s="58"/>
      <c r="UE114" s="58"/>
      <c r="UF114" s="58"/>
      <c r="UG114" s="58"/>
      <c r="UH114" s="58"/>
      <c r="UI114" s="58"/>
      <c r="UJ114" s="58"/>
      <c r="UK114" s="58"/>
      <c r="UL114" s="58"/>
      <c r="UM114" s="58"/>
      <c r="UN114" s="58"/>
      <c r="UO114" s="58"/>
      <c r="UP114" s="58"/>
      <c r="UQ114" s="58"/>
      <c r="UR114" s="58"/>
      <c r="US114" s="58"/>
      <c r="UT114" s="58"/>
      <c r="UU114" s="58"/>
      <c r="UV114" s="58"/>
      <c r="UW114" s="58"/>
      <c r="UX114" s="58"/>
      <c r="UY114" s="58"/>
      <c r="UZ114" s="58"/>
      <c r="VA114" s="58"/>
      <c r="VB114" s="58"/>
      <c r="VC114" s="58"/>
      <c r="VD114" s="58"/>
      <c r="VE114" s="58"/>
      <c r="VF114" s="58"/>
      <c r="VG114" s="58"/>
      <c r="VH114" s="58"/>
      <c r="VI114" s="58"/>
      <c r="VJ114" s="58"/>
      <c r="VK114" s="58"/>
      <c r="VL114" s="58"/>
      <c r="VM114" s="58"/>
      <c r="VN114" s="58"/>
      <c r="VO114" s="58"/>
      <c r="VP114" s="58"/>
      <c r="VQ114" s="58"/>
      <c r="VR114" s="58"/>
      <c r="VS114" s="58"/>
      <c r="VT114" s="58"/>
      <c r="VU114" s="58"/>
      <c r="VV114" s="58"/>
      <c r="VW114" s="58"/>
      <c r="VX114" s="58"/>
      <c r="VY114" s="58"/>
      <c r="VZ114" s="58"/>
      <c r="WA114" s="58"/>
      <c r="WB114" s="58"/>
      <c r="WC114" s="58"/>
      <c r="WD114" s="58"/>
      <c r="WE114" s="58"/>
      <c r="WF114" s="58"/>
      <c r="WG114" s="58"/>
      <c r="WH114" s="58"/>
      <c r="WI114" s="58"/>
      <c r="WJ114" s="58"/>
      <c r="WK114" s="58"/>
      <c r="WL114" s="58"/>
      <c r="WM114" s="58"/>
      <c r="WN114" s="58"/>
      <c r="WO114" s="58"/>
      <c r="WP114" s="58"/>
      <c r="WQ114" s="58"/>
      <c r="WR114" s="58"/>
      <c r="WS114" s="58"/>
      <c r="WT114" s="58"/>
      <c r="WU114" s="58"/>
      <c r="WV114" s="58"/>
      <c r="WW114" s="58"/>
      <c r="WX114" s="58"/>
      <c r="WY114" s="58"/>
      <c r="WZ114" s="58"/>
      <c r="XA114" s="58"/>
      <c r="XB114" s="58"/>
      <c r="XC114" s="58"/>
      <c r="XD114" s="58"/>
      <c r="XE114" s="58"/>
      <c r="XF114" s="58"/>
      <c r="XG114" s="58"/>
      <c r="XH114" s="58"/>
      <c r="XI114" s="58"/>
      <c r="XJ114" s="58"/>
      <c r="XK114" s="58"/>
      <c r="XL114" s="58"/>
      <c r="XM114" s="58"/>
      <c r="XN114" s="58"/>
      <c r="XO114" s="58"/>
      <c r="XP114" s="58"/>
      <c r="XQ114" s="58"/>
      <c r="XR114" s="58"/>
      <c r="XS114" s="58"/>
      <c r="XT114" s="58"/>
      <c r="XU114" s="58"/>
      <c r="XV114" s="58"/>
      <c r="XW114" s="58"/>
      <c r="XX114" s="58"/>
      <c r="XY114" s="58"/>
      <c r="XZ114" s="58"/>
      <c r="YA114" s="58"/>
      <c r="YB114" s="58"/>
      <c r="YC114" s="58"/>
      <c r="YD114" s="58"/>
      <c r="YE114" s="58"/>
      <c r="YF114" s="58"/>
      <c r="YG114" s="58"/>
      <c r="YH114" s="58"/>
      <c r="YI114" s="58"/>
      <c r="YJ114" s="58"/>
      <c r="YK114" s="58"/>
      <c r="YL114" s="58"/>
      <c r="YM114" s="58"/>
      <c r="YN114" s="58"/>
      <c r="YO114" s="58"/>
      <c r="YP114" s="58"/>
      <c r="YQ114" s="58"/>
      <c r="YR114" s="58"/>
      <c r="YS114" s="58"/>
      <c r="YT114" s="58"/>
      <c r="YU114" s="58"/>
      <c r="YV114" s="58"/>
      <c r="YW114" s="58"/>
      <c r="YX114" s="58"/>
      <c r="YY114" s="58"/>
      <c r="YZ114" s="58"/>
      <c r="ZA114" s="58"/>
      <c r="ZB114" s="58"/>
      <c r="ZC114" s="58"/>
      <c r="ZD114" s="58"/>
      <c r="ZE114" s="58"/>
      <c r="ZF114" s="58"/>
      <c r="ZG114" s="58"/>
      <c r="ZH114" s="58"/>
      <c r="ZI114" s="58"/>
      <c r="ZJ114" s="58"/>
      <c r="ZK114" s="58"/>
      <c r="ZL114" s="58"/>
      <c r="ZM114" s="58"/>
      <c r="ZN114" s="58"/>
      <c r="ZO114" s="58"/>
      <c r="ZP114" s="58"/>
      <c r="ZQ114" s="58"/>
      <c r="ZR114" s="58"/>
      <c r="ZS114" s="58"/>
      <c r="ZT114" s="58"/>
      <c r="ZU114" s="58"/>
      <c r="ZV114" s="58"/>
      <c r="ZW114" s="58"/>
      <c r="ZX114" s="58"/>
      <c r="ZY114" s="58"/>
      <c r="ZZ114" s="58"/>
      <c r="AAA114" s="58"/>
      <c r="AAB114" s="58"/>
      <c r="AAC114" s="58"/>
      <c r="AAD114" s="58"/>
      <c r="AAE114" s="58"/>
      <c r="AAF114" s="58"/>
      <c r="AAG114" s="58"/>
      <c r="AAH114" s="58"/>
      <c r="AAI114" s="58"/>
      <c r="AAJ114" s="58"/>
      <c r="AAK114" s="58"/>
      <c r="AAL114" s="58"/>
      <c r="AAM114" s="58"/>
      <c r="AAN114" s="58"/>
      <c r="AAO114" s="58"/>
      <c r="AAP114" s="58"/>
      <c r="AAQ114" s="58"/>
      <c r="AAR114" s="58"/>
      <c r="AAS114" s="58"/>
      <c r="AAT114" s="58"/>
      <c r="AAU114" s="58"/>
      <c r="AAV114" s="58"/>
      <c r="AAW114" s="58"/>
      <c r="AAX114" s="58"/>
      <c r="AAY114" s="58"/>
      <c r="AAZ114" s="58"/>
      <c r="ABA114" s="58"/>
      <c r="ABB114" s="58"/>
      <c r="ABC114" s="58"/>
      <c r="ABD114" s="58"/>
      <c r="ABE114" s="58"/>
      <c r="ABF114" s="58"/>
      <c r="ABG114" s="58"/>
      <c r="ABH114" s="58"/>
      <c r="ABI114" s="58"/>
      <c r="ABJ114" s="58"/>
      <c r="ABK114" s="58"/>
      <c r="ABL114" s="58"/>
      <c r="ABM114" s="58"/>
      <c r="ABN114" s="58"/>
      <c r="ABO114" s="58"/>
      <c r="ABP114" s="58"/>
      <c r="ABQ114" s="58"/>
      <c r="ABR114" s="58"/>
      <c r="ABS114" s="58"/>
      <c r="ABT114" s="58"/>
      <c r="ABU114" s="58"/>
      <c r="ABV114" s="58"/>
      <c r="ABW114" s="58"/>
      <c r="ABX114" s="58"/>
      <c r="ABY114" s="58"/>
      <c r="ABZ114" s="58"/>
      <c r="ACA114" s="58"/>
      <c r="ACB114" s="58"/>
      <c r="ACC114" s="58"/>
      <c r="ACD114" s="58"/>
      <c r="ACE114" s="58"/>
      <c r="ACF114" s="58"/>
      <c r="ACG114" s="58"/>
      <c r="ACH114" s="58"/>
      <c r="ACI114" s="58"/>
      <c r="ACJ114" s="58"/>
      <c r="ACK114" s="58"/>
      <c r="ACL114" s="58"/>
      <c r="ACM114" s="58"/>
      <c r="ACN114" s="58"/>
      <c r="ACO114" s="58"/>
      <c r="ACP114" s="58"/>
      <c r="ACQ114" s="58"/>
      <c r="ACR114" s="58"/>
      <c r="ACS114" s="58"/>
      <c r="ACT114" s="58"/>
      <c r="ACU114" s="58"/>
      <c r="ACV114" s="58"/>
      <c r="ACW114" s="58"/>
      <c r="ACX114" s="58"/>
      <c r="ACY114" s="58"/>
      <c r="ACZ114" s="58"/>
      <c r="ADA114" s="58"/>
      <c r="ADB114" s="58"/>
      <c r="ADC114" s="58"/>
      <c r="ADD114" s="58"/>
      <c r="ADE114" s="58"/>
      <c r="ADF114" s="58"/>
      <c r="ADG114" s="58"/>
      <c r="ADH114" s="58"/>
      <c r="ADI114" s="58"/>
      <c r="ADJ114" s="58"/>
      <c r="ADK114" s="58"/>
      <c r="ADL114" s="58"/>
      <c r="ADM114" s="58"/>
      <c r="ADN114" s="58"/>
      <c r="ADO114" s="58"/>
      <c r="ADP114" s="58"/>
      <c r="ADQ114" s="58"/>
      <c r="ADR114" s="58"/>
      <c r="ADS114" s="58"/>
      <c r="ADT114" s="58"/>
      <c r="ADU114" s="58"/>
      <c r="ADV114" s="58"/>
      <c r="ADW114" s="58"/>
      <c r="ADX114" s="58"/>
      <c r="ADY114" s="58"/>
      <c r="ADZ114" s="58"/>
      <c r="AEA114" s="58"/>
      <c r="AEB114" s="58"/>
      <c r="AEC114" s="58"/>
      <c r="AED114" s="58"/>
      <c r="AEE114" s="58"/>
      <c r="AEF114" s="58"/>
      <c r="AEG114" s="58"/>
      <c r="AEH114" s="58"/>
      <c r="AEI114" s="58"/>
      <c r="AEJ114" s="58"/>
      <c r="AEK114" s="58"/>
      <c r="AEL114" s="58"/>
      <c r="AEM114" s="58"/>
      <c r="AEN114" s="58"/>
      <c r="AEO114" s="58"/>
      <c r="AEP114" s="58"/>
      <c r="AEQ114" s="58"/>
      <c r="AER114" s="58"/>
      <c r="AES114" s="58"/>
      <c r="AET114" s="58"/>
      <c r="AEU114" s="58"/>
      <c r="AEV114" s="58"/>
      <c r="AEW114" s="58"/>
      <c r="AEX114" s="58"/>
      <c r="AEY114" s="58"/>
      <c r="AEZ114" s="58"/>
      <c r="AFA114" s="58"/>
      <c r="AFB114" s="58"/>
      <c r="AFC114" s="58"/>
      <c r="AFD114" s="58"/>
      <c r="AFE114" s="58"/>
      <c r="AFF114" s="58"/>
      <c r="AFG114" s="58"/>
      <c r="AFH114" s="58"/>
      <c r="AFI114" s="58"/>
      <c r="AFJ114" s="58"/>
      <c r="AFK114" s="58"/>
      <c r="AFL114" s="58"/>
      <c r="AFM114" s="58"/>
      <c r="AFN114" s="58"/>
      <c r="AFO114" s="58"/>
      <c r="AFP114" s="58"/>
      <c r="AFQ114" s="58"/>
      <c r="AFR114" s="58"/>
      <c r="AFS114" s="58"/>
      <c r="AFT114" s="58"/>
      <c r="AFU114" s="58"/>
      <c r="AFV114" s="58"/>
      <c r="AFW114" s="58"/>
      <c r="AFX114" s="58"/>
      <c r="AFY114" s="58"/>
      <c r="AFZ114" s="58"/>
      <c r="AGA114" s="58"/>
      <c r="AGB114" s="58"/>
      <c r="AGC114" s="58"/>
      <c r="AGD114" s="58"/>
      <c r="AGE114" s="58"/>
      <c r="AGF114" s="58"/>
      <c r="AGG114" s="58"/>
      <c r="AGH114" s="58"/>
      <c r="AGI114" s="58"/>
      <c r="AGJ114" s="58"/>
      <c r="AGK114" s="58"/>
      <c r="AGL114" s="58"/>
      <c r="AGM114" s="58"/>
      <c r="AGN114" s="58"/>
      <c r="AGO114" s="58"/>
      <c r="AGP114" s="58"/>
      <c r="AGQ114" s="58"/>
      <c r="AGR114" s="58"/>
      <c r="AGS114" s="58"/>
      <c r="AGT114" s="58"/>
      <c r="AGU114" s="58"/>
      <c r="AGV114" s="58"/>
      <c r="AGW114" s="58"/>
      <c r="AGX114" s="58"/>
      <c r="AGY114" s="58"/>
      <c r="AGZ114" s="58"/>
      <c r="AHA114" s="58"/>
      <c r="AHB114" s="58"/>
      <c r="AHC114" s="58"/>
      <c r="AHD114" s="58"/>
      <c r="AHE114" s="58"/>
      <c r="AHF114" s="58"/>
      <c r="AHG114" s="58"/>
      <c r="AHH114" s="58"/>
      <c r="AHI114" s="58"/>
      <c r="AHJ114" s="58"/>
      <c r="AHK114" s="58"/>
      <c r="AHL114" s="58"/>
      <c r="AHM114" s="58"/>
      <c r="AHN114" s="58"/>
      <c r="AHO114" s="58"/>
      <c r="AHP114" s="58"/>
      <c r="AHQ114" s="58"/>
      <c r="AHR114" s="58"/>
      <c r="AHS114" s="58"/>
      <c r="AHT114" s="58"/>
      <c r="AHU114" s="58"/>
      <c r="AHV114" s="58"/>
      <c r="AHW114" s="58"/>
      <c r="AHX114" s="58"/>
      <c r="AHY114" s="58"/>
      <c r="AHZ114" s="58"/>
      <c r="AIA114" s="58"/>
      <c r="AIB114" s="58"/>
      <c r="AIC114" s="58"/>
      <c r="AID114" s="58"/>
      <c r="AIE114" s="58"/>
      <c r="AIF114" s="58"/>
      <c r="AIG114" s="58"/>
      <c r="AIH114" s="58"/>
      <c r="AII114" s="58"/>
      <c r="AIJ114" s="58"/>
      <c r="AIK114" s="58"/>
      <c r="AIL114" s="58"/>
      <c r="AIM114" s="58"/>
      <c r="AIN114" s="58"/>
      <c r="AIO114" s="58"/>
      <c r="AIP114" s="58"/>
      <c r="AIQ114" s="58"/>
      <c r="AIR114" s="58"/>
      <c r="AIS114" s="58"/>
      <c r="AIT114" s="58"/>
      <c r="AIU114" s="58"/>
      <c r="AIV114" s="58"/>
      <c r="AIW114" s="58"/>
      <c r="AIX114" s="58"/>
      <c r="AIY114" s="58"/>
      <c r="AIZ114" s="58"/>
      <c r="AJA114" s="58"/>
      <c r="AJB114" s="58"/>
      <c r="AJC114" s="58"/>
      <c r="AJD114" s="58"/>
      <c r="AJE114" s="58"/>
      <c r="AJF114" s="58"/>
      <c r="AJG114" s="58"/>
      <c r="AJH114" s="58"/>
      <c r="AJI114" s="58"/>
      <c r="AJJ114" s="58"/>
      <c r="AJK114" s="58"/>
      <c r="AJL114" s="58"/>
      <c r="AJM114" s="58"/>
      <c r="AJN114" s="58"/>
      <c r="AJO114" s="58"/>
      <c r="AJP114" s="58"/>
      <c r="AJQ114" s="58"/>
      <c r="AJR114" s="58"/>
      <c r="AJS114" s="58"/>
      <c r="AJT114" s="58"/>
      <c r="AJU114" s="58"/>
      <c r="AJV114" s="58"/>
      <c r="AJW114" s="58"/>
      <c r="AJX114" s="58"/>
      <c r="AJY114" s="58"/>
      <c r="AJZ114" s="58"/>
      <c r="AKA114" s="58"/>
      <c r="AKB114" s="58"/>
      <c r="AKC114" s="58"/>
      <c r="AKD114" s="58"/>
      <c r="AKE114" s="58"/>
      <c r="AKF114" s="58"/>
      <c r="AKG114" s="58"/>
      <c r="AKH114" s="58"/>
      <c r="AKI114" s="58"/>
      <c r="AKJ114" s="58"/>
      <c r="AKK114" s="58"/>
      <c r="AKL114" s="58"/>
      <c r="AKM114" s="58"/>
      <c r="AKN114" s="58"/>
      <c r="AKO114" s="58"/>
      <c r="AKP114" s="58"/>
      <c r="AKQ114" s="58"/>
      <c r="AKR114" s="58"/>
      <c r="AKS114" s="58"/>
      <c r="AKT114" s="58"/>
      <c r="AKU114" s="58"/>
      <c r="AKV114" s="58"/>
      <c r="AKW114" s="58"/>
      <c r="AKX114" s="58"/>
      <c r="AKY114" s="58"/>
      <c r="AKZ114" s="58"/>
      <c r="ALA114" s="58"/>
      <c r="ALB114" s="58"/>
      <c r="ALC114" s="58"/>
      <c r="ALD114" s="58"/>
      <c r="ALE114" s="58"/>
      <c r="ALF114" s="58"/>
      <c r="ALG114" s="58"/>
      <c r="ALH114" s="58"/>
      <c r="ALI114" s="58"/>
      <c r="ALJ114" s="58"/>
      <c r="ALK114" s="58"/>
      <c r="ALL114" s="58"/>
      <c r="ALM114" s="58"/>
      <c r="ALN114" s="58"/>
      <c r="ALO114" s="58"/>
      <c r="ALP114" s="58"/>
      <c r="ALQ114" s="58"/>
      <c r="ALR114" s="58"/>
      <c r="ALS114" s="58"/>
      <c r="ALT114" s="58"/>
      <c r="ALU114" s="58"/>
      <c r="ALV114" s="58"/>
      <c r="ALW114" s="58"/>
      <c r="ALX114" s="58"/>
      <c r="ALY114" s="58"/>
      <c r="ALZ114" s="58"/>
      <c r="AMA114" s="58"/>
      <c r="AMB114" s="58"/>
      <c r="AMC114" s="58"/>
      <c r="AMD114" s="58"/>
      <c r="AME114" s="58"/>
      <c r="AMF114" s="58"/>
      <c r="AMG114" s="58"/>
      <c r="AMH114" s="58"/>
      <c r="AMI114" s="58"/>
      <c r="AMJ114" s="59"/>
    </row>
    <row r="115" spans="1:1024" ht="35.25" customHeight="1">
      <c r="A115" s="18" t="s">
        <v>7</v>
      </c>
      <c r="B115" s="177" t="s">
        <v>175</v>
      </c>
      <c r="C115" s="177"/>
      <c r="D115" s="177"/>
      <c r="E115" s="177"/>
      <c r="F115" s="177"/>
      <c r="G115" s="177"/>
      <c r="H115" s="186">
        <f>UNIFORMES!F17</f>
        <v>308.82</v>
      </c>
      <c r="I115" s="186"/>
      <c r="J115" s="22"/>
      <c r="K115" s="62" t="s">
        <v>176</v>
      </c>
    </row>
    <row r="116" spans="1:1024" ht="35.25" customHeight="1">
      <c r="A116" s="18" t="s">
        <v>11</v>
      </c>
      <c r="B116" s="177" t="s">
        <v>177</v>
      </c>
      <c r="C116" s="177"/>
      <c r="D116" s="177"/>
      <c r="E116" s="177"/>
      <c r="F116" s="177"/>
      <c r="G116" s="177"/>
      <c r="H116" s="186">
        <v>0</v>
      </c>
      <c r="I116" s="186"/>
      <c r="J116" s="22"/>
      <c r="K116" s="62" t="s">
        <v>178</v>
      </c>
    </row>
    <row r="117" spans="1:1024" ht="32.25" customHeight="1">
      <c r="A117" s="18" t="s">
        <v>15</v>
      </c>
      <c r="B117" s="177" t="s">
        <v>179</v>
      </c>
      <c r="C117" s="177"/>
      <c r="D117" s="177"/>
      <c r="E117" s="177"/>
      <c r="F117" s="177"/>
      <c r="G117" s="177"/>
      <c r="H117" s="186">
        <f>EQUIPAMENTOS!F13</f>
        <v>80</v>
      </c>
      <c r="I117" s="186"/>
      <c r="J117" s="22"/>
      <c r="K117" s="62" t="s">
        <v>178</v>
      </c>
    </row>
    <row r="118" spans="1:1024" ht="30.75" customHeight="1">
      <c r="A118" s="18" t="s">
        <v>19</v>
      </c>
      <c r="B118" s="177" t="s">
        <v>180</v>
      </c>
      <c r="C118" s="177"/>
      <c r="D118" s="177"/>
      <c r="E118" s="177"/>
      <c r="F118" s="177"/>
      <c r="G118" s="177"/>
      <c r="H118" s="186">
        <v>0</v>
      </c>
      <c r="I118" s="186"/>
      <c r="J118" s="22"/>
      <c r="K118" s="62" t="s">
        <v>178</v>
      </c>
    </row>
    <row r="119" spans="1:1024" ht="15" customHeight="1">
      <c r="A119" s="172" t="s">
        <v>104</v>
      </c>
      <c r="B119" s="172"/>
      <c r="C119" s="172"/>
      <c r="D119" s="172"/>
      <c r="E119" s="172"/>
      <c r="F119" s="172"/>
      <c r="G119" s="172"/>
      <c r="H119" s="173">
        <f>SUM(H115:I118)</f>
        <v>388.82</v>
      </c>
      <c r="I119" s="173"/>
      <c r="J119" s="63"/>
      <c r="K119" s="64"/>
    </row>
    <row r="120" spans="1:1024" s="67" customFormat="1" ht="15" customHeight="1">
      <c r="A120" s="184"/>
      <c r="B120" s="184"/>
      <c r="C120" s="184"/>
      <c r="D120" s="184"/>
      <c r="E120" s="184"/>
      <c r="F120" s="184"/>
      <c r="G120" s="184"/>
      <c r="H120" s="184"/>
      <c r="I120" s="184"/>
      <c r="J120" s="65"/>
      <c r="K120" s="66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  <c r="AA120" s="24"/>
      <c r="AB120" s="24"/>
      <c r="AC120" s="24"/>
      <c r="AD120" s="24"/>
      <c r="AE120" s="24"/>
      <c r="AF120" s="24"/>
      <c r="AG120" s="24"/>
      <c r="AH120" s="24"/>
      <c r="AI120" s="24"/>
      <c r="AJ120" s="24"/>
      <c r="AK120" s="24"/>
      <c r="AL120" s="24"/>
      <c r="AM120" s="24"/>
      <c r="AN120" s="24"/>
      <c r="AO120" s="24"/>
      <c r="AP120" s="24"/>
      <c r="AQ120" s="24"/>
      <c r="AR120" s="24"/>
      <c r="AS120" s="24"/>
      <c r="AT120" s="24"/>
      <c r="AU120" s="24"/>
      <c r="AMJ120" s="59"/>
    </row>
    <row r="121" spans="1:1024" s="67" customFormat="1" ht="15" customHeight="1">
      <c r="A121" s="185" t="s">
        <v>181</v>
      </c>
      <c r="B121" s="185"/>
      <c r="C121" s="185"/>
      <c r="D121" s="185"/>
      <c r="E121" s="185"/>
      <c r="F121" s="185"/>
      <c r="G121" s="185"/>
      <c r="H121" s="185"/>
      <c r="I121" s="185"/>
      <c r="J121" s="68"/>
      <c r="K121" s="66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4"/>
      <c r="AE121" s="24"/>
      <c r="AF121" s="24"/>
      <c r="AG121" s="24"/>
      <c r="AH121" s="24"/>
      <c r="AI121" s="24"/>
      <c r="AJ121" s="24"/>
      <c r="AK121" s="24"/>
      <c r="AL121" s="24"/>
      <c r="AM121" s="24"/>
      <c r="AN121" s="24"/>
      <c r="AO121" s="24"/>
      <c r="AP121" s="24"/>
      <c r="AQ121" s="24"/>
      <c r="AR121" s="24"/>
      <c r="AS121" s="24"/>
      <c r="AT121" s="24"/>
      <c r="AU121" s="24"/>
      <c r="AMJ121" s="59"/>
    </row>
    <row r="122" spans="1:1024" s="67" customFormat="1" ht="15" customHeight="1">
      <c r="A122" s="150">
        <v>6</v>
      </c>
      <c r="B122" s="180" t="s">
        <v>182</v>
      </c>
      <c r="C122" s="180"/>
      <c r="D122" s="180"/>
      <c r="E122" s="180"/>
      <c r="F122" s="180"/>
      <c r="G122" s="180"/>
      <c r="H122" s="150" t="s">
        <v>73</v>
      </c>
      <c r="I122" s="150" t="s">
        <v>50</v>
      </c>
      <c r="J122" s="69"/>
      <c r="K122" s="66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  <c r="AC122" s="24"/>
      <c r="AD122" s="24"/>
      <c r="AE122" s="24"/>
      <c r="AF122" s="24"/>
      <c r="AG122" s="24"/>
      <c r="AH122" s="24"/>
      <c r="AI122" s="24"/>
      <c r="AJ122" s="24"/>
      <c r="AK122" s="24"/>
      <c r="AL122" s="24"/>
      <c r="AM122" s="24"/>
      <c r="AN122" s="24"/>
      <c r="AO122" s="24"/>
      <c r="AP122" s="24"/>
      <c r="AQ122" s="24"/>
      <c r="AR122" s="24"/>
      <c r="AS122" s="24"/>
      <c r="AT122" s="24"/>
      <c r="AU122" s="24"/>
      <c r="AMJ122" s="59"/>
    </row>
    <row r="123" spans="1:1024" s="67" customFormat="1" ht="15" customHeight="1">
      <c r="A123" s="18" t="s">
        <v>7</v>
      </c>
      <c r="B123" s="177" t="s">
        <v>183</v>
      </c>
      <c r="C123" s="177"/>
      <c r="D123" s="177"/>
      <c r="E123" s="177"/>
      <c r="F123" s="177"/>
      <c r="G123" s="177"/>
      <c r="H123" s="70">
        <v>0.03</v>
      </c>
      <c r="I123" s="143">
        <f>H139*H123</f>
        <v>240.71</v>
      </c>
      <c r="J123" s="23"/>
      <c r="K123" s="71" t="s">
        <v>184</v>
      </c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  <c r="AA123" s="24"/>
      <c r="AB123" s="24"/>
      <c r="AC123" s="24"/>
      <c r="AD123" s="24"/>
      <c r="AE123" s="24"/>
      <c r="AF123" s="24"/>
      <c r="AG123" s="24"/>
      <c r="AH123" s="24"/>
      <c r="AI123" s="24"/>
      <c r="AJ123" s="24"/>
      <c r="AK123" s="24"/>
      <c r="AL123" s="24"/>
      <c r="AM123" s="24"/>
      <c r="AN123" s="24"/>
      <c r="AO123" s="24"/>
      <c r="AP123" s="24"/>
      <c r="AQ123" s="24"/>
      <c r="AR123" s="24"/>
      <c r="AS123" s="24"/>
      <c r="AT123" s="24"/>
      <c r="AU123" s="24"/>
      <c r="AMJ123" s="59"/>
    </row>
    <row r="124" spans="1:1024" s="67" customFormat="1" ht="15" customHeight="1">
      <c r="A124" s="18" t="s">
        <v>11</v>
      </c>
      <c r="B124" s="177" t="s">
        <v>185</v>
      </c>
      <c r="C124" s="177"/>
      <c r="D124" s="177"/>
      <c r="E124" s="177"/>
      <c r="F124" s="177"/>
      <c r="G124" s="177"/>
      <c r="H124" s="70">
        <v>6.7900000000000002E-2</v>
      </c>
      <c r="I124" s="143">
        <f>(I123+H139)*H124</f>
        <v>561.16</v>
      </c>
      <c r="J124" s="23"/>
      <c r="K124" s="71" t="s">
        <v>186</v>
      </c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  <c r="AA124" s="24"/>
      <c r="AB124" s="24"/>
      <c r="AC124" s="24"/>
      <c r="AD124" s="24"/>
      <c r="AE124" s="24"/>
      <c r="AF124" s="24"/>
      <c r="AG124" s="24"/>
      <c r="AH124" s="24"/>
      <c r="AI124" s="24"/>
      <c r="AJ124" s="24"/>
      <c r="AK124" s="24"/>
      <c r="AL124" s="24"/>
      <c r="AM124" s="24"/>
      <c r="AN124" s="24"/>
      <c r="AO124" s="24"/>
      <c r="AP124" s="24"/>
      <c r="AQ124" s="24"/>
      <c r="AR124" s="24"/>
      <c r="AS124" s="24"/>
      <c r="AT124" s="24"/>
      <c r="AU124" s="24"/>
      <c r="AMJ124" s="59"/>
    </row>
    <row r="125" spans="1:1024" s="67" customFormat="1" ht="15" customHeight="1">
      <c r="A125" s="18" t="s">
        <v>15</v>
      </c>
      <c r="B125" s="177" t="s">
        <v>187</v>
      </c>
      <c r="C125" s="177"/>
      <c r="D125" s="177"/>
      <c r="E125" s="177"/>
      <c r="F125" s="177"/>
      <c r="G125" s="177"/>
      <c r="H125" s="70"/>
      <c r="I125" s="143"/>
      <c r="J125" s="23"/>
      <c r="K125" s="66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4"/>
      <c r="AC125" s="24"/>
      <c r="AD125" s="24"/>
      <c r="AE125" s="24"/>
      <c r="AF125" s="24"/>
      <c r="AG125" s="24"/>
      <c r="AH125" s="24"/>
      <c r="AI125" s="24"/>
      <c r="AJ125" s="24"/>
      <c r="AK125" s="24"/>
      <c r="AL125" s="24"/>
      <c r="AM125" s="24"/>
      <c r="AN125" s="24"/>
      <c r="AO125" s="24"/>
      <c r="AP125" s="24"/>
      <c r="AQ125" s="24"/>
      <c r="AR125" s="24"/>
      <c r="AS125" s="24"/>
      <c r="AT125" s="24"/>
      <c r="AU125" s="24"/>
      <c r="AMJ125" s="59"/>
    </row>
    <row r="126" spans="1:1024" ht="15" customHeight="1">
      <c r="A126" s="182" t="s">
        <v>188</v>
      </c>
      <c r="B126" s="182"/>
      <c r="C126" s="183" t="s">
        <v>189</v>
      </c>
      <c r="D126" s="19" t="s">
        <v>190</v>
      </c>
      <c r="E126" s="20"/>
      <c r="F126" s="20"/>
      <c r="G126" s="21"/>
      <c r="H126" s="70">
        <v>1.6500000000000001E-2</v>
      </c>
      <c r="I126" s="143">
        <f>((H139+I123+I124)/(1-(H125)))*H126</f>
        <v>145.62</v>
      </c>
      <c r="J126" s="23"/>
      <c r="K126" s="72" t="s">
        <v>191</v>
      </c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  <c r="AA126" s="24"/>
      <c r="AB126" s="24"/>
      <c r="AC126" s="24"/>
      <c r="AD126" s="24"/>
      <c r="AE126" s="24"/>
      <c r="AF126" s="24"/>
      <c r="AG126" s="24"/>
      <c r="AH126" s="24"/>
      <c r="AI126" s="24"/>
      <c r="AJ126" s="24"/>
      <c r="AK126" s="24"/>
      <c r="AL126" s="24"/>
      <c r="AM126" s="24"/>
      <c r="AN126" s="24"/>
      <c r="AO126" s="24"/>
      <c r="AP126" s="24"/>
      <c r="AQ126" s="24"/>
      <c r="AR126" s="24"/>
      <c r="AS126" s="24"/>
      <c r="AT126" s="24"/>
      <c r="AU126" s="24"/>
    </row>
    <row r="127" spans="1:1024" ht="15" customHeight="1">
      <c r="A127" s="182" t="s">
        <v>192</v>
      </c>
      <c r="B127" s="182"/>
      <c r="C127" s="183"/>
      <c r="D127" s="19" t="s">
        <v>193</v>
      </c>
      <c r="E127" s="20"/>
      <c r="F127" s="20"/>
      <c r="G127" s="21"/>
      <c r="H127" s="73">
        <v>7.5999999999999998E-2</v>
      </c>
      <c r="I127" s="143">
        <f>((H139+I123+I124)/(1-(H125)))*H127</f>
        <v>670.75</v>
      </c>
      <c r="J127" s="23"/>
      <c r="K127" s="72" t="s">
        <v>194</v>
      </c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  <c r="AA127" s="24"/>
      <c r="AB127" s="24"/>
      <c r="AC127" s="24"/>
      <c r="AD127" s="24"/>
      <c r="AE127" s="24"/>
      <c r="AF127" s="24"/>
      <c r="AG127" s="24"/>
      <c r="AH127" s="24"/>
      <c r="AI127" s="24"/>
      <c r="AJ127" s="24"/>
      <c r="AK127" s="24"/>
      <c r="AL127" s="24"/>
      <c r="AM127" s="24"/>
      <c r="AN127" s="24"/>
      <c r="AO127" s="24"/>
      <c r="AP127" s="24"/>
      <c r="AQ127" s="24"/>
      <c r="AR127" s="24"/>
      <c r="AS127" s="24"/>
      <c r="AT127" s="24"/>
      <c r="AU127" s="24"/>
    </row>
    <row r="128" spans="1:1024" ht="15" customHeight="1">
      <c r="A128" s="182" t="s">
        <v>195</v>
      </c>
      <c r="B128" s="182"/>
      <c r="C128" s="74" t="s">
        <v>196</v>
      </c>
      <c r="D128" s="19" t="s">
        <v>197</v>
      </c>
      <c r="E128" s="20"/>
      <c r="F128" s="20"/>
      <c r="G128" s="21"/>
      <c r="H128" s="70">
        <v>0.05</v>
      </c>
      <c r="I128" s="143">
        <f>((H139+I123+I124)/(1-(H125)))*H128</f>
        <v>441.28</v>
      </c>
      <c r="J128" s="23"/>
      <c r="K128" s="72" t="s">
        <v>198</v>
      </c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  <c r="AA128" s="24"/>
      <c r="AB128" s="24"/>
      <c r="AC128" s="24"/>
      <c r="AD128" s="24"/>
      <c r="AE128" s="24"/>
      <c r="AF128" s="24"/>
      <c r="AG128" s="24"/>
      <c r="AH128" s="24"/>
      <c r="AI128" s="24"/>
      <c r="AJ128" s="24"/>
      <c r="AK128" s="24"/>
      <c r="AL128" s="24"/>
      <c r="AM128" s="24"/>
      <c r="AN128" s="24"/>
      <c r="AO128" s="24"/>
      <c r="AP128" s="24"/>
      <c r="AQ128" s="24"/>
      <c r="AR128" s="24"/>
      <c r="AS128" s="24"/>
      <c r="AT128" s="24"/>
      <c r="AU128" s="24"/>
    </row>
    <row r="129" spans="1:1024" ht="15" customHeight="1">
      <c r="A129" s="172" t="s">
        <v>104</v>
      </c>
      <c r="B129" s="172"/>
      <c r="C129" s="172"/>
      <c r="D129" s="172"/>
      <c r="E129" s="172"/>
      <c r="F129" s="172"/>
      <c r="G129" s="172"/>
      <c r="H129" s="75"/>
      <c r="I129" s="151">
        <f>SUM(I123:I128)</f>
        <v>2059.52</v>
      </c>
      <c r="J129" s="76"/>
      <c r="K129" s="66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  <c r="AA129" s="24"/>
      <c r="AB129" s="24"/>
      <c r="AC129" s="24"/>
      <c r="AD129" s="24"/>
      <c r="AE129" s="24"/>
      <c r="AF129" s="24"/>
      <c r="AG129" s="24"/>
      <c r="AH129" s="24"/>
      <c r="AI129" s="24"/>
      <c r="AJ129" s="24"/>
      <c r="AK129" s="24"/>
      <c r="AL129" s="24"/>
      <c r="AM129" s="24"/>
      <c r="AN129" s="24"/>
      <c r="AO129" s="24"/>
      <c r="AP129" s="24"/>
      <c r="AQ129" s="24"/>
      <c r="AR129" s="24"/>
      <c r="AS129" s="24"/>
      <c r="AT129" s="24"/>
      <c r="AU129" s="24"/>
    </row>
    <row r="130" spans="1:1024" ht="15" customHeight="1">
      <c r="A130" s="174"/>
      <c r="B130" s="174"/>
      <c r="C130" s="174"/>
      <c r="D130" s="174"/>
      <c r="E130" s="174"/>
      <c r="F130" s="174"/>
      <c r="G130" s="174"/>
      <c r="H130" s="174"/>
      <c r="I130" s="174"/>
      <c r="J130" s="152"/>
      <c r="K130" s="66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  <c r="AD130" s="24"/>
      <c r="AE130" s="24"/>
      <c r="AF130" s="24"/>
      <c r="AG130" s="24"/>
      <c r="AH130" s="24"/>
      <c r="AI130" s="24"/>
      <c r="AJ130" s="24"/>
      <c r="AK130" s="24"/>
      <c r="AL130" s="24"/>
      <c r="AM130" s="24"/>
      <c r="AN130" s="24"/>
      <c r="AO130" s="24"/>
      <c r="AP130" s="24"/>
      <c r="AQ130" s="24"/>
      <c r="AR130" s="24"/>
      <c r="AS130" s="24"/>
      <c r="AT130" s="24"/>
      <c r="AU130" s="24"/>
    </row>
    <row r="131" spans="1:1024" s="58" customFormat="1" ht="15" customHeight="1">
      <c r="A131" s="162" t="s">
        <v>199</v>
      </c>
      <c r="B131" s="162"/>
      <c r="C131" s="162"/>
      <c r="D131" s="162"/>
      <c r="E131" s="162"/>
      <c r="F131" s="162"/>
      <c r="G131" s="162"/>
      <c r="H131" s="162"/>
      <c r="I131" s="162"/>
      <c r="J131" s="77"/>
      <c r="K131" s="66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24"/>
      <c r="AE131" s="24"/>
      <c r="AF131" s="24"/>
      <c r="AG131" s="24"/>
      <c r="AH131" s="24"/>
      <c r="AI131" s="24"/>
      <c r="AJ131" s="24"/>
      <c r="AK131" s="24"/>
      <c r="AL131" s="24"/>
      <c r="AM131" s="24"/>
      <c r="AN131" s="24"/>
      <c r="AO131" s="24"/>
      <c r="AP131" s="24"/>
      <c r="AQ131" s="24"/>
      <c r="AR131" s="24"/>
      <c r="AS131" s="24"/>
      <c r="AT131" s="24"/>
      <c r="AU131" s="24"/>
      <c r="AMJ131" s="59"/>
    </row>
    <row r="132" spans="1:1024" s="58" customFormat="1" ht="15" customHeight="1">
      <c r="A132" s="179"/>
      <c r="B132" s="179"/>
      <c r="C132" s="179"/>
      <c r="D132" s="179"/>
      <c r="E132" s="179"/>
      <c r="F132" s="179"/>
      <c r="G132" s="179"/>
      <c r="H132" s="179"/>
      <c r="I132" s="179"/>
      <c r="J132" s="152"/>
      <c r="K132" s="66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  <c r="AA132" s="24"/>
      <c r="AB132" s="24"/>
      <c r="AC132" s="24"/>
      <c r="AD132" s="24"/>
      <c r="AE132" s="24"/>
      <c r="AF132" s="24"/>
      <c r="AG132" s="24"/>
      <c r="AH132" s="24"/>
      <c r="AI132" s="24"/>
      <c r="AJ132" s="24"/>
      <c r="AK132" s="24"/>
      <c r="AL132" s="24"/>
      <c r="AM132" s="24"/>
      <c r="AN132" s="24"/>
      <c r="AO132" s="24"/>
      <c r="AP132" s="24"/>
      <c r="AQ132" s="24"/>
      <c r="AR132" s="24"/>
      <c r="AS132" s="24"/>
      <c r="AT132" s="24"/>
      <c r="AU132" s="24"/>
      <c r="AMJ132" s="59"/>
    </row>
    <row r="133" spans="1:1024" s="58" customFormat="1" ht="15" customHeight="1">
      <c r="A133" s="180" t="s">
        <v>200</v>
      </c>
      <c r="B133" s="180"/>
      <c r="C133" s="180"/>
      <c r="D133" s="180"/>
      <c r="E133" s="180"/>
      <c r="F133" s="180"/>
      <c r="G133" s="180"/>
      <c r="H133" s="181" t="s">
        <v>50</v>
      </c>
      <c r="I133" s="181"/>
      <c r="J133" s="78"/>
      <c r="K133" s="66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  <c r="AA133" s="24"/>
      <c r="AB133" s="24"/>
      <c r="AC133" s="24"/>
      <c r="AD133" s="24"/>
      <c r="AE133" s="24"/>
      <c r="AF133" s="24"/>
      <c r="AG133" s="24"/>
      <c r="AH133" s="24"/>
      <c r="AI133" s="24"/>
      <c r="AJ133" s="24"/>
      <c r="AK133" s="24"/>
      <c r="AL133" s="24"/>
      <c r="AM133" s="24"/>
      <c r="AN133" s="24"/>
      <c r="AO133" s="24"/>
      <c r="AP133" s="24"/>
      <c r="AQ133" s="24"/>
      <c r="AR133" s="24"/>
      <c r="AS133" s="24"/>
      <c r="AT133" s="24"/>
      <c r="AU133" s="24"/>
      <c r="AMJ133" s="59"/>
    </row>
    <row r="134" spans="1:1024" s="58" customFormat="1" ht="15" customHeight="1">
      <c r="A134" s="18" t="s">
        <v>7</v>
      </c>
      <c r="B134" s="177" t="s">
        <v>201</v>
      </c>
      <c r="C134" s="177"/>
      <c r="D134" s="177"/>
      <c r="E134" s="177"/>
      <c r="F134" s="177"/>
      <c r="G134" s="177"/>
      <c r="H134" s="178">
        <f>H39</f>
        <v>2932.88</v>
      </c>
      <c r="I134" s="178"/>
      <c r="J134" s="23"/>
      <c r="K134" s="71" t="s">
        <v>202</v>
      </c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G134" s="24"/>
      <c r="AH134" s="24"/>
      <c r="AI134" s="24"/>
      <c r="AJ134" s="24"/>
      <c r="AK134" s="24"/>
      <c r="AL134" s="24"/>
      <c r="AM134" s="24"/>
      <c r="AN134" s="24"/>
      <c r="AO134" s="24"/>
      <c r="AP134" s="24"/>
      <c r="AQ134" s="24"/>
      <c r="AR134" s="24"/>
      <c r="AS134" s="24"/>
      <c r="AT134" s="24"/>
      <c r="AU134" s="24"/>
      <c r="AMJ134" s="59"/>
    </row>
    <row r="135" spans="1:1024" s="58" customFormat="1" ht="15" customHeight="1">
      <c r="A135" s="18" t="s">
        <v>11</v>
      </c>
      <c r="B135" s="177" t="s">
        <v>203</v>
      </c>
      <c r="C135" s="177"/>
      <c r="D135" s="177"/>
      <c r="E135" s="177"/>
      <c r="F135" s="177"/>
      <c r="G135" s="177"/>
      <c r="H135" s="178">
        <f>H79</f>
        <v>3943.06</v>
      </c>
      <c r="I135" s="178"/>
      <c r="J135" s="23"/>
      <c r="K135" s="71" t="s">
        <v>204</v>
      </c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24"/>
      <c r="AE135" s="24"/>
      <c r="AF135" s="24"/>
      <c r="AG135" s="24"/>
      <c r="AH135" s="24"/>
      <c r="AI135" s="24"/>
      <c r="AJ135" s="24"/>
      <c r="AK135" s="24"/>
      <c r="AL135" s="24"/>
      <c r="AM135" s="24"/>
      <c r="AN135" s="24"/>
      <c r="AO135" s="24"/>
      <c r="AP135" s="24"/>
      <c r="AQ135" s="24"/>
      <c r="AR135" s="24"/>
      <c r="AS135" s="24"/>
      <c r="AT135" s="24"/>
      <c r="AU135" s="24"/>
      <c r="AMJ135" s="59"/>
    </row>
    <row r="136" spans="1:1024" s="58" customFormat="1" ht="15" customHeight="1">
      <c r="A136" s="18" t="s">
        <v>15</v>
      </c>
      <c r="B136" s="177" t="s">
        <v>205</v>
      </c>
      <c r="C136" s="177"/>
      <c r="D136" s="177"/>
      <c r="E136" s="177"/>
      <c r="F136" s="177"/>
      <c r="G136" s="177"/>
      <c r="H136" s="178">
        <f>H89</f>
        <v>444.33</v>
      </c>
      <c r="I136" s="178"/>
      <c r="J136" s="23"/>
      <c r="K136" s="71" t="s">
        <v>206</v>
      </c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  <c r="AA136" s="24"/>
      <c r="AB136" s="24"/>
      <c r="AC136" s="24"/>
      <c r="AD136" s="24"/>
      <c r="AE136" s="24"/>
      <c r="AF136" s="24"/>
      <c r="AG136" s="24"/>
      <c r="AH136" s="24"/>
      <c r="AI136" s="24"/>
      <c r="AJ136" s="24"/>
      <c r="AK136" s="24"/>
      <c r="AL136" s="24"/>
      <c r="AM136" s="24"/>
      <c r="AN136" s="24"/>
      <c r="AO136" s="24"/>
      <c r="AP136" s="24"/>
      <c r="AQ136" s="24"/>
      <c r="AR136" s="24"/>
      <c r="AS136" s="24"/>
      <c r="AT136" s="24"/>
      <c r="AU136" s="24"/>
      <c r="AMJ136" s="59"/>
    </row>
    <row r="137" spans="1:1024" s="58" customFormat="1" ht="15" customHeight="1">
      <c r="A137" s="18" t="s">
        <v>19</v>
      </c>
      <c r="B137" s="177" t="s">
        <v>207</v>
      </c>
      <c r="C137" s="177"/>
      <c r="D137" s="177"/>
      <c r="E137" s="177"/>
      <c r="F137" s="177"/>
      <c r="G137" s="177"/>
      <c r="H137" s="178">
        <f>H111</f>
        <v>314.70999999999998</v>
      </c>
      <c r="I137" s="178"/>
      <c r="J137" s="23"/>
      <c r="K137" s="71" t="s">
        <v>208</v>
      </c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  <c r="AA137" s="24"/>
      <c r="AB137" s="24"/>
      <c r="AC137" s="24"/>
      <c r="AD137" s="24"/>
      <c r="AE137" s="24"/>
      <c r="AF137" s="24"/>
      <c r="AG137" s="24"/>
      <c r="AH137" s="24"/>
      <c r="AI137" s="24"/>
      <c r="AJ137" s="24"/>
      <c r="AK137" s="24"/>
      <c r="AL137" s="24"/>
      <c r="AM137" s="24"/>
      <c r="AN137" s="24"/>
      <c r="AO137" s="24"/>
      <c r="AP137" s="24"/>
      <c r="AQ137" s="24"/>
      <c r="AR137" s="24"/>
      <c r="AS137" s="24"/>
      <c r="AT137" s="24"/>
      <c r="AU137" s="24"/>
      <c r="AMJ137" s="59"/>
    </row>
    <row r="138" spans="1:1024" s="58" customFormat="1" ht="15" customHeight="1">
      <c r="A138" s="18" t="s">
        <v>61</v>
      </c>
      <c r="B138" s="177" t="s">
        <v>209</v>
      </c>
      <c r="C138" s="177"/>
      <c r="D138" s="177"/>
      <c r="E138" s="177"/>
      <c r="F138" s="177"/>
      <c r="G138" s="177"/>
      <c r="H138" s="178">
        <f>H119</f>
        <v>388.82</v>
      </c>
      <c r="I138" s="178"/>
      <c r="J138" s="23"/>
      <c r="K138" s="71" t="s">
        <v>210</v>
      </c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  <c r="AA138" s="24"/>
      <c r="AB138" s="24"/>
      <c r="AC138" s="24"/>
      <c r="AD138" s="24"/>
      <c r="AE138" s="24"/>
      <c r="AF138" s="24"/>
      <c r="AG138" s="24"/>
      <c r="AH138" s="24"/>
      <c r="AI138" s="24"/>
      <c r="AJ138" s="24"/>
      <c r="AK138" s="24"/>
      <c r="AL138" s="24"/>
      <c r="AM138" s="24"/>
      <c r="AN138" s="24"/>
      <c r="AO138" s="24"/>
      <c r="AP138" s="24"/>
      <c r="AQ138" s="24"/>
      <c r="AR138" s="24"/>
      <c r="AS138" s="24"/>
      <c r="AT138" s="24"/>
      <c r="AU138" s="24"/>
      <c r="AMJ138" s="59"/>
    </row>
    <row r="139" spans="1:1024" s="58" customFormat="1" ht="15" customHeight="1">
      <c r="A139" s="172" t="s">
        <v>211</v>
      </c>
      <c r="B139" s="172"/>
      <c r="C139" s="172"/>
      <c r="D139" s="172"/>
      <c r="E139" s="172"/>
      <c r="F139" s="172"/>
      <c r="G139" s="172"/>
      <c r="H139" s="173">
        <f>SUM(H134:I138)</f>
        <v>8023.8</v>
      </c>
      <c r="I139" s="173"/>
      <c r="J139" s="76"/>
      <c r="K139" s="71" t="s">
        <v>126</v>
      </c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  <c r="AA139" s="24"/>
      <c r="AB139" s="24"/>
      <c r="AC139" s="24"/>
      <c r="AD139" s="24"/>
      <c r="AE139" s="24"/>
      <c r="AF139" s="24"/>
      <c r="AG139" s="24"/>
      <c r="AH139" s="24"/>
      <c r="AI139" s="24"/>
      <c r="AJ139" s="24"/>
      <c r="AK139" s="24"/>
      <c r="AL139" s="24"/>
      <c r="AM139" s="24"/>
      <c r="AN139" s="24"/>
      <c r="AO139" s="24"/>
      <c r="AP139" s="24"/>
      <c r="AQ139" s="24"/>
      <c r="AR139" s="24"/>
      <c r="AS139" s="24"/>
      <c r="AT139" s="24"/>
      <c r="AU139" s="24"/>
      <c r="AMJ139" s="59"/>
    </row>
    <row r="140" spans="1:1024" s="58" customFormat="1" ht="15" customHeight="1">
      <c r="A140" s="18" t="s">
        <v>63</v>
      </c>
      <c r="B140" s="177" t="s">
        <v>212</v>
      </c>
      <c r="C140" s="177"/>
      <c r="D140" s="177"/>
      <c r="E140" s="177"/>
      <c r="F140" s="177"/>
      <c r="G140" s="177"/>
      <c r="H140" s="178">
        <f>I129</f>
        <v>2059.52</v>
      </c>
      <c r="I140" s="178"/>
      <c r="J140" s="23"/>
      <c r="K140" s="71" t="s">
        <v>213</v>
      </c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  <c r="AA140" s="24"/>
      <c r="AB140" s="24"/>
      <c r="AC140" s="24"/>
      <c r="AD140" s="24"/>
      <c r="AE140" s="24"/>
      <c r="AF140" s="24"/>
      <c r="AG140" s="24"/>
      <c r="AH140" s="24"/>
      <c r="AI140" s="24"/>
      <c r="AJ140" s="24"/>
      <c r="AK140" s="24"/>
      <c r="AL140" s="24"/>
      <c r="AM140" s="24"/>
      <c r="AN140" s="24"/>
      <c r="AO140" s="24"/>
      <c r="AP140" s="24"/>
      <c r="AQ140" s="24"/>
      <c r="AR140" s="24"/>
      <c r="AS140" s="24"/>
      <c r="AT140" s="24"/>
      <c r="AU140" s="24"/>
      <c r="AMJ140" s="59"/>
    </row>
    <row r="141" spans="1:1024" s="58" customFormat="1" ht="15" customHeight="1">
      <c r="A141" s="172" t="s">
        <v>214</v>
      </c>
      <c r="B141" s="172"/>
      <c r="C141" s="172"/>
      <c r="D141" s="172"/>
      <c r="E141" s="172"/>
      <c r="F141" s="172"/>
      <c r="G141" s="172"/>
      <c r="H141" s="173">
        <f>H139+H140</f>
        <v>10083.32</v>
      </c>
      <c r="I141" s="173"/>
      <c r="J141" s="76"/>
      <c r="K141" s="71" t="s">
        <v>215</v>
      </c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  <c r="AA141" s="24"/>
      <c r="AB141" s="24"/>
      <c r="AC141" s="24"/>
      <c r="AD141" s="24"/>
      <c r="AE141" s="24"/>
      <c r="AF141" s="24"/>
      <c r="AG141" s="24"/>
      <c r="AH141" s="24"/>
      <c r="AI141" s="24"/>
      <c r="AJ141" s="24"/>
      <c r="AK141" s="24"/>
      <c r="AL141" s="24"/>
      <c r="AM141" s="24"/>
      <c r="AN141" s="24"/>
      <c r="AO141" s="24"/>
      <c r="AP141" s="24"/>
      <c r="AQ141" s="24"/>
      <c r="AR141" s="24"/>
      <c r="AS141" s="24"/>
      <c r="AT141" s="24"/>
      <c r="AU141" s="24"/>
      <c r="AMJ141" s="59"/>
    </row>
    <row r="142" spans="1:1024" s="58" customFormat="1" ht="15" customHeight="1">
      <c r="A142" s="174"/>
      <c r="B142" s="174"/>
      <c r="C142" s="174"/>
      <c r="D142" s="174"/>
      <c r="E142" s="174"/>
      <c r="F142" s="174"/>
      <c r="G142" s="174"/>
      <c r="H142" s="174"/>
      <c r="I142" s="174"/>
      <c r="J142" s="152"/>
      <c r="K142" s="66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  <c r="AA142" s="24"/>
      <c r="AB142" s="24"/>
      <c r="AC142" s="24"/>
      <c r="AD142" s="24"/>
      <c r="AE142" s="24"/>
      <c r="AF142" s="24"/>
      <c r="AG142" s="24"/>
      <c r="AH142" s="24"/>
      <c r="AI142" s="24"/>
      <c r="AJ142" s="24"/>
      <c r="AK142" s="24"/>
      <c r="AL142" s="24"/>
      <c r="AM142" s="24"/>
      <c r="AN142" s="24"/>
      <c r="AO142" s="24"/>
      <c r="AP142" s="24"/>
      <c r="AQ142" s="24"/>
      <c r="AR142" s="24"/>
      <c r="AS142" s="24"/>
      <c r="AT142" s="24"/>
      <c r="AU142" s="24"/>
      <c r="AMJ142" s="59"/>
    </row>
    <row r="143" spans="1:1024" s="58" customFormat="1" ht="15" customHeight="1">
      <c r="A143" s="162" t="s">
        <v>216</v>
      </c>
      <c r="B143" s="162"/>
      <c r="C143" s="162"/>
      <c r="D143" s="162"/>
      <c r="E143" s="162"/>
      <c r="F143" s="162"/>
      <c r="G143" s="162"/>
      <c r="H143" s="162"/>
      <c r="I143" s="162"/>
      <c r="J143" s="77"/>
      <c r="K143" s="66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  <c r="AA143" s="24"/>
      <c r="AB143" s="24"/>
      <c r="AC143" s="24"/>
      <c r="AD143" s="24"/>
      <c r="AE143" s="24"/>
      <c r="AF143" s="24"/>
      <c r="AG143" s="24"/>
      <c r="AH143" s="24"/>
      <c r="AI143" s="24"/>
      <c r="AJ143" s="24"/>
      <c r="AK143" s="24"/>
      <c r="AL143" s="24"/>
      <c r="AM143" s="24"/>
      <c r="AN143" s="24"/>
      <c r="AO143" s="24"/>
      <c r="AP143" s="24"/>
      <c r="AQ143" s="24"/>
      <c r="AR143" s="24"/>
      <c r="AS143" s="24"/>
      <c r="AT143" s="24"/>
      <c r="AU143" s="24"/>
      <c r="AMJ143" s="59"/>
    </row>
    <row r="144" spans="1:1024" s="58" customFormat="1" ht="15" customHeight="1">
      <c r="A144" s="79"/>
      <c r="B144" s="25"/>
      <c r="C144" s="25"/>
      <c r="D144" s="25"/>
      <c r="E144" s="25"/>
      <c r="F144" s="25"/>
      <c r="G144" s="25"/>
      <c r="H144" s="25"/>
      <c r="I144" s="25"/>
      <c r="J144" s="152"/>
      <c r="K144" s="66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  <c r="AA144" s="24"/>
      <c r="AB144" s="24"/>
      <c r="AC144" s="24"/>
      <c r="AD144" s="24"/>
      <c r="AE144" s="24"/>
      <c r="AF144" s="24"/>
      <c r="AG144" s="24"/>
      <c r="AH144" s="24"/>
      <c r="AI144" s="24"/>
      <c r="AJ144" s="24"/>
      <c r="AK144" s="24"/>
      <c r="AL144" s="24"/>
      <c r="AM144" s="24"/>
      <c r="AN144" s="24"/>
      <c r="AO144" s="24"/>
      <c r="AP144" s="24"/>
      <c r="AQ144" s="24"/>
      <c r="AR144" s="24"/>
      <c r="AS144" s="24"/>
      <c r="AT144" s="24"/>
      <c r="AU144" s="24"/>
      <c r="AMJ144" s="59"/>
    </row>
    <row r="145" spans="1:1024" s="58" customFormat="1" ht="56.25" customHeight="1">
      <c r="A145" s="175" t="s">
        <v>217</v>
      </c>
      <c r="B145" s="175"/>
      <c r="C145" s="153" t="s">
        <v>218</v>
      </c>
      <c r="D145" s="153" t="s">
        <v>219</v>
      </c>
      <c r="E145" s="176" t="s">
        <v>220</v>
      </c>
      <c r="F145" s="176"/>
      <c r="G145" s="153" t="s">
        <v>221</v>
      </c>
      <c r="H145" s="176" t="s">
        <v>222</v>
      </c>
      <c r="I145" s="176"/>
      <c r="J145" s="152"/>
      <c r="K145" s="66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  <c r="AA145" s="24"/>
      <c r="AB145" s="24"/>
      <c r="AC145" s="24"/>
      <c r="AD145" s="24"/>
      <c r="AE145" s="24"/>
      <c r="AF145" s="24"/>
      <c r="AG145" s="24"/>
      <c r="AH145" s="24"/>
      <c r="AI145" s="24"/>
      <c r="AJ145" s="24"/>
      <c r="AK145" s="24"/>
      <c r="AL145" s="24"/>
      <c r="AM145" s="24"/>
      <c r="AN145" s="24"/>
      <c r="AO145" s="24"/>
      <c r="AP145" s="24"/>
      <c r="AQ145" s="24"/>
      <c r="AR145" s="24"/>
      <c r="AS145" s="24"/>
      <c r="AT145" s="24"/>
      <c r="AU145" s="24"/>
      <c r="AMJ145" s="59"/>
    </row>
    <row r="146" spans="1:1024" s="58" customFormat="1" ht="15" customHeight="1">
      <c r="A146" s="166" t="s">
        <v>167</v>
      </c>
      <c r="B146" s="166"/>
      <c r="C146" s="80">
        <f>H141</f>
        <v>10083.32</v>
      </c>
      <c r="D146" s="139">
        <v>10</v>
      </c>
      <c r="E146" s="167">
        <f>C146*D146</f>
        <v>100833.2</v>
      </c>
      <c r="F146" s="167"/>
      <c r="G146" s="81">
        <v>1</v>
      </c>
      <c r="H146" s="168">
        <f>E146*G146</f>
        <v>100833.2</v>
      </c>
      <c r="I146" s="168"/>
      <c r="J146" s="23"/>
      <c r="K146" s="66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  <c r="AA146" s="24"/>
      <c r="AB146" s="24"/>
      <c r="AC146" s="24"/>
      <c r="AD146" s="24"/>
      <c r="AE146" s="24"/>
      <c r="AF146" s="24"/>
      <c r="AG146" s="24"/>
      <c r="AH146" s="24"/>
      <c r="AI146" s="24"/>
      <c r="AJ146" s="24"/>
      <c r="AK146" s="24"/>
      <c r="AL146" s="24"/>
      <c r="AM146" s="24"/>
      <c r="AN146" s="24"/>
      <c r="AO146" s="24"/>
      <c r="AP146" s="24"/>
      <c r="AQ146" s="24"/>
      <c r="AR146" s="24"/>
      <c r="AS146" s="24"/>
      <c r="AT146" s="24"/>
      <c r="AU146" s="24"/>
      <c r="AMJ146" s="59"/>
    </row>
    <row r="147" spans="1:1024" s="58" customFormat="1" ht="15" customHeight="1">
      <c r="A147" s="169" t="s">
        <v>223</v>
      </c>
      <c r="B147" s="169"/>
      <c r="C147" s="169"/>
      <c r="D147" s="169"/>
      <c r="E147" s="169"/>
      <c r="F147" s="169"/>
      <c r="G147" s="169"/>
      <c r="H147" s="170">
        <f>H146</f>
        <v>100833.2</v>
      </c>
      <c r="I147" s="170"/>
      <c r="J147" s="82"/>
      <c r="K147" s="66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  <c r="AA147" s="24"/>
      <c r="AB147" s="24"/>
      <c r="AC147" s="24"/>
      <c r="AD147" s="24"/>
      <c r="AE147" s="24"/>
      <c r="AF147" s="24"/>
      <c r="AG147" s="24"/>
      <c r="AH147" s="24"/>
      <c r="AI147" s="24"/>
      <c r="AJ147" s="24"/>
      <c r="AK147" s="24"/>
      <c r="AL147" s="24"/>
      <c r="AM147" s="24"/>
      <c r="AN147" s="24"/>
      <c r="AO147" s="24"/>
      <c r="AP147" s="24"/>
      <c r="AQ147" s="24"/>
      <c r="AR147" s="24"/>
      <c r="AS147" s="24"/>
      <c r="AT147" s="24"/>
      <c r="AU147" s="24"/>
      <c r="AMJ147" s="59"/>
    </row>
    <row r="148" spans="1:1024" s="58" customFormat="1" ht="15" customHeight="1">
      <c r="A148" s="171" t="s">
        <v>224</v>
      </c>
      <c r="B148" s="171"/>
      <c r="C148" s="171"/>
      <c r="D148" s="171"/>
      <c r="E148" s="171"/>
      <c r="F148" s="171"/>
      <c r="G148" s="171"/>
      <c r="H148" s="161"/>
      <c r="I148" s="161"/>
      <c r="J148" s="82"/>
      <c r="K148" s="66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  <c r="AA148" s="24"/>
      <c r="AB148" s="24"/>
      <c r="AC148" s="24"/>
      <c r="AD148" s="24"/>
      <c r="AE148" s="24"/>
      <c r="AF148" s="24"/>
      <c r="AG148" s="24"/>
      <c r="AH148" s="24"/>
      <c r="AI148" s="24"/>
      <c r="AJ148" s="24"/>
      <c r="AK148" s="24"/>
      <c r="AL148" s="24"/>
      <c r="AM148" s="24"/>
      <c r="AN148" s="24"/>
      <c r="AO148" s="24"/>
      <c r="AP148" s="24"/>
      <c r="AQ148" s="24"/>
      <c r="AR148" s="24"/>
      <c r="AS148" s="24"/>
      <c r="AT148" s="24"/>
      <c r="AU148" s="24"/>
      <c r="AMJ148" s="59"/>
    </row>
    <row r="149" spans="1:1024" s="58" customFormat="1" ht="15" customHeight="1">
      <c r="A149" s="160" t="s">
        <v>225</v>
      </c>
      <c r="B149" s="160"/>
      <c r="C149" s="160"/>
      <c r="D149" s="160"/>
      <c r="E149" s="160"/>
      <c r="F149" s="160"/>
      <c r="G149" s="160"/>
      <c r="H149" s="161">
        <f>H147+H148</f>
        <v>100833.2</v>
      </c>
      <c r="I149" s="161"/>
      <c r="J149" s="82"/>
      <c r="K149" s="66"/>
      <c r="L149" s="24"/>
      <c r="M149" s="24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4"/>
      <c r="AA149" s="24"/>
      <c r="AB149" s="24"/>
      <c r="AC149" s="24"/>
      <c r="AD149" s="24"/>
      <c r="AE149" s="24"/>
      <c r="AF149" s="24"/>
      <c r="AG149" s="24"/>
      <c r="AH149" s="24"/>
      <c r="AI149" s="24"/>
      <c r="AJ149" s="24"/>
      <c r="AK149" s="24"/>
      <c r="AL149" s="24"/>
      <c r="AM149" s="24"/>
      <c r="AN149" s="24"/>
      <c r="AO149" s="24"/>
      <c r="AP149" s="24"/>
      <c r="AQ149" s="24"/>
      <c r="AR149" s="24"/>
      <c r="AS149" s="24"/>
      <c r="AT149" s="24"/>
      <c r="AU149" s="24"/>
      <c r="AMJ149" s="59"/>
    </row>
    <row r="150" spans="1:1024" s="58" customFormat="1" ht="15" customHeight="1">
      <c r="A150" s="83"/>
      <c r="B150" s="4"/>
      <c r="C150" s="84"/>
      <c r="D150" s="25"/>
      <c r="E150" s="25"/>
      <c r="F150" s="25"/>
      <c r="G150" s="25"/>
      <c r="H150" s="25"/>
      <c r="I150" s="25"/>
      <c r="J150" s="82"/>
      <c r="K150" s="66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4"/>
      <c r="AA150" s="24"/>
      <c r="AB150" s="24"/>
      <c r="AC150" s="24"/>
      <c r="AD150" s="24"/>
      <c r="AE150" s="24"/>
      <c r="AF150" s="24"/>
      <c r="AG150" s="24"/>
      <c r="AH150" s="24"/>
      <c r="AI150" s="24"/>
      <c r="AJ150" s="24"/>
      <c r="AK150" s="24"/>
      <c r="AL150" s="24"/>
      <c r="AM150" s="24"/>
      <c r="AN150" s="24"/>
      <c r="AO150" s="24"/>
      <c r="AP150" s="24"/>
      <c r="AQ150" s="24"/>
      <c r="AR150" s="24"/>
      <c r="AS150" s="24"/>
      <c r="AT150" s="24"/>
      <c r="AU150" s="24"/>
      <c r="AMJ150" s="59"/>
    </row>
    <row r="151" spans="1:1024" s="58" customFormat="1" ht="15" customHeight="1">
      <c r="A151" s="162" t="s">
        <v>226</v>
      </c>
      <c r="B151" s="162"/>
      <c r="C151" s="162"/>
      <c r="D151" s="162"/>
      <c r="E151" s="162"/>
      <c r="F151" s="162"/>
      <c r="G151" s="162"/>
      <c r="H151" s="162"/>
      <c r="I151" s="162"/>
      <c r="J151" s="23"/>
      <c r="K151" s="66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  <c r="AA151" s="24"/>
      <c r="AB151" s="24"/>
      <c r="AC151" s="24"/>
      <c r="AD151" s="24"/>
      <c r="AE151" s="24"/>
      <c r="AF151" s="24"/>
      <c r="AG151" s="24"/>
      <c r="AH151" s="24"/>
      <c r="AI151" s="24"/>
      <c r="AJ151" s="24"/>
      <c r="AK151" s="24"/>
      <c r="AL151" s="24"/>
      <c r="AM151" s="24"/>
      <c r="AN151" s="24"/>
      <c r="AO151" s="24"/>
      <c r="AP151" s="24"/>
      <c r="AQ151" s="24"/>
      <c r="AR151" s="24"/>
      <c r="AS151" s="24"/>
      <c r="AT151" s="24"/>
      <c r="AU151" s="24"/>
      <c r="AMJ151" s="59"/>
    </row>
    <row r="152" spans="1:1024" s="58" customFormat="1" ht="15" customHeight="1">
      <c r="A152" s="79"/>
      <c r="B152" s="25"/>
      <c r="C152" s="25"/>
      <c r="D152" s="25"/>
      <c r="E152" s="25"/>
      <c r="F152" s="25"/>
      <c r="G152" s="106"/>
      <c r="H152" s="106"/>
      <c r="I152" s="106"/>
      <c r="J152" s="82"/>
      <c r="K152" s="66"/>
      <c r="L152" s="24"/>
      <c r="M152" s="24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  <c r="AA152" s="24"/>
      <c r="AB152" s="24"/>
      <c r="AC152" s="24"/>
      <c r="AD152" s="24"/>
      <c r="AE152" s="24"/>
      <c r="AF152" s="24"/>
      <c r="AG152" s="24"/>
      <c r="AH152" s="24"/>
      <c r="AI152" s="24"/>
      <c r="AJ152" s="24"/>
      <c r="AK152" s="24"/>
      <c r="AL152" s="24"/>
      <c r="AM152" s="24"/>
      <c r="AN152" s="24"/>
      <c r="AO152" s="24"/>
      <c r="AP152" s="24"/>
      <c r="AQ152" s="24"/>
      <c r="AR152" s="24"/>
      <c r="AS152" s="24"/>
      <c r="AT152" s="24"/>
      <c r="AU152" s="24"/>
      <c r="AMJ152" s="59"/>
    </row>
    <row r="153" spans="1:1024" s="58" customFormat="1" ht="15" customHeight="1">
      <c r="A153" s="163" t="s">
        <v>227</v>
      </c>
      <c r="B153" s="163"/>
      <c r="C153" s="163"/>
      <c r="D153" s="163"/>
      <c r="E153" s="163"/>
      <c r="F153" s="163"/>
      <c r="G153" s="163"/>
      <c r="H153" s="163"/>
      <c r="I153" s="163"/>
      <c r="J153" s="76"/>
      <c r="K153" s="66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  <c r="AA153" s="24"/>
      <c r="AB153" s="24"/>
      <c r="AC153" s="24"/>
      <c r="AD153" s="24"/>
      <c r="AE153" s="24"/>
      <c r="AF153" s="24"/>
      <c r="AG153" s="24"/>
      <c r="AH153" s="24"/>
      <c r="AI153" s="24"/>
      <c r="AJ153" s="24"/>
      <c r="AK153" s="24"/>
      <c r="AL153" s="24"/>
      <c r="AM153" s="24"/>
      <c r="AN153" s="24"/>
      <c r="AO153" s="24"/>
      <c r="AP153" s="24"/>
      <c r="AQ153" s="24"/>
      <c r="AR153" s="24"/>
      <c r="AS153" s="24"/>
      <c r="AT153" s="24"/>
      <c r="AU153" s="24"/>
      <c r="AMJ153" s="59"/>
    </row>
    <row r="154" spans="1:1024" s="58" customFormat="1" ht="15" customHeight="1">
      <c r="A154" s="164" t="s">
        <v>228</v>
      </c>
      <c r="B154" s="164"/>
      <c r="C154" s="164"/>
      <c r="D154" s="164"/>
      <c r="E154" s="164"/>
      <c r="F154" s="164"/>
      <c r="G154" s="164"/>
      <c r="H154" s="165" t="s">
        <v>229</v>
      </c>
      <c r="I154" s="165"/>
      <c r="J154" s="85"/>
      <c r="K154" s="66"/>
      <c r="L154" s="24"/>
      <c r="M154" s="24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4"/>
      <c r="AA154" s="24"/>
      <c r="AB154" s="24"/>
      <c r="AC154" s="24"/>
      <c r="AD154" s="24"/>
      <c r="AE154" s="24"/>
      <c r="AF154" s="24"/>
      <c r="AG154" s="24"/>
      <c r="AH154" s="24"/>
      <c r="AI154" s="24"/>
      <c r="AJ154" s="24"/>
      <c r="AK154" s="24"/>
      <c r="AL154" s="24"/>
      <c r="AM154" s="24"/>
      <c r="AN154" s="24"/>
      <c r="AO154" s="24"/>
      <c r="AP154" s="24"/>
      <c r="AQ154" s="24"/>
      <c r="AR154" s="24"/>
      <c r="AS154" s="24"/>
      <c r="AT154" s="24"/>
      <c r="AU154" s="24"/>
      <c r="AMJ154" s="59"/>
    </row>
    <row r="155" spans="1:1024" s="58" customFormat="1" ht="15" customHeight="1">
      <c r="A155" s="155" t="s">
        <v>230</v>
      </c>
      <c r="B155" s="155"/>
      <c r="C155" s="155"/>
      <c r="D155" s="155"/>
      <c r="E155" s="155"/>
      <c r="F155" s="155"/>
      <c r="G155" s="155"/>
      <c r="H155" s="156">
        <f>H149</f>
        <v>100833.2</v>
      </c>
      <c r="I155" s="156"/>
      <c r="J155" s="24"/>
      <c r="K155" s="66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  <c r="AA155" s="24"/>
      <c r="AB155" s="24"/>
      <c r="AC155" s="24"/>
      <c r="AD155" s="24"/>
      <c r="AE155" s="24"/>
      <c r="AF155" s="24"/>
      <c r="AG155" s="24"/>
      <c r="AH155" s="24"/>
      <c r="AI155" s="24"/>
      <c r="AJ155" s="24"/>
      <c r="AK155" s="24"/>
      <c r="AL155" s="24"/>
      <c r="AM155" s="24"/>
      <c r="AN155" s="24"/>
      <c r="AO155" s="24"/>
      <c r="AP155" s="24"/>
      <c r="AQ155" s="24"/>
      <c r="AR155" s="24"/>
      <c r="AS155" s="24"/>
      <c r="AT155" s="24"/>
      <c r="AU155" s="24"/>
      <c r="AMJ155" s="59"/>
    </row>
    <row r="156" spans="1:1024" s="58" customFormat="1" ht="15" customHeight="1" thickBot="1">
      <c r="A156" s="155" t="s">
        <v>231</v>
      </c>
      <c r="B156" s="155"/>
      <c r="C156" s="155"/>
      <c r="D156" s="155"/>
      <c r="E156" s="155"/>
      <c r="F156" s="155"/>
      <c r="G156" s="155"/>
      <c r="H156" s="157">
        <v>12</v>
      </c>
      <c r="I156" s="157"/>
      <c r="J156" s="24"/>
      <c r="K156" s="66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  <c r="AA156" s="24"/>
      <c r="AB156" s="24"/>
      <c r="AC156" s="24"/>
      <c r="AD156" s="24"/>
      <c r="AE156" s="24"/>
      <c r="AF156" s="24"/>
      <c r="AG156" s="24"/>
      <c r="AH156" s="24"/>
      <c r="AI156" s="24"/>
      <c r="AJ156" s="24"/>
      <c r="AK156" s="24"/>
      <c r="AL156" s="24"/>
      <c r="AM156" s="24"/>
      <c r="AN156" s="24"/>
      <c r="AO156" s="24"/>
      <c r="AP156" s="24"/>
      <c r="AQ156" s="24"/>
      <c r="AR156" s="24"/>
      <c r="AS156" s="24"/>
      <c r="AT156" s="24"/>
      <c r="AU156" s="24"/>
      <c r="AMJ156" s="59"/>
    </row>
    <row r="157" spans="1:1024" s="58" customFormat="1" ht="15" customHeight="1" thickBot="1">
      <c r="A157" s="158" t="s">
        <v>232</v>
      </c>
      <c r="B157" s="158"/>
      <c r="C157" s="158"/>
      <c r="D157" s="158"/>
      <c r="E157" s="158"/>
      <c r="F157" s="158"/>
      <c r="G157" s="158"/>
      <c r="H157" s="159">
        <f>H155*H156</f>
        <v>1209998.3999999999</v>
      </c>
      <c r="I157" s="159"/>
      <c r="J157" s="24"/>
      <c r="K157" s="66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  <c r="AA157" s="24"/>
      <c r="AB157" s="24"/>
      <c r="AC157" s="24"/>
      <c r="AD157" s="24"/>
      <c r="AE157" s="24"/>
      <c r="AF157" s="24"/>
      <c r="AG157" s="24"/>
      <c r="AH157" s="24"/>
      <c r="AI157" s="24"/>
      <c r="AJ157" s="24"/>
      <c r="AK157" s="24"/>
      <c r="AL157" s="24"/>
      <c r="AM157" s="24"/>
      <c r="AN157" s="24"/>
      <c r="AO157" s="24"/>
      <c r="AP157" s="24"/>
      <c r="AQ157" s="24"/>
      <c r="AR157" s="24"/>
      <c r="AS157" s="24"/>
      <c r="AT157" s="24"/>
      <c r="AU157" s="24"/>
      <c r="AMJ157" s="59"/>
    </row>
    <row r="159" spans="1:1024">
      <c r="H159" s="108"/>
      <c r="I159" s="109"/>
    </row>
    <row r="160" spans="1:1024">
      <c r="G160" s="108"/>
      <c r="H160" s="108"/>
      <c r="I160" s="109"/>
    </row>
    <row r="161" spans="7:9">
      <c r="G161" s="108"/>
      <c r="H161" s="108"/>
      <c r="I161" s="109"/>
    </row>
    <row r="162" spans="7:9">
      <c r="G162" s="108"/>
      <c r="H162" s="108"/>
      <c r="I162" s="109"/>
    </row>
    <row r="163" spans="7:9">
      <c r="G163" s="108"/>
      <c r="H163" s="108"/>
      <c r="I163" s="108"/>
    </row>
    <row r="164" spans="7:9">
      <c r="G164" s="108"/>
    </row>
  </sheetData>
  <mergeCells count="233">
    <mergeCell ref="A156:G156"/>
    <mergeCell ref="H156:I156"/>
    <mergeCell ref="A157:G157"/>
    <mergeCell ref="H157:I157"/>
    <mergeCell ref="A151:I151"/>
    <mergeCell ref="A153:I153"/>
    <mergeCell ref="A154:G154"/>
    <mergeCell ref="H154:I154"/>
    <mergeCell ref="A155:G155"/>
    <mergeCell ref="H155:I155"/>
    <mergeCell ref="A147:G147"/>
    <mergeCell ref="H147:I147"/>
    <mergeCell ref="A148:G148"/>
    <mergeCell ref="H148:I148"/>
    <mergeCell ref="A149:G149"/>
    <mergeCell ref="H149:I149"/>
    <mergeCell ref="A145:B145"/>
    <mergeCell ref="E145:F145"/>
    <mergeCell ref="H145:I145"/>
    <mergeCell ref="A146:B146"/>
    <mergeCell ref="E146:F146"/>
    <mergeCell ref="H146:I146"/>
    <mergeCell ref="B140:G140"/>
    <mergeCell ref="H140:I140"/>
    <mergeCell ref="A141:G141"/>
    <mergeCell ref="H141:I141"/>
    <mergeCell ref="A142:I142"/>
    <mergeCell ref="A143:I143"/>
    <mergeCell ref="B137:G137"/>
    <mergeCell ref="H137:I137"/>
    <mergeCell ref="B138:G138"/>
    <mergeCell ref="H138:I138"/>
    <mergeCell ref="A139:G139"/>
    <mergeCell ref="H139:I139"/>
    <mergeCell ref="B134:G134"/>
    <mergeCell ref="H134:I134"/>
    <mergeCell ref="B135:G135"/>
    <mergeCell ref="H135:I135"/>
    <mergeCell ref="B136:G136"/>
    <mergeCell ref="H136:I136"/>
    <mergeCell ref="A129:G129"/>
    <mergeCell ref="A130:I130"/>
    <mergeCell ref="A131:I131"/>
    <mergeCell ref="A132:I132"/>
    <mergeCell ref="A133:G133"/>
    <mergeCell ref="H133:I133"/>
    <mergeCell ref="B124:G124"/>
    <mergeCell ref="B125:G125"/>
    <mergeCell ref="A126:B126"/>
    <mergeCell ref="C126:C127"/>
    <mergeCell ref="A127:B127"/>
    <mergeCell ref="A128:B128"/>
    <mergeCell ref="A119:G119"/>
    <mergeCell ref="H119:I119"/>
    <mergeCell ref="A120:I120"/>
    <mergeCell ref="A121:I121"/>
    <mergeCell ref="B122:G122"/>
    <mergeCell ref="B123:G123"/>
    <mergeCell ref="B116:G116"/>
    <mergeCell ref="H116:I116"/>
    <mergeCell ref="B117:G117"/>
    <mergeCell ref="H117:I117"/>
    <mergeCell ref="B118:G118"/>
    <mergeCell ref="H118:I118"/>
    <mergeCell ref="A112:I112"/>
    <mergeCell ref="A113:I113"/>
    <mergeCell ref="B114:G114"/>
    <mergeCell ref="H114:I114"/>
    <mergeCell ref="B115:G115"/>
    <mergeCell ref="H115:I115"/>
    <mergeCell ref="B109:G109"/>
    <mergeCell ref="H109:I109"/>
    <mergeCell ref="B110:G110"/>
    <mergeCell ref="H110:I110"/>
    <mergeCell ref="A111:G111"/>
    <mergeCell ref="H111:I111"/>
    <mergeCell ref="B104:G104"/>
    <mergeCell ref="A105:G105"/>
    <mergeCell ref="H105:I105"/>
    <mergeCell ref="A106:I106"/>
    <mergeCell ref="A107:I107"/>
    <mergeCell ref="B108:G108"/>
    <mergeCell ref="H108:I108"/>
    <mergeCell ref="B98:G98"/>
    <mergeCell ref="B99:G99"/>
    <mergeCell ref="A100:G100"/>
    <mergeCell ref="A101:I101"/>
    <mergeCell ref="A102:I102"/>
    <mergeCell ref="B103:G103"/>
    <mergeCell ref="B93:G93"/>
    <mergeCell ref="B94:G94"/>
    <mergeCell ref="K94:V94"/>
    <mergeCell ref="B95:G95"/>
    <mergeCell ref="B96:G96"/>
    <mergeCell ref="B97:G97"/>
    <mergeCell ref="B88:G88"/>
    <mergeCell ref="A89:G89"/>
    <mergeCell ref="H89:I89"/>
    <mergeCell ref="A90:I90"/>
    <mergeCell ref="A91:I91"/>
    <mergeCell ref="A92:I92"/>
    <mergeCell ref="B82:G82"/>
    <mergeCell ref="B83:G83"/>
    <mergeCell ref="B84:G84"/>
    <mergeCell ref="B85:G85"/>
    <mergeCell ref="B86:G86"/>
    <mergeCell ref="B87:G87"/>
    <mergeCell ref="B78:G78"/>
    <mergeCell ref="H78:I78"/>
    <mergeCell ref="A79:G79"/>
    <mergeCell ref="H79:I79"/>
    <mergeCell ref="A80:I80"/>
    <mergeCell ref="A81:I81"/>
    <mergeCell ref="A74:I74"/>
    <mergeCell ref="B75:G75"/>
    <mergeCell ref="H75:I75"/>
    <mergeCell ref="B76:G76"/>
    <mergeCell ref="H76:I76"/>
    <mergeCell ref="B77:G77"/>
    <mergeCell ref="H77:I77"/>
    <mergeCell ref="B70:G70"/>
    <mergeCell ref="H70:I70"/>
    <mergeCell ref="A71:G71"/>
    <mergeCell ref="H71:I71"/>
    <mergeCell ref="A72:I72"/>
    <mergeCell ref="A73:I73"/>
    <mergeCell ref="B67:G67"/>
    <mergeCell ref="H67:I67"/>
    <mergeCell ref="B68:G68"/>
    <mergeCell ref="H68:I68"/>
    <mergeCell ref="B69:G69"/>
    <mergeCell ref="H69:I69"/>
    <mergeCell ref="AB63:AC63"/>
    <mergeCell ref="AD63:AE63"/>
    <mergeCell ref="AF63:AG63"/>
    <mergeCell ref="AH63:AK63"/>
    <mergeCell ref="H64:I64"/>
    <mergeCell ref="A65:A66"/>
    <mergeCell ref="B65:C66"/>
    <mergeCell ref="H65:I66"/>
    <mergeCell ref="B62:G62"/>
    <mergeCell ref="H62:I62"/>
    <mergeCell ref="A63:A64"/>
    <mergeCell ref="B63:B64"/>
    <mergeCell ref="H63:I63"/>
    <mergeCell ref="Z63:AA63"/>
    <mergeCell ref="B56:G56"/>
    <mergeCell ref="B57:G57"/>
    <mergeCell ref="B58:G58"/>
    <mergeCell ref="A59:G59"/>
    <mergeCell ref="A60:I60"/>
    <mergeCell ref="A61:I61"/>
    <mergeCell ref="B50:G50"/>
    <mergeCell ref="B51:G51"/>
    <mergeCell ref="B52:G52"/>
    <mergeCell ref="B53:C53"/>
    <mergeCell ref="B54:G54"/>
    <mergeCell ref="B55:G55"/>
    <mergeCell ref="B46:G46"/>
    <mergeCell ref="K46:V46"/>
    <mergeCell ref="A47:G47"/>
    <mergeCell ref="H47:I47"/>
    <mergeCell ref="A48:I48"/>
    <mergeCell ref="A49:I49"/>
    <mergeCell ref="A41:I41"/>
    <mergeCell ref="A42:I42"/>
    <mergeCell ref="B43:G43"/>
    <mergeCell ref="B44:G44"/>
    <mergeCell ref="K44:V44"/>
    <mergeCell ref="B45:G45"/>
    <mergeCell ref="K45:V45"/>
    <mergeCell ref="B38:G38"/>
    <mergeCell ref="H38:I38"/>
    <mergeCell ref="K38:L38"/>
    <mergeCell ref="A39:G39"/>
    <mergeCell ref="H39:I39"/>
    <mergeCell ref="A40:I40"/>
    <mergeCell ref="B36:G36"/>
    <mergeCell ref="H36:I36"/>
    <mergeCell ref="K36:L36"/>
    <mergeCell ref="B37:G37"/>
    <mergeCell ref="H37:I37"/>
    <mergeCell ref="K37:L37"/>
    <mergeCell ref="K32:V32"/>
    <mergeCell ref="H33:I33"/>
    <mergeCell ref="K33:V33"/>
    <mergeCell ref="H34:I34"/>
    <mergeCell ref="B35:G35"/>
    <mergeCell ref="H35:I35"/>
    <mergeCell ref="K35:L35"/>
    <mergeCell ref="A29:I29"/>
    <mergeCell ref="A30:I30"/>
    <mergeCell ref="B31:G31"/>
    <mergeCell ref="H31:I31"/>
    <mergeCell ref="B32:G32"/>
    <mergeCell ref="H32:I32"/>
    <mergeCell ref="B26:G26"/>
    <mergeCell ref="H26:I26"/>
    <mergeCell ref="B27:G27"/>
    <mergeCell ref="H27:I27"/>
    <mergeCell ref="B28:G28"/>
    <mergeCell ref="H28:I28"/>
    <mergeCell ref="A22:I22"/>
    <mergeCell ref="A23:I23"/>
    <mergeCell ref="B24:G24"/>
    <mergeCell ref="H24:I24"/>
    <mergeCell ref="B25:G25"/>
    <mergeCell ref="H25:I25"/>
    <mergeCell ref="B17:G17"/>
    <mergeCell ref="H17:I17"/>
    <mergeCell ref="C18:I18"/>
    <mergeCell ref="A19:I19"/>
    <mergeCell ref="A20:I20"/>
    <mergeCell ref="A21:I21"/>
    <mergeCell ref="B12:F12"/>
    <mergeCell ref="G12:I12"/>
    <mergeCell ref="G13:I13"/>
    <mergeCell ref="A14:I14"/>
    <mergeCell ref="A15:I15"/>
    <mergeCell ref="B16:G16"/>
    <mergeCell ref="H16:I16"/>
    <mergeCell ref="A8:I8"/>
    <mergeCell ref="A9:I9"/>
    <mergeCell ref="B10:F10"/>
    <mergeCell ref="G10:I10"/>
    <mergeCell ref="B11:F11"/>
    <mergeCell ref="G11:I11"/>
    <mergeCell ref="A1:K1"/>
    <mergeCell ref="A2:K2"/>
    <mergeCell ref="A3:I3"/>
    <mergeCell ref="C4:I4"/>
    <mergeCell ref="C5:D5"/>
    <mergeCell ref="A7:I7"/>
  </mergeCells>
  <printOptions horizontalCentered="1" headings="1"/>
  <pageMargins left="0.39374999999999999" right="0.39374999999999999" top="0.39374999999999999" bottom="0.39374999999999999" header="0.511811023622047" footer="0.511811023622047"/>
  <pageSetup paperSize="9" scale="60" fitToHeight="0" orientation="landscape" r:id="rId1"/>
  <rowBreaks count="3" manualBreakCount="3">
    <brk id="47" max="10" man="1"/>
    <brk id="90" max="10" man="1"/>
    <brk id="12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EC6E3-3893-470C-9BED-F91E06614805}">
  <sheetPr>
    <pageSetUpPr fitToPage="1"/>
  </sheetPr>
  <dimension ref="A1:AMJ164"/>
  <sheetViews>
    <sheetView view="pageBreakPreview" zoomScaleNormal="115" zoomScaleSheetLayoutView="100" zoomScalePageLayoutView="115" workbookViewId="0">
      <selection activeCell="G12" sqref="G12:I12"/>
    </sheetView>
  </sheetViews>
  <sheetFormatPr defaultColWidth="9.140625" defaultRowHeight="15"/>
  <cols>
    <col min="1" max="1" width="3.140625" style="86" customWidth="1"/>
    <col min="2" max="2" width="32.28515625" style="58" bestFit="1" customWidth="1"/>
    <col min="3" max="3" width="17.140625" style="58" customWidth="1"/>
    <col min="4" max="4" width="14.140625" style="58" customWidth="1"/>
    <col min="5" max="5" width="13" style="58" customWidth="1"/>
    <col min="6" max="6" width="10.5703125" style="58" customWidth="1"/>
    <col min="7" max="7" width="15.28515625" style="58" bestFit="1" customWidth="1"/>
    <col min="8" max="8" width="8" style="58" customWidth="1"/>
    <col min="9" max="9" width="17.5703125" style="58" customWidth="1"/>
    <col min="10" max="10" width="10.140625" style="58" hidden="1" customWidth="1"/>
    <col min="11" max="11" width="94.7109375" style="1" customWidth="1"/>
    <col min="12" max="26" width="9.140625" style="2"/>
    <col min="27" max="27" width="9.7109375" style="2" customWidth="1"/>
    <col min="28" max="47" width="9.140625" style="2"/>
    <col min="48" max="1023" width="9.140625" style="58"/>
    <col min="1024" max="1024" width="11.5703125" style="59" customWidth="1"/>
    <col min="1025" max="16384" width="9.140625" style="59"/>
  </cols>
  <sheetData>
    <row r="1" spans="1:11">
      <c r="A1" s="234" t="s">
        <v>0</v>
      </c>
      <c r="B1" s="234"/>
      <c r="C1" s="234"/>
      <c r="D1" s="234"/>
      <c r="E1" s="234"/>
      <c r="F1" s="234"/>
      <c r="G1" s="234"/>
      <c r="H1" s="234"/>
      <c r="I1" s="234"/>
      <c r="J1" s="234"/>
      <c r="K1" s="234"/>
    </row>
    <row r="2" spans="1:11" ht="21" customHeight="1">
      <c r="A2" s="235" t="s">
        <v>1</v>
      </c>
      <c r="B2" s="235"/>
      <c r="C2" s="235"/>
      <c r="D2" s="235"/>
      <c r="E2" s="235"/>
      <c r="F2" s="235"/>
      <c r="G2" s="235"/>
      <c r="H2" s="235"/>
      <c r="I2" s="235"/>
      <c r="J2" s="235"/>
      <c r="K2" s="235"/>
    </row>
    <row r="3" spans="1:11" ht="15" customHeight="1">
      <c r="A3" s="191"/>
      <c r="B3" s="191"/>
      <c r="C3" s="191"/>
      <c r="D3" s="191"/>
      <c r="E3" s="191"/>
      <c r="F3" s="191"/>
      <c r="G3" s="191"/>
      <c r="H3" s="191"/>
      <c r="I3" s="191"/>
      <c r="J3" s="149"/>
    </row>
    <row r="4" spans="1:11" ht="15" customHeight="1">
      <c r="A4" s="138"/>
      <c r="B4" s="141" t="s">
        <v>2</v>
      </c>
      <c r="C4" s="238"/>
      <c r="D4" s="238"/>
      <c r="E4" s="238"/>
      <c r="F4" s="238"/>
      <c r="G4" s="238"/>
      <c r="H4" s="238"/>
      <c r="I4" s="238"/>
      <c r="J4" s="3"/>
    </row>
    <row r="5" spans="1:11" ht="15" customHeight="1">
      <c r="A5" s="138"/>
      <c r="B5" s="141" t="s">
        <v>3</v>
      </c>
      <c r="C5" s="239"/>
      <c r="D5" s="239"/>
      <c r="E5" s="4"/>
      <c r="F5" s="4"/>
      <c r="G5" s="4"/>
      <c r="H5" s="4"/>
      <c r="I5" s="4"/>
      <c r="J5" s="3"/>
    </row>
    <row r="6" spans="1:11" ht="15" customHeight="1">
      <c r="A6" s="138"/>
      <c r="B6" s="141" t="s">
        <v>4</v>
      </c>
      <c r="C6" s="4"/>
      <c r="D6" s="4"/>
      <c r="E6" s="4"/>
      <c r="F6" s="4"/>
      <c r="G6" s="4"/>
      <c r="H6" s="4"/>
      <c r="I6" s="4"/>
      <c r="J6" s="3"/>
    </row>
    <row r="7" spans="1:11" ht="15" customHeight="1">
      <c r="A7" s="191"/>
      <c r="B7" s="191"/>
      <c r="C7" s="191"/>
      <c r="D7" s="191"/>
      <c r="E7" s="191"/>
      <c r="F7" s="191"/>
      <c r="G7" s="191"/>
      <c r="H7" s="191"/>
      <c r="I7" s="191"/>
      <c r="J7" s="3"/>
    </row>
    <row r="8" spans="1:11" ht="15" customHeight="1">
      <c r="A8" s="230" t="s">
        <v>5</v>
      </c>
      <c r="B8" s="230"/>
      <c r="C8" s="230"/>
      <c r="D8" s="230"/>
      <c r="E8" s="230"/>
      <c r="F8" s="230"/>
      <c r="G8" s="230"/>
      <c r="H8" s="230"/>
      <c r="I8" s="230"/>
      <c r="J8" s="3"/>
      <c r="K8" s="5" t="s">
        <v>6</v>
      </c>
    </row>
    <row r="9" spans="1:11" ht="15" customHeight="1">
      <c r="A9" s="191"/>
      <c r="B9" s="191"/>
      <c r="C9" s="191"/>
      <c r="D9" s="191"/>
      <c r="E9" s="191"/>
      <c r="F9" s="191"/>
      <c r="G9" s="191"/>
      <c r="H9" s="191"/>
      <c r="I9" s="191"/>
      <c r="J9" s="149"/>
    </row>
    <row r="10" spans="1:11" ht="15" customHeight="1">
      <c r="A10" s="140" t="s">
        <v>7</v>
      </c>
      <c r="B10" s="224" t="s">
        <v>8</v>
      </c>
      <c r="C10" s="224"/>
      <c r="D10" s="224"/>
      <c r="E10" s="224"/>
      <c r="F10" s="224"/>
      <c r="G10" s="236" t="s">
        <v>9</v>
      </c>
      <c r="H10" s="236"/>
      <c r="I10" s="236"/>
      <c r="J10" s="6"/>
      <c r="K10" s="1" t="s">
        <v>10</v>
      </c>
    </row>
    <row r="11" spans="1:11" ht="15" customHeight="1">
      <c r="A11" s="140" t="s">
        <v>11</v>
      </c>
      <c r="B11" s="224" t="s">
        <v>12</v>
      </c>
      <c r="C11" s="224"/>
      <c r="D11" s="224"/>
      <c r="E11" s="224"/>
      <c r="F11" s="224"/>
      <c r="G11" s="166" t="s">
        <v>13</v>
      </c>
      <c r="H11" s="166"/>
      <c r="I11" s="166"/>
      <c r="J11" s="6"/>
      <c r="K11" s="1" t="s">
        <v>14</v>
      </c>
    </row>
    <row r="12" spans="1:11" ht="15" customHeight="1">
      <c r="A12" s="7" t="s">
        <v>15</v>
      </c>
      <c r="B12" s="237" t="s">
        <v>16</v>
      </c>
      <c r="C12" s="237"/>
      <c r="D12" s="237"/>
      <c r="E12" s="237"/>
      <c r="F12" s="237"/>
      <c r="G12" s="232" t="s">
        <v>17</v>
      </c>
      <c r="H12" s="232"/>
      <c r="I12" s="232"/>
      <c r="J12" s="149"/>
      <c r="K12" s="1" t="s">
        <v>18</v>
      </c>
    </row>
    <row r="13" spans="1:11" ht="15" customHeight="1">
      <c r="A13" s="140" t="s">
        <v>19</v>
      </c>
      <c r="B13" s="8" t="s">
        <v>20</v>
      </c>
      <c r="C13" s="9"/>
      <c r="D13" s="9"/>
      <c r="E13" s="9"/>
      <c r="F13" s="9"/>
      <c r="G13" s="232">
        <v>12</v>
      </c>
      <c r="H13" s="232"/>
      <c r="I13" s="232"/>
      <c r="J13" s="149"/>
      <c r="K13" s="1" t="s">
        <v>21</v>
      </c>
    </row>
    <row r="14" spans="1:11" ht="15" customHeight="1">
      <c r="A14" s="191"/>
      <c r="B14" s="191"/>
      <c r="C14" s="191"/>
      <c r="D14" s="191"/>
      <c r="E14" s="191"/>
      <c r="F14" s="191"/>
      <c r="G14" s="191"/>
      <c r="H14" s="191"/>
      <c r="I14" s="191"/>
      <c r="J14" s="149"/>
    </row>
    <row r="15" spans="1:11" ht="15" customHeight="1">
      <c r="A15" s="230" t="s">
        <v>22</v>
      </c>
      <c r="B15" s="230"/>
      <c r="C15" s="230"/>
      <c r="D15" s="230"/>
      <c r="E15" s="230"/>
      <c r="F15" s="230"/>
      <c r="G15" s="230"/>
      <c r="H15" s="230"/>
      <c r="I15" s="230"/>
      <c r="J15" s="149"/>
    </row>
    <row r="16" spans="1:11" ht="15" customHeight="1">
      <c r="A16" s="140">
        <v>1</v>
      </c>
      <c r="B16" s="224" t="s">
        <v>23</v>
      </c>
      <c r="C16" s="224"/>
      <c r="D16" s="224"/>
      <c r="E16" s="224"/>
      <c r="F16" s="224"/>
      <c r="G16" s="224"/>
      <c r="H16" s="232" t="s">
        <v>24</v>
      </c>
      <c r="I16" s="232"/>
      <c r="J16" s="149"/>
      <c r="K16" s="1" t="s">
        <v>25</v>
      </c>
    </row>
    <row r="17" spans="1:22" ht="15" customHeight="1">
      <c r="A17" s="140">
        <v>2</v>
      </c>
      <c r="B17" s="224" t="s">
        <v>26</v>
      </c>
      <c r="C17" s="224"/>
      <c r="D17" s="224"/>
      <c r="E17" s="224"/>
      <c r="F17" s="224"/>
      <c r="G17" s="224"/>
      <c r="H17" s="233"/>
      <c r="I17" s="232"/>
      <c r="J17" s="149"/>
      <c r="K17" s="1" t="s">
        <v>27</v>
      </c>
    </row>
    <row r="18" spans="1:22" ht="15" customHeight="1">
      <c r="A18" s="140">
        <v>1</v>
      </c>
      <c r="B18" s="8" t="s">
        <v>28</v>
      </c>
      <c r="C18" s="229" t="s">
        <v>29</v>
      </c>
      <c r="D18" s="229"/>
      <c r="E18" s="229"/>
      <c r="F18" s="229"/>
      <c r="G18" s="229"/>
      <c r="H18" s="229"/>
      <c r="I18" s="229"/>
      <c r="J18" s="149"/>
      <c r="K18" s="1" t="s">
        <v>30</v>
      </c>
    </row>
    <row r="19" spans="1:22" ht="15" customHeight="1">
      <c r="A19" s="191"/>
      <c r="B19" s="191"/>
      <c r="C19" s="191"/>
      <c r="D19" s="191"/>
      <c r="E19" s="191"/>
      <c r="F19" s="191"/>
      <c r="G19" s="191"/>
      <c r="H19" s="191"/>
      <c r="I19" s="191"/>
      <c r="J19" s="149"/>
    </row>
    <row r="20" spans="1:22" ht="15" customHeight="1">
      <c r="A20" s="230" t="s">
        <v>31</v>
      </c>
      <c r="B20" s="230"/>
      <c r="C20" s="230"/>
      <c r="D20" s="230"/>
      <c r="E20" s="230"/>
      <c r="F20" s="230"/>
      <c r="G20" s="230"/>
      <c r="H20" s="230"/>
      <c r="I20" s="230"/>
      <c r="J20" s="10"/>
    </row>
    <row r="21" spans="1:22" ht="15" customHeight="1">
      <c r="A21" s="191" t="s">
        <v>32</v>
      </c>
      <c r="B21" s="191"/>
      <c r="C21" s="191"/>
      <c r="D21" s="191"/>
      <c r="E21" s="191"/>
      <c r="F21" s="191"/>
      <c r="G21" s="191"/>
      <c r="H21" s="191"/>
      <c r="I21" s="191"/>
      <c r="J21" s="149"/>
    </row>
    <row r="22" spans="1:22" ht="15" customHeight="1">
      <c r="A22" s="231" t="s">
        <v>33</v>
      </c>
      <c r="B22" s="231"/>
      <c r="C22" s="231"/>
      <c r="D22" s="231"/>
      <c r="E22" s="231"/>
      <c r="F22" s="231"/>
      <c r="G22" s="231"/>
      <c r="H22" s="231"/>
      <c r="I22" s="231"/>
      <c r="J22" s="11"/>
    </row>
    <row r="23" spans="1:22" ht="15" customHeight="1">
      <c r="A23" s="187" t="s">
        <v>34</v>
      </c>
      <c r="B23" s="187"/>
      <c r="C23" s="187"/>
      <c r="D23" s="187"/>
      <c r="E23" s="187"/>
      <c r="F23" s="187"/>
      <c r="G23" s="187"/>
      <c r="H23" s="187"/>
      <c r="I23" s="187"/>
      <c r="J23" s="11"/>
    </row>
    <row r="24" spans="1:22" ht="15" customHeight="1">
      <c r="A24" s="142">
        <v>1</v>
      </c>
      <c r="B24" s="195" t="s">
        <v>35</v>
      </c>
      <c r="C24" s="195"/>
      <c r="D24" s="195"/>
      <c r="E24" s="195"/>
      <c r="F24" s="195"/>
      <c r="G24" s="195"/>
      <c r="H24" s="226" t="str">
        <f>C18</f>
        <v>VIGILANTE</v>
      </c>
      <c r="I24" s="226"/>
      <c r="J24" s="11"/>
      <c r="K24" s="1" t="s">
        <v>36</v>
      </c>
    </row>
    <row r="25" spans="1:22" ht="15" customHeight="1">
      <c r="A25" s="142">
        <v>2</v>
      </c>
      <c r="B25" s="195" t="s">
        <v>37</v>
      </c>
      <c r="C25" s="195"/>
      <c r="D25" s="195"/>
      <c r="E25" s="195"/>
      <c r="F25" s="195"/>
      <c r="G25" s="195"/>
      <c r="H25" s="226" t="s">
        <v>38</v>
      </c>
      <c r="I25" s="226"/>
      <c r="J25" s="11"/>
      <c r="K25" s="1" t="s">
        <v>39</v>
      </c>
    </row>
    <row r="26" spans="1:22" ht="15" customHeight="1">
      <c r="A26" s="142">
        <v>3</v>
      </c>
      <c r="B26" s="195" t="s">
        <v>40</v>
      </c>
      <c r="C26" s="195"/>
      <c r="D26" s="195"/>
      <c r="E26" s="195"/>
      <c r="F26" s="195"/>
      <c r="G26" s="195"/>
      <c r="H26" s="228">
        <v>2440.9899999999998</v>
      </c>
      <c r="I26" s="228"/>
      <c r="J26" s="12"/>
      <c r="K26" s="1" t="s">
        <v>41</v>
      </c>
    </row>
    <row r="27" spans="1:22" ht="15" customHeight="1">
      <c r="A27" s="142">
        <v>4</v>
      </c>
      <c r="B27" s="195" t="s">
        <v>42</v>
      </c>
      <c r="C27" s="195"/>
      <c r="D27" s="195"/>
      <c r="E27" s="195"/>
      <c r="F27" s="195"/>
      <c r="G27" s="195"/>
      <c r="H27" s="226" t="s">
        <v>43</v>
      </c>
      <c r="I27" s="226"/>
      <c r="J27" s="13"/>
      <c r="K27" s="1" t="s">
        <v>44</v>
      </c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</row>
    <row r="28" spans="1:22" ht="15" customHeight="1">
      <c r="A28" s="142">
        <v>5</v>
      </c>
      <c r="B28" s="195" t="s">
        <v>45</v>
      </c>
      <c r="C28" s="195"/>
      <c r="D28" s="195"/>
      <c r="E28" s="195"/>
      <c r="F28" s="195"/>
      <c r="G28" s="195"/>
      <c r="H28" s="227">
        <v>2026</v>
      </c>
      <c r="I28" s="227"/>
      <c r="J28" s="13"/>
      <c r="K28" s="1" t="s">
        <v>47</v>
      </c>
    </row>
    <row r="29" spans="1:22" ht="15" customHeight="1">
      <c r="A29" s="218"/>
      <c r="B29" s="218"/>
      <c r="C29" s="218"/>
      <c r="D29" s="218"/>
      <c r="E29" s="218"/>
      <c r="F29" s="218"/>
      <c r="G29" s="218"/>
      <c r="H29" s="218"/>
      <c r="I29" s="218"/>
      <c r="J29" s="149"/>
    </row>
    <row r="30" spans="1:22" ht="15" customHeight="1">
      <c r="A30" s="185" t="s">
        <v>48</v>
      </c>
      <c r="B30" s="185"/>
      <c r="C30" s="185"/>
      <c r="D30" s="185"/>
      <c r="E30" s="185"/>
      <c r="F30" s="185"/>
      <c r="G30" s="185"/>
      <c r="H30" s="185"/>
      <c r="I30" s="185"/>
      <c r="J30" s="15"/>
    </row>
    <row r="31" spans="1:22" ht="15" customHeight="1">
      <c r="A31" s="146">
        <v>1</v>
      </c>
      <c r="B31" s="187" t="s">
        <v>49</v>
      </c>
      <c r="C31" s="187"/>
      <c r="D31" s="187"/>
      <c r="E31" s="187"/>
      <c r="F31" s="187"/>
      <c r="G31" s="187"/>
      <c r="H31" s="223" t="s">
        <v>50</v>
      </c>
      <c r="I31" s="223"/>
      <c r="J31" s="16"/>
    </row>
    <row r="32" spans="1:22" ht="15" customHeight="1">
      <c r="A32" s="142" t="s">
        <v>7</v>
      </c>
      <c r="B32" s="224" t="s">
        <v>51</v>
      </c>
      <c r="C32" s="224"/>
      <c r="D32" s="224"/>
      <c r="E32" s="224"/>
      <c r="F32" s="224"/>
      <c r="G32" s="224"/>
      <c r="H32" s="178">
        <f>H26</f>
        <v>2440.9899999999998</v>
      </c>
      <c r="I32" s="178"/>
      <c r="J32" s="17">
        <f>((H32/(H26/220)))</f>
        <v>220</v>
      </c>
      <c r="K32" s="240" t="s">
        <v>52</v>
      </c>
      <c r="L32" s="240"/>
      <c r="M32" s="240"/>
      <c r="N32" s="240"/>
      <c r="O32" s="240"/>
      <c r="P32" s="240"/>
      <c r="Q32" s="240"/>
      <c r="R32" s="240"/>
      <c r="S32" s="240"/>
      <c r="T32" s="240"/>
      <c r="U32" s="240"/>
      <c r="V32" s="240"/>
    </row>
    <row r="33" spans="1:22" ht="39" customHeight="1">
      <c r="A33" s="18" t="s">
        <v>11</v>
      </c>
      <c r="B33" s="101" t="s">
        <v>53</v>
      </c>
      <c r="C33" s="96"/>
      <c r="D33" s="97" t="s">
        <v>54</v>
      </c>
      <c r="E33" s="97" t="s">
        <v>55</v>
      </c>
      <c r="F33" s="96"/>
      <c r="G33" s="98"/>
      <c r="H33" s="225">
        <f>IF(E33="N",0,H32*0.3)</f>
        <v>732.3</v>
      </c>
      <c r="I33" s="225"/>
      <c r="J33" s="22"/>
      <c r="K33" s="241" t="s">
        <v>56</v>
      </c>
      <c r="L33" s="241"/>
      <c r="M33" s="241"/>
      <c r="N33" s="241"/>
      <c r="O33" s="241"/>
      <c r="P33" s="241"/>
      <c r="Q33" s="241"/>
      <c r="R33" s="241"/>
      <c r="S33" s="241"/>
      <c r="T33" s="241"/>
      <c r="U33" s="241"/>
      <c r="V33" s="241"/>
    </row>
    <row r="34" spans="1:22" ht="55.5" customHeight="1">
      <c r="A34" s="18" t="s">
        <v>15</v>
      </c>
      <c r="B34" s="101" t="s">
        <v>57</v>
      </c>
      <c r="C34" s="96"/>
      <c r="D34" s="97" t="s">
        <v>54</v>
      </c>
      <c r="E34" s="97" t="s">
        <v>58</v>
      </c>
      <c r="F34" s="99">
        <v>0.2</v>
      </c>
      <c r="G34" s="100"/>
      <c r="H34" s="221">
        <f>IF(E34="N",0,F34*H32)</f>
        <v>0</v>
      </c>
      <c r="I34" s="221"/>
      <c r="J34" s="22"/>
      <c r="K34" s="145" t="s">
        <v>59</v>
      </c>
      <c r="L34" s="144"/>
      <c r="M34" s="144"/>
      <c r="N34" s="144"/>
      <c r="O34" s="144"/>
      <c r="P34" s="144"/>
      <c r="Q34" s="144"/>
      <c r="R34" s="144"/>
      <c r="S34" s="144"/>
      <c r="T34" s="144"/>
      <c r="U34" s="144"/>
      <c r="V34" s="144"/>
    </row>
    <row r="35" spans="1:22" ht="15" customHeight="1">
      <c r="A35" s="142" t="s">
        <v>19</v>
      </c>
      <c r="B35" s="222" t="s">
        <v>60</v>
      </c>
      <c r="C35" s="222"/>
      <c r="D35" s="222"/>
      <c r="E35" s="222"/>
      <c r="F35" s="222"/>
      <c r="G35" s="222"/>
      <c r="H35" s="178"/>
      <c r="I35" s="178"/>
      <c r="J35" s="23"/>
      <c r="K35" s="240"/>
      <c r="L35" s="240"/>
    </row>
    <row r="36" spans="1:22" ht="15" customHeight="1">
      <c r="A36" s="142" t="s">
        <v>61</v>
      </c>
      <c r="B36" s="219" t="s">
        <v>62</v>
      </c>
      <c r="C36" s="219"/>
      <c r="D36" s="219"/>
      <c r="E36" s="219"/>
      <c r="F36" s="219"/>
      <c r="G36" s="219"/>
      <c r="H36" s="178"/>
      <c r="I36" s="178"/>
      <c r="J36" s="23"/>
      <c r="K36" s="240"/>
      <c r="L36" s="240"/>
      <c r="P36" s="24"/>
    </row>
    <row r="37" spans="1:22" ht="15" customHeight="1">
      <c r="A37" s="140" t="s">
        <v>63</v>
      </c>
      <c r="B37" s="219" t="s">
        <v>64</v>
      </c>
      <c r="C37" s="219"/>
      <c r="D37" s="219"/>
      <c r="E37" s="219"/>
      <c r="F37" s="219"/>
      <c r="G37" s="219"/>
      <c r="H37" s="186"/>
      <c r="I37" s="186"/>
      <c r="J37" s="25"/>
      <c r="K37" s="240"/>
      <c r="L37" s="240"/>
      <c r="N37" s="26"/>
    </row>
    <row r="38" spans="1:22" ht="15" customHeight="1">
      <c r="A38" s="142" t="s">
        <v>65</v>
      </c>
      <c r="B38" s="195" t="s">
        <v>66</v>
      </c>
      <c r="C38" s="195"/>
      <c r="D38" s="195"/>
      <c r="E38" s="195"/>
      <c r="F38" s="195"/>
      <c r="G38" s="195"/>
      <c r="H38" s="220"/>
      <c r="I38" s="220"/>
      <c r="J38" s="27"/>
      <c r="K38" s="240"/>
      <c r="L38" s="240"/>
    </row>
    <row r="39" spans="1:22" ht="15" customHeight="1">
      <c r="A39" s="188" t="s">
        <v>67</v>
      </c>
      <c r="B39" s="188"/>
      <c r="C39" s="188"/>
      <c r="D39" s="188"/>
      <c r="E39" s="188"/>
      <c r="F39" s="188"/>
      <c r="G39" s="188"/>
      <c r="H39" s="196">
        <f>SUM(H32:I38)</f>
        <v>3173.29</v>
      </c>
      <c r="I39" s="196"/>
      <c r="J39" s="28"/>
      <c r="K39" s="1" t="s">
        <v>68</v>
      </c>
    </row>
    <row r="40" spans="1:22" ht="15" customHeight="1">
      <c r="A40" s="218"/>
      <c r="B40" s="218"/>
      <c r="C40" s="218"/>
      <c r="D40" s="218"/>
      <c r="E40" s="218"/>
      <c r="F40" s="218"/>
      <c r="G40" s="218"/>
      <c r="H40" s="218"/>
      <c r="I40" s="218"/>
      <c r="J40" s="149"/>
    </row>
    <row r="41" spans="1:22" ht="15" customHeight="1">
      <c r="A41" s="185" t="s">
        <v>69</v>
      </c>
      <c r="B41" s="185"/>
      <c r="C41" s="185"/>
      <c r="D41" s="185"/>
      <c r="E41" s="185"/>
      <c r="F41" s="185"/>
      <c r="G41" s="185"/>
      <c r="H41" s="185"/>
      <c r="I41" s="185"/>
      <c r="J41" s="149"/>
    </row>
    <row r="42" spans="1:22" ht="15" customHeight="1">
      <c r="A42" s="188" t="s">
        <v>70</v>
      </c>
      <c r="B42" s="188"/>
      <c r="C42" s="188"/>
      <c r="D42" s="188"/>
      <c r="E42" s="188"/>
      <c r="F42" s="188"/>
      <c r="G42" s="188"/>
      <c r="H42" s="188"/>
      <c r="I42" s="188"/>
      <c r="J42" s="149"/>
    </row>
    <row r="43" spans="1:22" ht="15" customHeight="1">
      <c r="A43" s="146" t="s">
        <v>71</v>
      </c>
      <c r="B43" s="187" t="s">
        <v>72</v>
      </c>
      <c r="C43" s="187"/>
      <c r="D43" s="187"/>
      <c r="E43" s="187"/>
      <c r="F43" s="187"/>
      <c r="G43" s="187"/>
      <c r="H43" s="146" t="s">
        <v>73</v>
      </c>
      <c r="I43" s="29" t="s">
        <v>50</v>
      </c>
      <c r="J43" s="149"/>
    </row>
    <row r="44" spans="1:22" ht="15" customHeight="1">
      <c r="A44" s="142" t="s">
        <v>7</v>
      </c>
      <c r="B44" s="215" t="s">
        <v>74</v>
      </c>
      <c r="C44" s="215"/>
      <c r="D44" s="215"/>
      <c r="E44" s="215"/>
      <c r="F44" s="215"/>
      <c r="G44" s="215"/>
      <c r="H44" s="30">
        <f>1/12</f>
        <v>8.3299999999999999E-2</v>
      </c>
      <c r="I44" s="31">
        <f>H44*H39</f>
        <v>264.33999999999997</v>
      </c>
      <c r="J44" s="149"/>
      <c r="K44" s="240" t="s">
        <v>75</v>
      </c>
      <c r="L44" s="240"/>
      <c r="M44" s="240"/>
      <c r="N44" s="240"/>
      <c r="O44" s="240"/>
      <c r="P44" s="240"/>
      <c r="Q44" s="240"/>
      <c r="R44" s="240"/>
      <c r="S44" s="240"/>
      <c r="T44" s="240"/>
      <c r="U44" s="240"/>
      <c r="V44" s="240"/>
    </row>
    <row r="45" spans="1:22" ht="25.9" customHeight="1">
      <c r="A45" s="142" t="s">
        <v>11</v>
      </c>
      <c r="B45" s="216" t="s">
        <v>76</v>
      </c>
      <c r="C45" s="216"/>
      <c r="D45" s="216"/>
      <c r="E45" s="216"/>
      <c r="F45" s="216"/>
      <c r="G45" s="216"/>
      <c r="H45" s="32">
        <f>(1/12)+(1/3/12)</f>
        <v>0.1111</v>
      </c>
      <c r="I45" s="31">
        <f>H45*H39</f>
        <v>352.55</v>
      </c>
      <c r="J45" s="149"/>
      <c r="K45" s="240" t="s">
        <v>77</v>
      </c>
      <c r="L45" s="240"/>
      <c r="M45" s="240"/>
      <c r="N45" s="240"/>
      <c r="O45" s="240"/>
      <c r="P45" s="240"/>
      <c r="Q45" s="240"/>
      <c r="R45" s="240"/>
      <c r="S45" s="240"/>
      <c r="T45" s="240"/>
      <c r="U45" s="240"/>
      <c r="V45" s="240"/>
    </row>
    <row r="46" spans="1:22" ht="37.5" customHeight="1">
      <c r="A46" s="18" t="s">
        <v>15</v>
      </c>
      <c r="B46" s="217" t="s">
        <v>78</v>
      </c>
      <c r="C46" s="217"/>
      <c r="D46" s="217"/>
      <c r="E46" s="217"/>
      <c r="F46" s="217"/>
      <c r="G46" s="217"/>
      <c r="H46" s="33">
        <f>(H44+H45)*H59</f>
        <v>7.1499999999999994E-2</v>
      </c>
      <c r="I46" s="34">
        <f>H46*H39</f>
        <v>226.89</v>
      </c>
      <c r="J46" s="149"/>
      <c r="K46" s="241" t="s">
        <v>79</v>
      </c>
      <c r="L46" s="241"/>
      <c r="M46" s="241"/>
      <c r="N46" s="241"/>
      <c r="O46" s="241"/>
      <c r="P46" s="241"/>
      <c r="Q46" s="241"/>
      <c r="R46" s="241"/>
      <c r="S46" s="241"/>
      <c r="T46" s="241"/>
      <c r="U46" s="241"/>
      <c r="V46" s="241"/>
    </row>
    <row r="47" spans="1:22" ht="15" customHeight="1">
      <c r="A47" s="188" t="s">
        <v>80</v>
      </c>
      <c r="B47" s="188"/>
      <c r="C47" s="188"/>
      <c r="D47" s="188"/>
      <c r="E47" s="188"/>
      <c r="F47" s="188"/>
      <c r="G47" s="188"/>
      <c r="H47" s="196">
        <f>SUM(I44:I46)</f>
        <v>843.78</v>
      </c>
      <c r="I47" s="196"/>
      <c r="J47" s="149"/>
      <c r="K47" s="1" t="s">
        <v>81</v>
      </c>
    </row>
    <row r="48" spans="1:22" ht="15" customHeight="1">
      <c r="A48" s="197"/>
      <c r="B48" s="197"/>
      <c r="C48" s="197"/>
      <c r="D48" s="197"/>
      <c r="E48" s="197"/>
      <c r="F48" s="197"/>
      <c r="G48" s="197"/>
      <c r="H48" s="197"/>
      <c r="I48" s="197"/>
      <c r="J48" s="149"/>
    </row>
    <row r="49" spans="1:37" ht="15" customHeight="1">
      <c r="A49" s="187" t="s">
        <v>82</v>
      </c>
      <c r="B49" s="187"/>
      <c r="C49" s="187"/>
      <c r="D49" s="187"/>
      <c r="E49" s="187"/>
      <c r="F49" s="187"/>
      <c r="G49" s="187"/>
      <c r="H49" s="187"/>
      <c r="I49" s="187"/>
      <c r="J49" s="149"/>
    </row>
    <row r="50" spans="1:37" ht="15" customHeight="1">
      <c r="A50" s="146" t="s">
        <v>83</v>
      </c>
      <c r="B50" s="187" t="s">
        <v>84</v>
      </c>
      <c r="C50" s="187"/>
      <c r="D50" s="187"/>
      <c r="E50" s="187"/>
      <c r="F50" s="187"/>
      <c r="G50" s="187"/>
      <c r="H50" s="146" t="s">
        <v>73</v>
      </c>
      <c r="I50" s="29" t="s">
        <v>50</v>
      </c>
      <c r="J50" s="149"/>
    </row>
    <row r="51" spans="1:37" ht="15" customHeight="1">
      <c r="A51" s="142" t="s">
        <v>7</v>
      </c>
      <c r="B51" s="195" t="s">
        <v>85</v>
      </c>
      <c r="C51" s="195"/>
      <c r="D51" s="195"/>
      <c r="E51" s="195"/>
      <c r="F51" s="195"/>
      <c r="G51" s="195"/>
      <c r="H51" s="35">
        <v>0.2</v>
      </c>
      <c r="I51" s="36">
        <f t="shared" ref="I51:I58" si="0">H51*$H$39</f>
        <v>634.66</v>
      </c>
      <c r="J51" s="149"/>
      <c r="K51" s="1" t="s">
        <v>86</v>
      </c>
    </row>
    <row r="52" spans="1:37" ht="15" customHeight="1">
      <c r="A52" s="142" t="s">
        <v>11</v>
      </c>
      <c r="B52" s="195" t="s">
        <v>87</v>
      </c>
      <c r="C52" s="195"/>
      <c r="D52" s="195"/>
      <c r="E52" s="195"/>
      <c r="F52" s="195"/>
      <c r="G52" s="195"/>
      <c r="H52" s="35">
        <v>2.5000000000000001E-2</v>
      </c>
      <c r="I52" s="36">
        <f t="shared" si="0"/>
        <v>79.33</v>
      </c>
      <c r="J52" s="149"/>
      <c r="K52" s="1" t="s">
        <v>88</v>
      </c>
    </row>
    <row r="53" spans="1:37" ht="42.2" customHeight="1">
      <c r="A53" s="37" t="s">
        <v>15</v>
      </c>
      <c r="B53" s="214" t="s">
        <v>89</v>
      </c>
      <c r="C53" s="214"/>
      <c r="D53" s="18" t="s">
        <v>90</v>
      </c>
      <c r="E53" s="38">
        <v>3</v>
      </c>
      <c r="F53" s="39" t="s">
        <v>91</v>
      </c>
      <c r="G53" s="38">
        <v>1</v>
      </c>
      <c r="H53" s="113">
        <f>E53*G53/100</f>
        <v>0.03</v>
      </c>
      <c r="I53" s="114">
        <f t="shared" si="0"/>
        <v>95.2</v>
      </c>
      <c r="J53" s="149"/>
      <c r="K53" s="1" t="s">
        <v>92</v>
      </c>
    </row>
    <row r="54" spans="1:37" ht="15" customHeight="1">
      <c r="A54" s="37" t="s">
        <v>19</v>
      </c>
      <c r="B54" s="195" t="s">
        <v>93</v>
      </c>
      <c r="C54" s="195"/>
      <c r="D54" s="195"/>
      <c r="E54" s="195"/>
      <c r="F54" s="195"/>
      <c r="G54" s="195"/>
      <c r="H54" s="35">
        <v>1.4999999999999999E-2</v>
      </c>
      <c r="I54" s="36">
        <f t="shared" si="0"/>
        <v>47.6</v>
      </c>
      <c r="J54" s="149"/>
      <c r="K54" s="1" t="s">
        <v>94</v>
      </c>
    </row>
    <row r="55" spans="1:37" ht="15" customHeight="1">
      <c r="A55" s="142" t="s">
        <v>61</v>
      </c>
      <c r="B55" s="195" t="s">
        <v>95</v>
      </c>
      <c r="C55" s="195"/>
      <c r="D55" s="195"/>
      <c r="E55" s="195"/>
      <c r="F55" s="195"/>
      <c r="G55" s="195"/>
      <c r="H55" s="40">
        <v>0.01</v>
      </c>
      <c r="I55" s="36">
        <f t="shared" si="0"/>
        <v>31.73</v>
      </c>
      <c r="J55" s="149"/>
      <c r="K55" s="1" t="s">
        <v>96</v>
      </c>
    </row>
    <row r="56" spans="1:37" ht="15" customHeight="1">
      <c r="A56" s="142" t="s">
        <v>63</v>
      </c>
      <c r="B56" s="195" t="s">
        <v>97</v>
      </c>
      <c r="C56" s="195"/>
      <c r="D56" s="195"/>
      <c r="E56" s="195"/>
      <c r="F56" s="195"/>
      <c r="G56" s="195"/>
      <c r="H56" s="35">
        <v>6.0000000000000001E-3</v>
      </c>
      <c r="I56" s="36">
        <f t="shared" si="0"/>
        <v>19.04</v>
      </c>
      <c r="J56" s="149"/>
      <c r="K56" s="1" t="s">
        <v>98</v>
      </c>
    </row>
    <row r="57" spans="1:37">
      <c r="A57" s="142" t="s">
        <v>65</v>
      </c>
      <c r="B57" s="195" t="s">
        <v>99</v>
      </c>
      <c r="C57" s="195"/>
      <c r="D57" s="195"/>
      <c r="E57" s="195"/>
      <c r="F57" s="195"/>
      <c r="G57" s="195"/>
      <c r="H57" s="35">
        <v>2E-3</v>
      </c>
      <c r="I57" s="36">
        <f t="shared" si="0"/>
        <v>6.35</v>
      </c>
      <c r="J57" s="149"/>
      <c r="K57" s="1" t="s">
        <v>100</v>
      </c>
    </row>
    <row r="58" spans="1:37" ht="15" customHeight="1">
      <c r="A58" s="142" t="s">
        <v>101</v>
      </c>
      <c r="B58" s="195" t="s">
        <v>102</v>
      </c>
      <c r="C58" s="195"/>
      <c r="D58" s="195"/>
      <c r="E58" s="195"/>
      <c r="F58" s="195"/>
      <c r="G58" s="195"/>
      <c r="H58" s="40">
        <v>0.08</v>
      </c>
      <c r="I58" s="36">
        <f t="shared" si="0"/>
        <v>253.86</v>
      </c>
      <c r="J58" s="149"/>
      <c r="K58" s="1" t="s">
        <v>103</v>
      </c>
    </row>
    <row r="59" spans="1:37" ht="15" customHeight="1">
      <c r="A59" s="188" t="s">
        <v>104</v>
      </c>
      <c r="B59" s="188"/>
      <c r="C59" s="188"/>
      <c r="D59" s="188"/>
      <c r="E59" s="188"/>
      <c r="F59" s="188"/>
      <c r="G59" s="188"/>
      <c r="H59" s="41">
        <f>SUM(H51:H58)</f>
        <v>0.36799999999999999</v>
      </c>
      <c r="I59" s="147">
        <f>SUM(I51:I58)</f>
        <v>1167.77</v>
      </c>
      <c r="J59" s="149"/>
      <c r="K59" s="1" t="s">
        <v>105</v>
      </c>
    </row>
    <row r="60" spans="1:37" ht="15" customHeight="1">
      <c r="A60" s="197"/>
      <c r="B60" s="197"/>
      <c r="C60" s="197"/>
      <c r="D60" s="197"/>
      <c r="E60" s="197"/>
      <c r="F60" s="197"/>
      <c r="G60" s="197"/>
      <c r="H60" s="197"/>
      <c r="I60" s="197"/>
      <c r="J60" s="149"/>
    </row>
    <row r="61" spans="1:37" ht="15" customHeight="1">
      <c r="A61" s="188" t="s">
        <v>106</v>
      </c>
      <c r="B61" s="188"/>
      <c r="C61" s="188"/>
      <c r="D61" s="188"/>
      <c r="E61" s="188"/>
      <c r="F61" s="188"/>
      <c r="G61" s="188"/>
      <c r="H61" s="188"/>
      <c r="I61" s="188"/>
      <c r="J61" s="149"/>
    </row>
    <row r="62" spans="1:37" ht="15" customHeight="1" thickBot="1">
      <c r="A62" s="146" t="s">
        <v>107</v>
      </c>
      <c r="B62" s="187" t="s">
        <v>108</v>
      </c>
      <c r="C62" s="187"/>
      <c r="D62" s="187"/>
      <c r="E62" s="187"/>
      <c r="F62" s="187"/>
      <c r="G62" s="187"/>
      <c r="H62" s="188" t="s">
        <v>50</v>
      </c>
      <c r="I62" s="188"/>
      <c r="J62" s="42"/>
    </row>
    <row r="63" spans="1:37" ht="15.75" thickBot="1">
      <c r="A63" s="210" t="s">
        <v>7</v>
      </c>
      <c r="B63" s="212" t="s">
        <v>109</v>
      </c>
      <c r="C63" s="142" t="s">
        <v>110</v>
      </c>
      <c r="D63" s="142" t="s">
        <v>111</v>
      </c>
      <c r="E63" s="142" t="s">
        <v>112</v>
      </c>
      <c r="F63" s="142" t="s">
        <v>113</v>
      </c>
      <c r="G63" s="142" t="s">
        <v>114</v>
      </c>
      <c r="H63" s="213">
        <f>IF(C64="N",0,(D64*E64*F64)-G64)</f>
        <v>543.54</v>
      </c>
      <c r="I63" s="213"/>
      <c r="J63" s="22"/>
      <c r="K63" s="1" t="s">
        <v>115</v>
      </c>
      <c r="Z63" s="208"/>
      <c r="AA63" s="208"/>
      <c r="AB63" s="208"/>
      <c r="AC63" s="208"/>
      <c r="AD63" s="208"/>
      <c r="AE63" s="208"/>
      <c r="AF63" s="208"/>
      <c r="AG63" s="208"/>
      <c r="AH63" s="208"/>
      <c r="AI63" s="208"/>
      <c r="AJ63" s="208"/>
      <c r="AK63" s="208"/>
    </row>
    <row r="64" spans="1:37" ht="27" customHeight="1">
      <c r="A64" s="210"/>
      <c r="B64" s="210"/>
      <c r="C64" s="148" t="s">
        <v>55</v>
      </c>
      <c r="D64" s="102">
        <v>15</v>
      </c>
      <c r="E64" s="148">
        <v>2</v>
      </c>
      <c r="F64" s="148">
        <v>23</v>
      </c>
      <c r="G64" s="102">
        <f>H32*0.06</f>
        <v>146.46</v>
      </c>
      <c r="H64" s="209">
        <f>IF(H63&gt;=0,H63,0)</f>
        <v>543.54</v>
      </c>
      <c r="I64" s="209"/>
      <c r="J64" s="22"/>
      <c r="K64" s="1" t="s">
        <v>116</v>
      </c>
      <c r="Z64" s="44"/>
      <c r="AA64" s="45"/>
      <c r="AB64" s="46"/>
      <c r="AC64" s="47"/>
      <c r="AD64" s="48"/>
      <c r="AE64" s="47"/>
      <c r="AF64" s="48"/>
      <c r="AG64" s="47"/>
      <c r="AH64" s="48"/>
      <c r="AI64" s="47"/>
      <c r="AJ64" s="48"/>
      <c r="AK64" s="47"/>
    </row>
    <row r="65" spans="1:37" ht="15" customHeight="1">
      <c r="A65" s="210" t="s">
        <v>11</v>
      </c>
      <c r="B65" s="210" t="s">
        <v>117</v>
      </c>
      <c r="C65" s="210"/>
      <c r="D65" s="142" t="s">
        <v>110</v>
      </c>
      <c r="E65" s="142" t="s">
        <v>111</v>
      </c>
      <c r="F65" s="142" t="s">
        <v>113</v>
      </c>
      <c r="G65" s="142" t="s">
        <v>114</v>
      </c>
      <c r="H65" s="211">
        <f>IF(D66="N",0,(E66*F66)-G66)</f>
        <v>828</v>
      </c>
      <c r="I65" s="211"/>
      <c r="J65" s="22"/>
      <c r="K65" s="1" t="s">
        <v>118</v>
      </c>
      <c r="Z65" s="49"/>
      <c r="AA65" s="50"/>
      <c r="AB65" s="49"/>
      <c r="AC65" s="51"/>
      <c r="AD65" s="49"/>
      <c r="AE65" s="51"/>
      <c r="AF65" s="49"/>
      <c r="AG65" s="51"/>
      <c r="AH65" s="49"/>
      <c r="AI65" s="51"/>
      <c r="AJ65" s="49"/>
      <c r="AK65" s="51"/>
    </row>
    <row r="66" spans="1:37" ht="15" customHeight="1" thickBot="1">
      <c r="A66" s="210"/>
      <c r="B66" s="210"/>
      <c r="C66" s="210"/>
      <c r="D66" s="142" t="s">
        <v>110</v>
      </c>
      <c r="E66" s="43">
        <v>40</v>
      </c>
      <c r="F66" s="142">
        <v>23</v>
      </c>
      <c r="G66" s="43">
        <f>E66*F66*10%</f>
        <v>92</v>
      </c>
      <c r="H66" s="211"/>
      <c r="I66" s="211"/>
      <c r="J66" s="22"/>
      <c r="K66" s="1" t="s">
        <v>119</v>
      </c>
      <c r="Z66" s="52"/>
      <c r="AA66" s="53"/>
      <c r="AB66" s="52"/>
      <c r="AC66" s="54"/>
      <c r="AD66" s="52"/>
      <c r="AE66" s="54"/>
      <c r="AF66" s="52"/>
      <c r="AG66" s="54"/>
      <c r="AH66" s="52"/>
      <c r="AI66" s="54"/>
      <c r="AJ66" s="52"/>
      <c r="AK66" s="54"/>
    </row>
    <row r="67" spans="1:37" ht="15" customHeight="1">
      <c r="A67" s="142" t="s">
        <v>15</v>
      </c>
      <c r="B67" s="177" t="s">
        <v>120</v>
      </c>
      <c r="C67" s="177"/>
      <c r="D67" s="177"/>
      <c r="E67" s="177"/>
      <c r="F67" s="177"/>
      <c r="G67" s="177"/>
      <c r="H67" s="201">
        <v>120</v>
      </c>
      <c r="I67" s="202"/>
      <c r="J67" s="55"/>
      <c r="K67" s="1" t="s">
        <v>121</v>
      </c>
      <c r="Z67" s="56"/>
      <c r="AA67" s="56"/>
      <c r="AB67" s="56"/>
      <c r="AC67" s="56"/>
      <c r="AD67" s="56"/>
      <c r="AE67" s="56"/>
      <c r="AF67" s="56"/>
      <c r="AG67" s="56"/>
      <c r="AH67" s="56"/>
      <c r="AI67" s="56"/>
      <c r="AJ67" s="56"/>
      <c r="AK67" s="56"/>
    </row>
    <row r="68" spans="1:37" ht="15" customHeight="1">
      <c r="A68" s="142" t="s">
        <v>19</v>
      </c>
      <c r="B68" s="177" t="s">
        <v>122</v>
      </c>
      <c r="C68" s="177"/>
      <c r="D68" s="177"/>
      <c r="E68" s="177"/>
      <c r="F68" s="177"/>
      <c r="G68" s="177"/>
      <c r="H68" s="199">
        <v>0</v>
      </c>
      <c r="I68" s="199"/>
      <c r="J68" s="22"/>
      <c r="K68" s="1" t="s">
        <v>123</v>
      </c>
      <c r="Z68" s="56"/>
      <c r="AA68" s="56"/>
      <c r="AB68" s="56"/>
      <c r="AC68" s="56"/>
      <c r="AD68" s="56"/>
      <c r="AE68" s="56"/>
      <c r="AF68" s="56"/>
      <c r="AG68" s="56"/>
      <c r="AH68" s="57"/>
      <c r="AI68" s="56"/>
      <c r="AJ68" s="56"/>
      <c r="AK68" s="56"/>
    </row>
    <row r="69" spans="1:37" ht="15" customHeight="1">
      <c r="A69" s="142" t="s">
        <v>61</v>
      </c>
      <c r="B69" s="203" t="s">
        <v>124</v>
      </c>
      <c r="C69" s="204"/>
      <c r="D69" s="204"/>
      <c r="E69" s="204"/>
      <c r="F69" s="204"/>
      <c r="G69" s="205"/>
      <c r="H69" s="206">
        <v>0</v>
      </c>
      <c r="I69" s="207"/>
      <c r="J69" s="22"/>
      <c r="Z69" s="56"/>
      <c r="AA69" s="56"/>
      <c r="AB69" s="56"/>
      <c r="AC69" s="56"/>
      <c r="AD69" s="56"/>
      <c r="AE69" s="56"/>
      <c r="AF69" s="56"/>
      <c r="AG69" s="56"/>
      <c r="AH69" s="57"/>
      <c r="AI69" s="56"/>
      <c r="AJ69" s="56"/>
      <c r="AK69" s="56"/>
    </row>
    <row r="70" spans="1:37" ht="15" customHeight="1">
      <c r="A70" s="142" t="s">
        <v>63</v>
      </c>
      <c r="B70" s="177" t="s">
        <v>125</v>
      </c>
      <c r="C70" s="177"/>
      <c r="D70" s="177"/>
      <c r="E70" s="177"/>
      <c r="F70" s="177"/>
      <c r="G70" s="177"/>
      <c r="H70" s="199">
        <v>0</v>
      </c>
      <c r="I70" s="199"/>
      <c r="J70" s="22"/>
      <c r="Z70" s="56"/>
      <c r="AA70" s="56"/>
      <c r="AB70" s="56"/>
      <c r="AC70" s="56"/>
      <c r="AD70" s="56"/>
      <c r="AE70" s="56"/>
      <c r="AF70" s="56"/>
      <c r="AG70" s="56"/>
      <c r="AH70" s="57"/>
      <c r="AI70" s="56"/>
      <c r="AJ70" s="56"/>
      <c r="AK70" s="56"/>
    </row>
    <row r="71" spans="1:37" ht="15" customHeight="1">
      <c r="A71" s="188" t="s">
        <v>80</v>
      </c>
      <c r="B71" s="188"/>
      <c r="C71" s="188"/>
      <c r="D71" s="188"/>
      <c r="E71" s="188"/>
      <c r="F71" s="188"/>
      <c r="G71" s="188"/>
      <c r="H71" s="196">
        <f>SUM(H63:I70)</f>
        <v>2035.08</v>
      </c>
      <c r="I71" s="196"/>
      <c r="J71" s="28"/>
      <c r="K71" s="1" t="s">
        <v>126</v>
      </c>
    </row>
    <row r="72" spans="1:37" ht="15" customHeight="1">
      <c r="A72" s="191"/>
      <c r="B72" s="191"/>
      <c r="C72" s="191"/>
      <c r="D72" s="191"/>
      <c r="E72" s="191"/>
      <c r="F72" s="191"/>
      <c r="G72" s="191"/>
      <c r="H72" s="191"/>
      <c r="I72" s="191"/>
      <c r="J72" s="28"/>
    </row>
    <row r="73" spans="1:37" ht="15" customHeight="1">
      <c r="A73" s="200" t="s">
        <v>127</v>
      </c>
      <c r="B73" s="200"/>
      <c r="C73" s="200"/>
      <c r="D73" s="200"/>
      <c r="E73" s="200"/>
      <c r="F73" s="200"/>
      <c r="G73" s="200"/>
      <c r="H73" s="200"/>
      <c r="I73" s="200"/>
      <c r="J73" s="28"/>
    </row>
    <row r="74" spans="1:37" ht="15" customHeight="1">
      <c r="A74" s="198"/>
      <c r="B74" s="198"/>
      <c r="C74" s="198"/>
      <c r="D74" s="198"/>
      <c r="E74" s="198"/>
      <c r="F74" s="198"/>
      <c r="G74" s="198"/>
      <c r="H74" s="198"/>
      <c r="I74" s="198"/>
      <c r="J74" s="28"/>
    </row>
    <row r="75" spans="1:37" ht="15" customHeight="1">
      <c r="A75" s="150">
        <v>2</v>
      </c>
      <c r="B75" s="180" t="s">
        <v>128</v>
      </c>
      <c r="C75" s="180"/>
      <c r="D75" s="180"/>
      <c r="E75" s="180"/>
      <c r="F75" s="180"/>
      <c r="G75" s="180"/>
      <c r="H75" s="172" t="s">
        <v>50</v>
      </c>
      <c r="I75" s="172"/>
      <c r="J75" s="28"/>
    </row>
    <row r="76" spans="1:37" ht="15" customHeight="1">
      <c r="A76" s="18" t="s">
        <v>71</v>
      </c>
      <c r="B76" s="177" t="s">
        <v>129</v>
      </c>
      <c r="C76" s="177"/>
      <c r="D76" s="177"/>
      <c r="E76" s="177"/>
      <c r="F76" s="177"/>
      <c r="G76" s="177"/>
      <c r="H76" s="178">
        <f>H47</f>
        <v>843.78</v>
      </c>
      <c r="I76" s="178"/>
      <c r="J76" s="28"/>
      <c r="K76" s="1" t="s">
        <v>130</v>
      </c>
    </row>
    <row r="77" spans="1:37" ht="15" customHeight="1">
      <c r="A77" s="18" t="s">
        <v>83</v>
      </c>
      <c r="B77" s="177" t="s">
        <v>84</v>
      </c>
      <c r="C77" s="177"/>
      <c r="D77" s="177"/>
      <c r="E77" s="177"/>
      <c r="F77" s="177"/>
      <c r="G77" s="177"/>
      <c r="H77" s="178">
        <f>I59</f>
        <v>1167.77</v>
      </c>
      <c r="I77" s="178"/>
      <c r="J77" s="28"/>
      <c r="K77" s="1" t="s">
        <v>131</v>
      </c>
    </row>
    <row r="78" spans="1:37" ht="15" customHeight="1">
      <c r="A78" s="18" t="s">
        <v>107</v>
      </c>
      <c r="B78" s="177" t="s">
        <v>108</v>
      </c>
      <c r="C78" s="177"/>
      <c r="D78" s="177"/>
      <c r="E78" s="177"/>
      <c r="F78" s="177"/>
      <c r="G78" s="177"/>
      <c r="H78" s="178">
        <f>H71</f>
        <v>2035.08</v>
      </c>
      <c r="I78" s="178"/>
      <c r="J78" s="28"/>
      <c r="K78" s="1" t="s">
        <v>132</v>
      </c>
    </row>
    <row r="79" spans="1:37" ht="15" customHeight="1">
      <c r="A79" s="188" t="s">
        <v>80</v>
      </c>
      <c r="B79" s="188"/>
      <c r="C79" s="188"/>
      <c r="D79" s="188"/>
      <c r="E79" s="188"/>
      <c r="F79" s="188"/>
      <c r="G79" s="188"/>
      <c r="H79" s="196">
        <f>SUM(H76:I78)</f>
        <v>4046.63</v>
      </c>
      <c r="I79" s="196"/>
      <c r="J79" s="28"/>
      <c r="K79" s="1" t="s">
        <v>133</v>
      </c>
    </row>
    <row r="80" spans="1:37" ht="15" customHeight="1">
      <c r="A80" s="190"/>
      <c r="B80" s="190"/>
      <c r="C80" s="190"/>
      <c r="D80" s="190"/>
      <c r="E80" s="190"/>
      <c r="F80" s="190"/>
      <c r="G80" s="190"/>
      <c r="H80" s="190"/>
      <c r="I80" s="190"/>
      <c r="J80" s="28"/>
    </row>
    <row r="81" spans="1:22" ht="15" customHeight="1">
      <c r="A81" s="185" t="s">
        <v>134</v>
      </c>
      <c r="B81" s="185"/>
      <c r="C81" s="185"/>
      <c r="D81" s="185"/>
      <c r="E81" s="185"/>
      <c r="F81" s="185"/>
      <c r="G81" s="185"/>
      <c r="H81" s="185"/>
      <c r="I81" s="185"/>
      <c r="J81" s="28"/>
    </row>
    <row r="82" spans="1:22" ht="15" customHeight="1">
      <c r="A82" s="146">
        <v>3</v>
      </c>
      <c r="B82" s="187" t="s">
        <v>135</v>
      </c>
      <c r="C82" s="187"/>
      <c r="D82" s="187"/>
      <c r="E82" s="187"/>
      <c r="F82" s="187"/>
      <c r="G82" s="187"/>
      <c r="H82" s="146" t="s">
        <v>73</v>
      </c>
      <c r="I82" s="29" t="s">
        <v>50</v>
      </c>
      <c r="J82" s="28"/>
    </row>
    <row r="83" spans="1:22" ht="15" customHeight="1">
      <c r="A83" s="142" t="s">
        <v>7</v>
      </c>
      <c r="B83" s="195" t="s">
        <v>136</v>
      </c>
      <c r="C83" s="195"/>
      <c r="D83" s="195"/>
      <c r="E83" s="195"/>
      <c r="F83" s="195"/>
      <c r="G83" s="195"/>
      <c r="H83" s="104">
        <f>(1/12)</f>
        <v>8.3299999999999999E-2</v>
      </c>
      <c r="I83" s="36">
        <f t="shared" ref="I83:I88" si="1">H83*$H$39</f>
        <v>264.33999999999997</v>
      </c>
      <c r="J83" s="28"/>
      <c r="K83" s="1" t="s">
        <v>137</v>
      </c>
    </row>
    <row r="84" spans="1:22" ht="15" customHeight="1">
      <c r="A84" s="142" t="s">
        <v>11</v>
      </c>
      <c r="B84" s="195" t="s">
        <v>138</v>
      </c>
      <c r="C84" s="195"/>
      <c r="D84" s="195"/>
      <c r="E84" s="195"/>
      <c r="F84" s="195"/>
      <c r="G84" s="195"/>
      <c r="H84" s="104">
        <f>H83*8%</f>
        <v>6.7000000000000002E-3</v>
      </c>
      <c r="I84" s="36">
        <f t="shared" si="1"/>
        <v>21.26</v>
      </c>
      <c r="J84" s="28"/>
      <c r="K84" s="1" t="s">
        <v>139</v>
      </c>
    </row>
    <row r="85" spans="1:22" ht="15" customHeight="1">
      <c r="A85" s="142" t="s">
        <v>15</v>
      </c>
      <c r="B85" s="195" t="s">
        <v>140</v>
      </c>
      <c r="C85" s="195"/>
      <c r="D85" s="195"/>
      <c r="E85" s="195"/>
      <c r="F85" s="195"/>
      <c r="G85" s="195"/>
      <c r="H85" s="104">
        <f>(((1+(2/12)+((1/3)*(1/12)))*0.08*0.4*0.9))</f>
        <v>3.44E-2</v>
      </c>
      <c r="I85" s="36">
        <f t="shared" si="1"/>
        <v>109.16</v>
      </c>
      <c r="J85" s="28"/>
      <c r="K85" s="1" t="s">
        <v>141</v>
      </c>
    </row>
    <row r="86" spans="1:22" ht="15" customHeight="1">
      <c r="A86" s="142" t="s">
        <v>19</v>
      </c>
      <c r="B86" s="195" t="s">
        <v>142</v>
      </c>
      <c r="C86" s="195"/>
      <c r="D86" s="195"/>
      <c r="E86" s="195"/>
      <c r="F86" s="195"/>
      <c r="G86" s="195"/>
      <c r="H86" s="104">
        <v>1.9400000000000001E-2</v>
      </c>
      <c r="I86" s="36">
        <f t="shared" si="1"/>
        <v>61.56</v>
      </c>
      <c r="J86" s="28"/>
      <c r="K86" s="1" t="s">
        <v>143</v>
      </c>
    </row>
    <row r="87" spans="1:22" ht="15" customHeight="1">
      <c r="A87" s="142" t="s">
        <v>61</v>
      </c>
      <c r="B87" s="195" t="s">
        <v>144</v>
      </c>
      <c r="C87" s="195"/>
      <c r="D87" s="195"/>
      <c r="E87" s="195"/>
      <c r="F87" s="195"/>
      <c r="G87" s="195"/>
      <c r="H87" s="104">
        <f>H86*H59</f>
        <v>7.1000000000000004E-3</v>
      </c>
      <c r="I87" s="36">
        <f t="shared" si="1"/>
        <v>22.53</v>
      </c>
      <c r="J87" s="28"/>
      <c r="K87" s="1" t="s">
        <v>145</v>
      </c>
    </row>
    <row r="88" spans="1:22" ht="15" customHeight="1">
      <c r="A88" s="142" t="s">
        <v>63</v>
      </c>
      <c r="B88" s="195" t="s">
        <v>146</v>
      </c>
      <c r="C88" s="195"/>
      <c r="D88" s="195"/>
      <c r="E88" s="195"/>
      <c r="F88" s="195"/>
      <c r="G88" s="195"/>
      <c r="H88" s="104">
        <f>H86*0.08*0.4</f>
        <v>5.9999999999999995E-4</v>
      </c>
      <c r="I88" s="36">
        <f t="shared" si="1"/>
        <v>1.9</v>
      </c>
      <c r="J88" s="28"/>
      <c r="K88" s="1" t="s">
        <v>147</v>
      </c>
    </row>
    <row r="89" spans="1:22" ht="15" customHeight="1">
      <c r="A89" s="188" t="s">
        <v>80</v>
      </c>
      <c r="B89" s="188"/>
      <c r="C89" s="188"/>
      <c r="D89" s="188"/>
      <c r="E89" s="188"/>
      <c r="F89" s="188"/>
      <c r="G89" s="188"/>
      <c r="H89" s="196">
        <f>SUM(I83:I88)</f>
        <v>480.75</v>
      </c>
      <c r="I89" s="196"/>
      <c r="J89" s="28"/>
      <c r="K89" s="1" t="s">
        <v>148</v>
      </c>
    </row>
    <row r="90" spans="1:22" ht="15" customHeight="1">
      <c r="A90" s="197"/>
      <c r="B90" s="197"/>
      <c r="C90" s="197"/>
      <c r="D90" s="197"/>
      <c r="E90" s="197"/>
      <c r="F90" s="197"/>
      <c r="G90" s="197"/>
      <c r="H90" s="197"/>
      <c r="I90" s="197"/>
      <c r="J90" s="28"/>
    </row>
    <row r="91" spans="1:22" ht="15" customHeight="1">
      <c r="A91" s="185" t="s">
        <v>149</v>
      </c>
      <c r="B91" s="185"/>
      <c r="C91" s="185"/>
      <c r="D91" s="185"/>
      <c r="E91" s="185"/>
      <c r="F91" s="185"/>
      <c r="G91" s="185"/>
      <c r="H91" s="185"/>
      <c r="I91" s="185"/>
      <c r="J91" s="28"/>
    </row>
    <row r="92" spans="1:22" ht="15" customHeight="1">
      <c r="A92" s="188" t="s">
        <v>150</v>
      </c>
      <c r="B92" s="188"/>
      <c r="C92" s="188"/>
      <c r="D92" s="188"/>
      <c r="E92" s="188"/>
      <c r="F92" s="188"/>
      <c r="G92" s="188"/>
      <c r="H92" s="188"/>
      <c r="I92" s="188"/>
      <c r="J92" s="28"/>
    </row>
    <row r="93" spans="1:22" ht="15" customHeight="1">
      <c r="A93" s="146" t="s">
        <v>151</v>
      </c>
      <c r="B93" s="187" t="s">
        <v>152</v>
      </c>
      <c r="C93" s="187"/>
      <c r="D93" s="187"/>
      <c r="E93" s="187"/>
      <c r="F93" s="187"/>
      <c r="G93" s="187"/>
      <c r="H93" s="146" t="s">
        <v>73</v>
      </c>
      <c r="I93" s="146" t="s">
        <v>50</v>
      </c>
      <c r="J93" s="28"/>
    </row>
    <row r="94" spans="1:22" ht="15" customHeight="1">
      <c r="A94" s="103" t="s">
        <v>7</v>
      </c>
      <c r="B94" s="195" t="s">
        <v>153</v>
      </c>
      <c r="C94" s="195"/>
      <c r="D94" s="195"/>
      <c r="E94" s="195"/>
      <c r="F94" s="195"/>
      <c r="G94" s="195"/>
      <c r="H94" s="32">
        <f>1/12</f>
        <v>8.3299999999999999E-2</v>
      </c>
      <c r="I94" s="31">
        <f>H94*H39</f>
        <v>264.33999999999997</v>
      </c>
      <c r="J94" s="149"/>
      <c r="K94" s="240" t="s">
        <v>75</v>
      </c>
      <c r="L94" s="240"/>
      <c r="M94" s="240"/>
      <c r="N94" s="240"/>
      <c r="O94" s="240"/>
      <c r="P94" s="240"/>
      <c r="Q94" s="240"/>
      <c r="R94" s="240"/>
      <c r="S94" s="240"/>
      <c r="T94" s="240"/>
      <c r="U94" s="240"/>
      <c r="V94" s="240"/>
    </row>
    <row r="95" spans="1:22" ht="15" customHeight="1">
      <c r="A95" s="142" t="s">
        <v>11</v>
      </c>
      <c r="B95" s="195" t="s">
        <v>154</v>
      </c>
      <c r="C95" s="195"/>
      <c r="D95" s="195"/>
      <c r="E95" s="195"/>
      <c r="F95" s="195"/>
      <c r="G95" s="195"/>
      <c r="H95" s="105">
        <v>1.66E-2</v>
      </c>
      <c r="I95" s="31">
        <f>H95*$H$39</f>
        <v>52.68</v>
      </c>
      <c r="J95" s="28"/>
      <c r="K95" s="1" t="s">
        <v>155</v>
      </c>
    </row>
    <row r="96" spans="1:22" ht="15" customHeight="1">
      <c r="A96" s="142" t="s">
        <v>15</v>
      </c>
      <c r="B96" s="195" t="s">
        <v>156</v>
      </c>
      <c r="C96" s="195"/>
      <c r="D96" s="195"/>
      <c r="E96" s="195"/>
      <c r="F96" s="195"/>
      <c r="G96" s="195"/>
      <c r="H96" s="105">
        <f>(5/30/12)*0.015</f>
        <v>2.0000000000000001E-4</v>
      </c>
      <c r="I96" s="31">
        <f>H96*$H$39</f>
        <v>0.63</v>
      </c>
      <c r="J96" s="28"/>
      <c r="K96" s="1" t="s">
        <v>157</v>
      </c>
    </row>
    <row r="97" spans="1:1024" ht="15" customHeight="1">
      <c r="A97" s="142" t="s">
        <v>19</v>
      </c>
      <c r="B97" s="195" t="s">
        <v>158</v>
      </c>
      <c r="C97" s="195"/>
      <c r="D97" s="195"/>
      <c r="E97" s="195"/>
      <c r="F97" s="195"/>
      <c r="G97" s="195"/>
      <c r="H97" s="105">
        <f>(1/12)*(0.0178)</f>
        <v>1.5E-3</v>
      </c>
      <c r="I97" s="31">
        <f>H97*$H$39</f>
        <v>4.76</v>
      </c>
      <c r="J97" s="28"/>
      <c r="K97" s="1" t="s">
        <v>159</v>
      </c>
    </row>
    <row r="98" spans="1:1024" ht="15" customHeight="1">
      <c r="A98" s="142" t="s">
        <v>61</v>
      </c>
      <c r="B98" s="195" t="s">
        <v>160</v>
      </c>
      <c r="C98" s="195"/>
      <c r="D98" s="195"/>
      <c r="E98" s="195"/>
      <c r="F98" s="195"/>
      <c r="G98" s="195"/>
      <c r="H98" s="105">
        <f>11.11%*5.28%*50%</f>
        <v>2.8999999999999998E-3</v>
      </c>
      <c r="I98" s="31">
        <f>H98*$H$39</f>
        <v>9.1999999999999993</v>
      </c>
      <c r="J98" s="28"/>
      <c r="K98" s="1" t="s">
        <v>161</v>
      </c>
    </row>
    <row r="99" spans="1:1024" ht="15" customHeight="1">
      <c r="A99" s="142" t="s">
        <v>63</v>
      </c>
      <c r="B99" s="195" t="s">
        <v>162</v>
      </c>
      <c r="C99" s="195"/>
      <c r="D99" s="195"/>
      <c r="E99" s="195"/>
      <c r="F99" s="195"/>
      <c r="G99" s="195"/>
      <c r="H99" s="105">
        <f>(1/30/12)</f>
        <v>2.8E-3</v>
      </c>
      <c r="I99" s="31">
        <f>H99*$H$39</f>
        <v>8.89</v>
      </c>
      <c r="J99" s="28"/>
      <c r="K99" s="1" t="s">
        <v>163</v>
      </c>
    </row>
    <row r="100" spans="1:1024" ht="15" customHeight="1">
      <c r="A100" s="172" t="s">
        <v>80</v>
      </c>
      <c r="B100" s="172"/>
      <c r="C100" s="172"/>
      <c r="D100" s="172"/>
      <c r="E100" s="172"/>
      <c r="F100" s="172"/>
      <c r="G100" s="172"/>
      <c r="H100" s="60">
        <f>SUM(H95:H99)</f>
        <v>2.4E-2</v>
      </c>
      <c r="I100" s="61">
        <f>SUM(I94:I99)</f>
        <v>340.5</v>
      </c>
      <c r="J100" s="28"/>
      <c r="K100" s="1" t="s">
        <v>148</v>
      </c>
    </row>
    <row r="101" spans="1:1024" ht="15" customHeight="1">
      <c r="A101" s="190"/>
      <c r="B101" s="190"/>
      <c r="C101" s="190"/>
      <c r="D101" s="190"/>
      <c r="E101" s="190"/>
      <c r="F101" s="190"/>
      <c r="G101" s="190"/>
      <c r="H101" s="190"/>
      <c r="I101" s="190"/>
      <c r="J101" s="28"/>
    </row>
    <row r="102" spans="1:1024" ht="15" customHeight="1">
      <c r="A102" s="188" t="s">
        <v>164</v>
      </c>
      <c r="B102" s="188"/>
      <c r="C102" s="188"/>
      <c r="D102" s="188"/>
      <c r="E102" s="188"/>
      <c r="F102" s="188"/>
      <c r="G102" s="188"/>
      <c r="H102" s="188"/>
      <c r="I102" s="188"/>
      <c r="J102" s="28"/>
    </row>
    <row r="103" spans="1:1024" ht="15" customHeight="1">
      <c r="A103" s="146" t="s">
        <v>165</v>
      </c>
      <c r="B103" s="187" t="s">
        <v>166</v>
      </c>
      <c r="C103" s="187"/>
      <c r="D103" s="187"/>
      <c r="E103" s="187"/>
      <c r="F103" s="187"/>
      <c r="G103" s="187"/>
      <c r="H103" s="146" t="s">
        <v>73</v>
      </c>
      <c r="I103" s="146" t="s">
        <v>50</v>
      </c>
      <c r="J103" s="28"/>
      <c r="L103" s="2" t="s">
        <v>167</v>
      </c>
    </row>
    <row r="104" spans="1:1024" ht="15" customHeight="1">
      <c r="A104" s="142" t="s">
        <v>7</v>
      </c>
      <c r="B104" s="195" t="s">
        <v>168</v>
      </c>
      <c r="C104" s="195"/>
      <c r="D104" s="195"/>
      <c r="E104" s="195"/>
      <c r="F104" s="195"/>
      <c r="G104" s="195"/>
      <c r="H104" s="30"/>
      <c r="I104" s="31">
        <f>(H32+H33+H34)*H104</f>
        <v>0</v>
      </c>
      <c r="J104" s="28"/>
    </row>
    <row r="105" spans="1:1024" ht="15" customHeight="1">
      <c r="A105" s="188" t="s">
        <v>80</v>
      </c>
      <c r="B105" s="188"/>
      <c r="C105" s="188"/>
      <c r="D105" s="188"/>
      <c r="E105" s="188"/>
      <c r="F105" s="188"/>
      <c r="G105" s="188"/>
      <c r="H105" s="196">
        <f>SUM(I101:I104)</f>
        <v>0</v>
      </c>
      <c r="I105" s="196"/>
      <c r="J105" s="28"/>
    </row>
    <row r="106" spans="1:1024" ht="15" customHeight="1">
      <c r="A106" s="191"/>
      <c r="B106" s="191"/>
      <c r="C106" s="191"/>
      <c r="D106" s="191"/>
      <c r="E106" s="191"/>
      <c r="F106" s="191"/>
      <c r="G106" s="191"/>
      <c r="H106" s="191"/>
      <c r="I106" s="191"/>
      <c r="J106" s="28"/>
    </row>
    <row r="107" spans="1:1024" ht="15" customHeight="1">
      <c r="A107" s="192" t="s">
        <v>169</v>
      </c>
      <c r="B107" s="193"/>
      <c r="C107" s="193"/>
      <c r="D107" s="193"/>
      <c r="E107" s="193"/>
      <c r="F107" s="193"/>
      <c r="G107" s="193"/>
      <c r="H107" s="193"/>
      <c r="I107" s="194"/>
      <c r="J107" s="28"/>
    </row>
    <row r="108" spans="1:1024" s="2" customFormat="1" ht="15" customHeight="1">
      <c r="A108" s="150">
        <v>4</v>
      </c>
      <c r="B108" s="180" t="s">
        <v>128</v>
      </c>
      <c r="C108" s="180"/>
      <c r="D108" s="180"/>
      <c r="E108" s="180"/>
      <c r="F108" s="180"/>
      <c r="G108" s="180"/>
      <c r="H108" s="172" t="s">
        <v>50</v>
      </c>
      <c r="I108" s="172"/>
      <c r="J108" s="28"/>
      <c r="K108" s="1"/>
      <c r="AV108" s="58"/>
      <c r="AW108" s="58"/>
      <c r="AX108" s="58"/>
      <c r="AY108" s="58"/>
      <c r="AZ108" s="58"/>
      <c r="BA108" s="58"/>
      <c r="BB108" s="58"/>
      <c r="BC108" s="58"/>
      <c r="BD108" s="58"/>
      <c r="BE108" s="58"/>
      <c r="BF108" s="58"/>
      <c r="BG108" s="58"/>
      <c r="BH108" s="58"/>
      <c r="BI108" s="58"/>
      <c r="BJ108" s="58"/>
      <c r="BK108" s="58"/>
      <c r="BL108" s="58"/>
      <c r="BM108" s="58"/>
      <c r="BN108" s="58"/>
      <c r="BO108" s="58"/>
      <c r="BP108" s="58"/>
      <c r="BQ108" s="58"/>
      <c r="BR108" s="58"/>
      <c r="BS108" s="58"/>
      <c r="BT108" s="58"/>
      <c r="BU108" s="58"/>
      <c r="BV108" s="58"/>
      <c r="BW108" s="58"/>
      <c r="BX108" s="58"/>
      <c r="BY108" s="58"/>
      <c r="BZ108" s="58"/>
      <c r="CA108" s="58"/>
      <c r="CB108" s="58"/>
      <c r="CC108" s="58"/>
      <c r="CD108" s="58"/>
      <c r="CE108" s="58"/>
      <c r="CF108" s="58"/>
      <c r="CG108" s="58"/>
      <c r="CH108" s="58"/>
      <c r="CI108" s="58"/>
      <c r="CJ108" s="58"/>
      <c r="CK108" s="58"/>
      <c r="CL108" s="58"/>
      <c r="CM108" s="58"/>
      <c r="CN108" s="58"/>
      <c r="CO108" s="58"/>
      <c r="CP108" s="58"/>
      <c r="CQ108" s="58"/>
      <c r="CR108" s="58"/>
      <c r="CS108" s="58"/>
      <c r="CT108" s="58"/>
      <c r="CU108" s="58"/>
      <c r="CV108" s="58"/>
      <c r="CW108" s="58"/>
      <c r="CX108" s="58"/>
      <c r="CY108" s="58"/>
      <c r="CZ108" s="58"/>
      <c r="DA108" s="58"/>
      <c r="DB108" s="58"/>
      <c r="DC108" s="58"/>
      <c r="DD108" s="58"/>
      <c r="DE108" s="58"/>
      <c r="DF108" s="58"/>
      <c r="DG108" s="58"/>
      <c r="DH108" s="58"/>
      <c r="DI108" s="58"/>
      <c r="DJ108" s="58"/>
      <c r="DK108" s="58"/>
      <c r="DL108" s="58"/>
      <c r="DM108" s="58"/>
      <c r="DN108" s="58"/>
      <c r="DO108" s="58"/>
      <c r="DP108" s="58"/>
      <c r="DQ108" s="58"/>
      <c r="DR108" s="58"/>
      <c r="DS108" s="58"/>
      <c r="DT108" s="58"/>
      <c r="DU108" s="58"/>
      <c r="DV108" s="58"/>
      <c r="DW108" s="58"/>
      <c r="DX108" s="58"/>
      <c r="DY108" s="58"/>
      <c r="DZ108" s="58"/>
      <c r="EA108" s="58"/>
      <c r="EB108" s="58"/>
      <c r="EC108" s="58"/>
      <c r="ED108" s="58"/>
      <c r="EE108" s="58"/>
      <c r="EF108" s="58"/>
      <c r="EG108" s="58"/>
      <c r="EH108" s="58"/>
      <c r="EI108" s="58"/>
      <c r="EJ108" s="58"/>
      <c r="EK108" s="58"/>
      <c r="EL108" s="58"/>
      <c r="EM108" s="58"/>
      <c r="EN108" s="58"/>
      <c r="EO108" s="58"/>
      <c r="EP108" s="58"/>
      <c r="EQ108" s="58"/>
      <c r="ER108" s="58"/>
      <c r="ES108" s="58"/>
      <c r="ET108" s="58"/>
      <c r="EU108" s="58"/>
      <c r="EV108" s="58"/>
      <c r="EW108" s="58"/>
      <c r="EX108" s="58"/>
      <c r="EY108" s="58"/>
      <c r="EZ108" s="58"/>
      <c r="FA108" s="58"/>
      <c r="FB108" s="58"/>
      <c r="FC108" s="58"/>
      <c r="FD108" s="58"/>
      <c r="FE108" s="58"/>
      <c r="FF108" s="58"/>
      <c r="FG108" s="58"/>
      <c r="FH108" s="58"/>
      <c r="FI108" s="58"/>
      <c r="FJ108" s="58"/>
      <c r="FK108" s="58"/>
      <c r="FL108" s="58"/>
      <c r="FM108" s="58"/>
      <c r="FN108" s="58"/>
      <c r="FO108" s="58"/>
      <c r="FP108" s="58"/>
      <c r="FQ108" s="58"/>
      <c r="FR108" s="58"/>
      <c r="FS108" s="58"/>
      <c r="FT108" s="58"/>
      <c r="FU108" s="58"/>
      <c r="FV108" s="58"/>
      <c r="FW108" s="58"/>
      <c r="FX108" s="58"/>
      <c r="FY108" s="58"/>
      <c r="FZ108" s="58"/>
      <c r="GA108" s="58"/>
      <c r="GB108" s="58"/>
      <c r="GC108" s="58"/>
      <c r="GD108" s="58"/>
      <c r="GE108" s="58"/>
      <c r="GF108" s="58"/>
      <c r="GG108" s="58"/>
      <c r="GH108" s="58"/>
      <c r="GI108" s="58"/>
      <c r="GJ108" s="58"/>
      <c r="GK108" s="58"/>
      <c r="GL108" s="58"/>
      <c r="GM108" s="58"/>
      <c r="GN108" s="58"/>
      <c r="GO108" s="58"/>
      <c r="GP108" s="58"/>
      <c r="GQ108" s="58"/>
      <c r="GR108" s="58"/>
      <c r="GS108" s="58"/>
      <c r="GT108" s="58"/>
      <c r="GU108" s="58"/>
      <c r="GV108" s="58"/>
      <c r="GW108" s="58"/>
      <c r="GX108" s="58"/>
      <c r="GY108" s="58"/>
      <c r="GZ108" s="58"/>
      <c r="HA108" s="58"/>
      <c r="HB108" s="58"/>
      <c r="HC108" s="58"/>
      <c r="HD108" s="58"/>
      <c r="HE108" s="58"/>
      <c r="HF108" s="58"/>
      <c r="HG108" s="58"/>
      <c r="HH108" s="58"/>
      <c r="HI108" s="58"/>
      <c r="HJ108" s="58"/>
      <c r="HK108" s="58"/>
      <c r="HL108" s="58"/>
      <c r="HM108" s="58"/>
      <c r="HN108" s="58"/>
      <c r="HO108" s="58"/>
      <c r="HP108" s="58"/>
      <c r="HQ108" s="58"/>
      <c r="HR108" s="58"/>
      <c r="HS108" s="58"/>
      <c r="HT108" s="58"/>
      <c r="HU108" s="58"/>
      <c r="HV108" s="58"/>
      <c r="HW108" s="58"/>
      <c r="HX108" s="58"/>
      <c r="HY108" s="58"/>
      <c r="HZ108" s="58"/>
      <c r="IA108" s="58"/>
      <c r="IB108" s="58"/>
      <c r="IC108" s="58"/>
      <c r="ID108" s="58"/>
      <c r="IE108" s="58"/>
      <c r="IF108" s="58"/>
      <c r="IG108" s="58"/>
      <c r="IH108" s="58"/>
      <c r="II108" s="58"/>
      <c r="IJ108" s="58"/>
      <c r="IK108" s="58"/>
      <c r="IL108" s="58"/>
      <c r="IM108" s="58"/>
      <c r="IN108" s="58"/>
      <c r="IO108" s="58"/>
      <c r="IP108" s="58"/>
      <c r="IQ108" s="58"/>
      <c r="IR108" s="58"/>
      <c r="IS108" s="58"/>
      <c r="IT108" s="58"/>
      <c r="IU108" s="58"/>
      <c r="IV108" s="58"/>
      <c r="IW108" s="58"/>
      <c r="IX108" s="58"/>
      <c r="IY108" s="58"/>
      <c r="IZ108" s="58"/>
      <c r="JA108" s="58"/>
      <c r="JB108" s="58"/>
      <c r="JC108" s="58"/>
      <c r="JD108" s="58"/>
      <c r="JE108" s="58"/>
      <c r="JF108" s="58"/>
      <c r="JG108" s="58"/>
      <c r="JH108" s="58"/>
      <c r="JI108" s="58"/>
      <c r="JJ108" s="58"/>
      <c r="JK108" s="58"/>
      <c r="JL108" s="58"/>
      <c r="JM108" s="58"/>
      <c r="JN108" s="58"/>
      <c r="JO108" s="58"/>
      <c r="JP108" s="58"/>
      <c r="JQ108" s="58"/>
      <c r="JR108" s="58"/>
      <c r="JS108" s="58"/>
      <c r="JT108" s="58"/>
      <c r="JU108" s="58"/>
      <c r="JV108" s="58"/>
      <c r="JW108" s="58"/>
      <c r="JX108" s="58"/>
      <c r="JY108" s="58"/>
      <c r="JZ108" s="58"/>
      <c r="KA108" s="58"/>
      <c r="KB108" s="58"/>
      <c r="KC108" s="58"/>
      <c r="KD108" s="58"/>
      <c r="KE108" s="58"/>
      <c r="KF108" s="58"/>
      <c r="KG108" s="58"/>
      <c r="KH108" s="58"/>
      <c r="KI108" s="58"/>
      <c r="KJ108" s="58"/>
      <c r="KK108" s="58"/>
      <c r="KL108" s="58"/>
      <c r="KM108" s="58"/>
      <c r="KN108" s="58"/>
      <c r="KO108" s="58"/>
      <c r="KP108" s="58"/>
      <c r="KQ108" s="58"/>
      <c r="KR108" s="58"/>
      <c r="KS108" s="58"/>
      <c r="KT108" s="58"/>
      <c r="KU108" s="58"/>
      <c r="KV108" s="58"/>
      <c r="KW108" s="58"/>
      <c r="KX108" s="58"/>
      <c r="KY108" s="58"/>
      <c r="KZ108" s="58"/>
      <c r="LA108" s="58"/>
      <c r="LB108" s="58"/>
      <c r="LC108" s="58"/>
      <c r="LD108" s="58"/>
      <c r="LE108" s="58"/>
      <c r="LF108" s="58"/>
      <c r="LG108" s="58"/>
      <c r="LH108" s="58"/>
      <c r="LI108" s="58"/>
      <c r="LJ108" s="58"/>
      <c r="LK108" s="58"/>
      <c r="LL108" s="58"/>
      <c r="LM108" s="58"/>
      <c r="LN108" s="58"/>
      <c r="LO108" s="58"/>
      <c r="LP108" s="58"/>
      <c r="LQ108" s="58"/>
      <c r="LR108" s="58"/>
      <c r="LS108" s="58"/>
      <c r="LT108" s="58"/>
      <c r="LU108" s="58"/>
      <c r="LV108" s="58"/>
      <c r="LW108" s="58"/>
      <c r="LX108" s="58"/>
      <c r="LY108" s="58"/>
      <c r="LZ108" s="58"/>
      <c r="MA108" s="58"/>
      <c r="MB108" s="58"/>
      <c r="MC108" s="58"/>
      <c r="MD108" s="58"/>
      <c r="ME108" s="58"/>
      <c r="MF108" s="58"/>
      <c r="MG108" s="58"/>
      <c r="MH108" s="58"/>
      <c r="MI108" s="58"/>
      <c r="MJ108" s="58"/>
      <c r="MK108" s="58"/>
      <c r="ML108" s="58"/>
      <c r="MM108" s="58"/>
      <c r="MN108" s="58"/>
      <c r="MO108" s="58"/>
      <c r="MP108" s="58"/>
      <c r="MQ108" s="58"/>
      <c r="MR108" s="58"/>
      <c r="MS108" s="58"/>
      <c r="MT108" s="58"/>
      <c r="MU108" s="58"/>
      <c r="MV108" s="58"/>
      <c r="MW108" s="58"/>
      <c r="MX108" s="58"/>
      <c r="MY108" s="58"/>
      <c r="MZ108" s="58"/>
      <c r="NA108" s="58"/>
      <c r="NB108" s="58"/>
      <c r="NC108" s="58"/>
      <c r="ND108" s="58"/>
      <c r="NE108" s="58"/>
      <c r="NF108" s="58"/>
      <c r="NG108" s="58"/>
      <c r="NH108" s="58"/>
      <c r="NI108" s="58"/>
      <c r="NJ108" s="58"/>
      <c r="NK108" s="58"/>
      <c r="NL108" s="58"/>
      <c r="NM108" s="58"/>
      <c r="NN108" s="58"/>
      <c r="NO108" s="58"/>
      <c r="NP108" s="58"/>
      <c r="NQ108" s="58"/>
      <c r="NR108" s="58"/>
      <c r="NS108" s="58"/>
      <c r="NT108" s="58"/>
      <c r="NU108" s="58"/>
      <c r="NV108" s="58"/>
      <c r="NW108" s="58"/>
      <c r="NX108" s="58"/>
      <c r="NY108" s="58"/>
      <c r="NZ108" s="58"/>
      <c r="OA108" s="58"/>
      <c r="OB108" s="58"/>
      <c r="OC108" s="58"/>
      <c r="OD108" s="58"/>
      <c r="OE108" s="58"/>
      <c r="OF108" s="58"/>
      <c r="OG108" s="58"/>
      <c r="OH108" s="58"/>
      <c r="OI108" s="58"/>
      <c r="OJ108" s="58"/>
      <c r="OK108" s="58"/>
      <c r="OL108" s="58"/>
      <c r="OM108" s="58"/>
      <c r="ON108" s="58"/>
      <c r="OO108" s="58"/>
      <c r="OP108" s="58"/>
      <c r="OQ108" s="58"/>
      <c r="OR108" s="58"/>
      <c r="OS108" s="58"/>
      <c r="OT108" s="58"/>
      <c r="OU108" s="58"/>
      <c r="OV108" s="58"/>
      <c r="OW108" s="58"/>
      <c r="OX108" s="58"/>
      <c r="OY108" s="58"/>
      <c r="OZ108" s="58"/>
      <c r="PA108" s="58"/>
      <c r="PB108" s="58"/>
      <c r="PC108" s="58"/>
      <c r="PD108" s="58"/>
      <c r="PE108" s="58"/>
      <c r="PF108" s="58"/>
      <c r="PG108" s="58"/>
      <c r="PH108" s="58"/>
      <c r="PI108" s="58"/>
      <c r="PJ108" s="58"/>
      <c r="PK108" s="58"/>
      <c r="PL108" s="58"/>
      <c r="PM108" s="58"/>
      <c r="PN108" s="58"/>
      <c r="PO108" s="58"/>
      <c r="PP108" s="58"/>
      <c r="PQ108" s="58"/>
      <c r="PR108" s="58"/>
      <c r="PS108" s="58"/>
      <c r="PT108" s="58"/>
      <c r="PU108" s="58"/>
      <c r="PV108" s="58"/>
      <c r="PW108" s="58"/>
      <c r="PX108" s="58"/>
      <c r="PY108" s="58"/>
      <c r="PZ108" s="58"/>
      <c r="QA108" s="58"/>
      <c r="QB108" s="58"/>
      <c r="QC108" s="58"/>
      <c r="QD108" s="58"/>
      <c r="QE108" s="58"/>
      <c r="QF108" s="58"/>
      <c r="QG108" s="58"/>
      <c r="QH108" s="58"/>
      <c r="QI108" s="58"/>
      <c r="QJ108" s="58"/>
      <c r="QK108" s="58"/>
      <c r="QL108" s="58"/>
      <c r="QM108" s="58"/>
      <c r="QN108" s="58"/>
      <c r="QO108" s="58"/>
      <c r="QP108" s="58"/>
      <c r="QQ108" s="58"/>
      <c r="QR108" s="58"/>
      <c r="QS108" s="58"/>
      <c r="QT108" s="58"/>
      <c r="QU108" s="58"/>
      <c r="QV108" s="58"/>
      <c r="QW108" s="58"/>
      <c r="QX108" s="58"/>
      <c r="QY108" s="58"/>
      <c r="QZ108" s="58"/>
      <c r="RA108" s="58"/>
      <c r="RB108" s="58"/>
      <c r="RC108" s="58"/>
      <c r="RD108" s="58"/>
      <c r="RE108" s="58"/>
      <c r="RF108" s="58"/>
      <c r="RG108" s="58"/>
      <c r="RH108" s="58"/>
      <c r="RI108" s="58"/>
      <c r="RJ108" s="58"/>
      <c r="RK108" s="58"/>
      <c r="RL108" s="58"/>
      <c r="RM108" s="58"/>
      <c r="RN108" s="58"/>
      <c r="RO108" s="58"/>
      <c r="RP108" s="58"/>
      <c r="RQ108" s="58"/>
      <c r="RR108" s="58"/>
      <c r="RS108" s="58"/>
      <c r="RT108" s="58"/>
      <c r="RU108" s="58"/>
      <c r="RV108" s="58"/>
      <c r="RW108" s="58"/>
      <c r="RX108" s="58"/>
      <c r="RY108" s="58"/>
      <c r="RZ108" s="58"/>
      <c r="SA108" s="58"/>
      <c r="SB108" s="58"/>
      <c r="SC108" s="58"/>
      <c r="SD108" s="58"/>
      <c r="SE108" s="58"/>
      <c r="SF108" s="58"/>
      <c r="SG108" s="58"/>
      <c r="SH108" s="58"/>
      <c r="SI108" s="58"/>
      <c r="SJ108" s="58"/>
      <c r="SK108" s="58"/>
      <c r="SL108" s="58"/>
      <c r="SM108" s="58"/>
      <c r="SN108" s="58"/>
      <c r="SO108" s="58"/>
      <c r="SP108" s="58"/>
      <c r="SQ108" s="58"/>
      <c r="SR108" s="58"/>
      <c r="SS108" s="58"/>
      <c r="ST108" s="58"/>
      <c r="SU108" s="58"/>
      <c r="SV108" s="58"/>
      <c r="SW108" s="58"/>
      <c r="SX108" s="58"/>
      <c r="SY108" s="58"/>
      <c r="SZ108" s="58"/>
      <c r="TA108" s="58"/>
      <c r="TB108" s="58"/>
      <c r="TC108" s="58"/>
      <c r="TD108" s="58"/>
      <c r="TE108" s="58"/>
      <c r="TF108" s="58"/>
      <c r="TG108" s="58"/>
      <c r="TH108" s="58"/>
      <c r="TI108" s="58"/>
      <c r="TJ108" s="58"/>
      <c r="TK108" s="58"/>
      <c r="TL108" s="58"/>
      <c r="TM108" s="58"/>
      <c r="TN108" s="58"/>
      <c r="TO108" s="58"/>
      <c r="TP108" s="58"/>
      <c r="TQ108" s="58"/>
      <c r="TR108" s="58"/>
      <c r="TS108" s="58"/>
      <c r="TT108" s="58"/>
      <c r="TU108" s="58"/>
      <c r="TV108" s="58"/>
      <c r="TW108" s="58"/>
      <c r="TX108" s="58"/>
      <c r="TY108" s="58"/>
      <c r="TZ108" s="58"/>
      <c r="UA108" s="58"/>
      <c r="UB108" s="58"/>
      <c r="UC108" s="58"/>
      <c r="UD108" s="58"/>
      <c r="UE108" s="58"/>
      <c r="UF108" s="58"/>
      <c r="UG108" s="58"/>
      <c r="UH108" s="58"/>
      <c r="UI108" s="58"/>
      <c r="UJ108" s="58"/>
      <c r="UK108" s="58"/>
      <c r="UL108" s="58"/>
      <c r="UM108" s="58"/>
      <c r="UN108" s="58"/>
      <c r="UO108" s="58"/>
      <c r="UP108" s="58"/>
      <c r="UQ108" s="58"/>
      <c r="UR108" s="58"/>
      <c r="US108" s="58"/>
      <c r="UT108" s="58"/>
      <c r="UU108" s="58"/>
      <c r="UV108" s="58"/>
      <c r="UW108" s="58"/>
      <c r="UX108" s="58"/>
      <c r="UY108" s="58"/>
      <c r="UZ108" s="58"/>
      <c r="VA108" s="58"/>
      <c r="VB108" s="58"/>
      <c r="VC108" s="58"/>
      <c r="VD108" s="58"/>
      <c r="VE108" s="58"/>
      <c r="VF108" s="58"/>
      <c r="VG108" s="58"/>
      <c r="VH108" s="58"/>
      <c r="VI108" s="58"/>
      <c r="VJ108" s="58"/>
      <c r="VK108" s="58"/>
      <c r="VL108" s="58"/>
      <c r="VM108" s="58"/>
      <c r="VN108" s="58"/>
      <c r="VO108" s="58"/>
      <c r="VP108" s="58"/>
      <c r="VQ108" s="58"/>
      <c r="VR108" s="58"/>
      <c r="VS108" s="58"/>
      <c r="VT108" s="58"/>
      <c r="VU108" s="58"/>
      <c r="VV108" s="58"/>
      <c r="VW108" s="58"/>
      <c r="VX108" s="58"/>
      <c r="VY108" s="58"/>
      <c r="VZ108" s="58"/>
      <c r="WA108" s="58"/>
      <c r="WB108" s="58"/>
      <c r="WC108" s="58"/>
      <c r="WD108" s="58"/>
      <c r="WE108" s="58"/>
      <c r="WF108" s="58"/>
      <c r="WG108" s="58"/>
      <c r="WH108" s="58"/>
      <c r="WI108" s="58"/>
      <c r="WJ108" s="58"/>
      <c r="WK108" s="58"/>
      <c r="WL108" s="58"/>
      <c r="WM108" s="58"/>
      <c r="WN108" s="58"/>
      <c r="WO108" s="58"/>
      <c r="WP108" s="58"/>
      <c r="WQ108" s="58"/>
      <c r="WR108" s="58"/>
      <c r="WS108" s="58"/>
      <c r="WT108" s="58"/>
      <c r="WU108" s="58"/>
      <c r="WV108" s="58"/>
      <c r="WW108" s="58"/>
      <c r="WX108" s="58"/>
      <c r="WY108" s="58"/>
      <c r="WZ108" s="58"/>
      <c r="XA108" s="58"/>
      <c r="XB108" s="58"/>
      <c r="XC108" s="58"/>
      <c r="XD108" s="58"/>
      <c r="XE108" s="58"/>
      <c r="XF108" s="58"/>
      <c r="XG108" s="58"/>
      <c r="XH108" s="58"/>
      <c r="XI108" s="58"/>
      <c r="XJ108" s="58"/>
      <c r="XK108" s="58"/>
      <c r="XL108" s="58"/>
      <c r="XM108" s="58"/>
      <c r="XN108" s="58"/>
      <c r="XO108" s="58"/>
      <c r="XP108" s="58"/>
      <c r="XQ108" s="58"/>
      <c r="XR108" s="58"/>
      <c r="XS108" s="58"/>
      <c r="XT108" s="58"/>
      <c r="XU108" s="58"/>
      <c r="XV108" s="58"/>
      <c r="XW108" s="58"/>
      <c r="XX108" s="58"/>
      <c r="XY108" s="58"/>
      <c r="XZ108" s="58"/>
      <c r="YA108" s="58"/>
      <c r="YB108" s="58"/>
      <c r="YC108" s="58"/>
      <c r="YD108" s="58"/>
      <c r="YE108" s="58"/>
      <c r="YF108" s="58"/>
      <c r="YG108" s="58"/>
      <c r="YH108" s="58"/>
      <c r="YI108" s="58"/>
      <c r="YJ108" s="58"/>
      <c r="YK108" s="58"/>
      <c r="YL108" s="58"/>
      <c r="YM108" s="58"/>
      <c r="YN108" s="58"/>
      <c r="YO108" s="58"/>
      <c r="YP108" s="58"/>
      <c r="YQ108" s="58"/>
      <c r="YR108" s="58"/>
      <c r="YS108" s="58"/>
      <c r="YT108" s="58"/>
      <c r="YU108" s="58"/>
      <c r="YV108" s="58"/>
      <c r="YW108" s="58"/>
      <c r="YX108" s="58"/>
      <c r="YY108" s="58"/>
      <c r="YZ108" s="58"/>
      <c r="ZA108" s="58"/>
      <c r="ZB108" s="58"/>
      <c r="ZC108" s="58"/>
      <c r="ZD108" s="58"/>
      <c r="ZE108" s="58"/>
      <c r="ZF108" s="58"/>
      <c r="ZG108" s="58"/>
      <c r="ZH108" s="58"/>
      <c r="ZI108" s="58"/>
      <c r="ZJ108" s="58"/>
      <c r="ZK108" s="58"/>
      <c r="ZL108" s="58"/>
      <c r="ZM108" s="58"/>
      <c r="ZN108" s="58"/>
      <c r="ZO108" s="58"/>
      <c r="ZP108" s="58"/>
      <c r="ZQ108" s="58"/>
      <c r="ZR108" s="58"/>
      <c r="ZS108" s="58"/>
      <c r="ZT108" s="58"/>
      <c r="ZU108" s="58"/>
      <c r="ZV108" s="58"/>
      <c r="ZW108" s="58"/>
      <c r="ZX108" s="58"/>
      <c r="ZY108" s="58"/>
      <c r="ZZ108" s="58"/>
      <c r="AAA108" s="58"/>
      <c r="AAB108" s="58"/>
      <c r="AAC108" s="58"/>
      <c r="AAD108" s="58"/>
      <c r="AAE108" s="58"/>
      <c r="AAF108" s="58"/>
      <c r="AAG108" s="58"/>
      <c r="AAH108" s="58"/>
      <c r="AAI108" s="58"/>
      <c r="AAJ108" s="58"/>
      <c r="AAK108" s="58"/>
      <c r="AAL108" s="58"/>
      <c r="AAM108" s="58"/>
      <c r="AAN108" s="58"/>
      <c r="AAO108" s="58"/>
      <c r="AAP108" s="58"/>
      <c r="AAQ108" s="58"/>
      <c r="AAR108" s="58"/>
      <c r="AAS108" s="58"/>
      <c r="AAT108" s="58"/>
      <c r="AAU108" s="58"/>
      <c r="AAV108" s="58"/>
      <c r="AAW108" s="58"/>
      <c r="AAX108" s="58"/>
      <c r="AAY108" s="58"/>
      <c r="AAZ108" s="58"/>
      <c r="ABA108" s="58"/>
      <c r="ABB108" s="58"/>
      <c r="ABC108" s="58"/>
      <c r="ABD108" s="58"/>
      <c r="ABE108" s="58"/>
      <c r="ABF108" s="58"/>
      <c r="ABG108" s="58"/>
      <c r="ABH108" s="58"/>
      <c r="ABI108" s="58"/>
      <c r="ABJ108" s="58"/>
      <c r="ABK108" s="58"/>
      <c r="ABL108" s="58"/>
      <c r="ABM108" s="58"/>
      <c r="ABN108" s="58"/>
      <c r="ABO108" s="58"/>
      <c r="ABP108" s="58"/>
      <c r="ABQ108" s="58"/>
      <c r="ABR108" s="58"/>
      <c r="ABS108" s="58"/>
      <c r="ABT108" s="58"/>
      <c r="ABU108" s="58"/>
      <c r="ABV108" s="58"/>
      <c r="ABW108" s="58"/>
      <c r="ABX108" s="58"/>
      <c r="ABY108" s="58"/>
      <c r="ABZ108" s="58"/>
      <c r="ACA108" s="58"/>
      <c r="ACB108" s="58"/>
      <c r="ACC108" s="58"/>
      <c r="ACD108" s="58"/>
      <c r="ACE108" s="58"/>
      <c r="ACF108" s="58"/>
      <c r="ACG108" s="58"/>
      <c r="ACH108" s="58"/>
      <c r="ACI108" s="58"/>
      <c r="ACJ108" s="58"/>
      <c r="ACK108" s="58"/>
      <c r="ACL108" s="58"/>
      <c r="ACM108" s="58"/>
      <c r="ACN108" s="58"/>
      <c r="ACO108" s="58"/>
      <c r="ACP108" s="58"/>
      <c r="ACQ108" s="58"/>
      <c r="ACR108" s="58"/>
      <c r="ACS108" s="58"/>
      <c r="ACT108" s="58"/>
      <c r="ACU108" s="58"/>
      <c r="ACV108" s="58"/>
      <c r="ACW108" s="58"/>
      <c r="ACX108" s="58"/>
      <c r="ACY108" s="58"/>
      <c r="ACZ108" s="58"/>
      <c r="ADA108" s="58"/>
      <c r="ADB108" s="58"/>
      <c r="ADC108" s="58"/>
      <c r="ADD108" s="58"/>
      <c r="ADE108" s="58"/>
      <c r="ADF108" s="58"/>
      <c r="ADG108" s="58"/>
      <c r="ADH108" s="58"/>
      <c r="ADI108" s="58"/>
      <c r="ADJ108" s="58"/>
      <c r="ADK108" s="58"/>
      <c r="ADL108" s="58"/>
      <c r="ADM108" s="58"/>
      <c r="ADN108" s="58"/>
      <c r="ADO108" s="58"/>
      <c r="ADP108" s="58"/>
      <c r="ADQ108" s="58"/>
      <c r="ADR108" s="58"/>
      <c r="ADS108" s="58"/>
      <c r="ADT108" s="58"/>
      <c r="ADU108" s="58"/>
      <c r="ADV108" s="58"/>
      <c r="ADW108" s="58"/>
      <c r="ADX108" s="58"/>
      <c r="ADY108" s="58"/>
      <c r="ADZ108" s="58"/>
      <c r="AEA108" s="58"/>
      <c r="AEB108" s="58"/>
      <c r="AEC108" s="58"/>
      <c r="AED108" s="58"/>
      <c r="AEE108" s="58"/>
      <c r="AEF108" s="58"/>
      <c r="AEG108" s="58"/>
      <c r="AEH108" s="58"/>
      <c r="AEI108" s="58"/>
      <c r="AEJ108" s="58"/>
      <c r="AEK108" s="58"/>
      <c r="AEL108" s="58"/>
      <c r="AEM108" s="58"/>
      <c r="AEN108" s="58"/>
      <c r="AEO108" s="58"/>
      <c r="AEP108" s="58"/>
      <c r="AEQ108" s="58"/>
      <c r="AER108" s="58"/>
      <c r="AES108" s="58"/>
      <c r="AET108" s="58"/>
      <c r="AEU108" s="58"/>
      <c r="AEV108" s="58"/>
      <c r="AEW108" s="58"/>
      <c r="AEX108" s="58"/>
      <c r="AEY108" s="58"/>
      <c r="AEZ108" s="58"/>
      <c r="AFA108" s="58"/>
      <c r="AFB108" s="58"/>
      <c r="AFC108" s="58"/>
      <c r="AFD108" s="58"/>
      <c r="AFE108" s="58"/>
      <c r="AFF108" s="58"/>
      <c r="AFG108" s="58"/>
      <c r="AFH108" s="58"/>
      <c r="AFI108" s="58"/>
      <c r="AFJ108" s="58"/>
      <c r="AFK108" s="58"/>
      <c r="AFL108" s="58"/>
      <c r="AFM108" s="58"/>
      <c r="AFN108" s="58"/>
      <c r="AFO108" s="58"/>
      <c r="AFP108" s="58"/>
      <c r="AFQ108" s="58"/>
      <c r="AFR108" s="58"/>
      <c r="AFS108" s="58"/>
      <c r="AFT108" s="58"/>
      <c r="AFU108" s="58"/>
      <c r="AFV108" s="58"/>
      <c r="AFW108" s="58"/>
      <c r="AFX108" s="58"/>
      <c r="AFY108" s="58"/>
      <c r="AFZ108" s="58"/>
      <c r="AGA108" s="58"/>
      <c r="AGB108" s="58"/>
      <c r="AGC108" s="58"/>
      <c r="AGD108" s="58"/>
      <c r="AGE108" s="58"/>
      <c r="AGF108" s="58"/>
      <c r="AGG108" s="58"/>
      <c r="AGH108" s="58"/>
      <c r="AGI108" s="58"/>
      <c r="AGJ108" s="58"/>
      <c r="AGK108" s="58"/>
      <c r="AGL108" s="58"/>
      <c r="AGM108" s="58"/>
      <c r="AGN108" s="58"/>
      <c r="AGO108" s="58"/>
      <c r="AGP108" s="58"/>
      <c r="AGQ108" s="58"/>
      <c r="AGR108" s="58"/>
      <c r="AGS108" s="58"/>
      <c r="AGT108" s="58"/>
      <c r="AGU108" s="58"/>
      <c r="AGV108" s="58"/>
      <c r="AGW108" s="58"/>
      <c r="AGX108" s="58"/>
      <c r="AGY108" s="58"/>
      <c r="AGZ108" s="58"/>
      <c r="AHA108" s="58"/>
      <c r="AHB108" s="58"/>
      <c r="AHC108" s="58"/>
      <c r="AHD108" s="58"/>
      <c r="AHE108" s="58"/>
      <c r="AHF108" s="58"/>
      <c r="AHG108" s="58"/>
      <c r="AHH108" s="58"/>
      <c r="AHI108" s="58"/>
      <c r="AHJ108" s="58"/>
      <c r="AHK108" s="58"/>
      <c r="AHL108" s="58"/>
      <c r="AHM108" s="58"/>
      <c r="AHN108" s="58"/>
      <c r="AHO108" s="58"/>
      <c r="AHP108" s="58"/>
      <c r="AHQ108" s="58"/>
      <c r="AHR108" s="58"/>
      <c r="AHS108" s="58"/>
      <c r="AHT108" s="58"/>
      <c r="AHU108" s="58"/>
      <c r="AHV108" s="58"/>
      <c r="AHW108" s="58"/>
      <c r="AHX108" s="58"/>
      <c r="AHY108" s="58"/>
      <c r="AHZ108" s="58"/>
      <c r="AIA108" s="58"/>
      <c r="AIB108" s="58"/>
      <c r="AIC108" s="58"/>
      <c r="AID108" s="58"/>
      <c r="AIE108" s="58"/>
      <c r="AIF108" s="58"/>
      <c r="AIG108" s="58"/>
      <c r="AIH108" s="58"/>
      <c r="AII108" s="58"/>
      <c r="AIJ108" s="58"/>
      <c r="AIK108" s="58"/>
      <c r="AIL108" s="58"/>
      <c r="AIM108" s="58"/>
      <c r="AIN108" s="58"/>
      <c r="AIO108" s="58"/>
      <c r="AIP108" s="58"/>
      <c r="AIQ108" s="58"/>
      <c r="AIR108" s="58"/>
      <c r="AIS108" s="58"/>
      <c r="AIT108" s="58"/>
      <c r="AIU108" s="58"/>
      <c r="AIV108" s="58"/>
      <c r="AIW108" s="58"/>
      <c r="AIX108" s="58"/>
      <c r="AIY108" s="58"/>
      <c r="AIZ108" s="58"/>
      <c r="AJA108" s="58"/>
      <c r="AJB108" s="58"/>
      <c r="AJC108" s="58"/>
      <c r="AJD108" s="58"/>
      <c r="AJE108" s="58"/>
      <c r="AJF108" s="58"/>
      <c r="AJG108" s="58"/>
      <c r="AJH108" s="58"/>
      <c r="AJI108" s="58"/>
      <c r="AJJ108" s="58"/>
      <c r="AJK108" s="58"/>
      <c r="AJL108" s="58"/>
      <c r="AJM108" s="58"/>
      <c r="AJN108" s="58"/>
      <c r="AJO108" s="58"/>
      <c r="AJP108" s="58"/>
      <c r="AJQ108" s="58"/>
      <c r="AJR108" s="58"/>
      <c r="AJS108" s="58"/>
      <c r="AJT108" s="58"/>
      <c r="AJU108" s="58"/>
      <c r="AJV108" s="58"/>
      <c r="AJW108" s="58"/>
      <c r="AJX108" s="58"/>
      <c r="AJY108" s="58"/>
      <c r="AJZ108" s="58"/>
      <c r="AKA108" s="58"/>
      <c r="AKB108" s="58"/>
      <c r="AKC108" s="58"/>
      <c r="AKD108" s="58"/>
      <c r="AKE108" s="58"/>
      <c r="AKF108" s="58"/>
      <c r="AKG108" s="58"/>
      <c r="AKH108" s="58"/>
      <c r="AKI108" s="58"/>
      <c r="AKJ108" s="58"/>
      <c r="AKK108" s="58"/>
      <c r="AKL108" s="58"/>
      <c r="AKM108" s="58"/>
      <c r="AKN108" s="58"/>
      <c r="AKO108" s="58"/>
      <c r="AKP108" s="58"/>
      <c r="AKQ108" s="58"/>
      <c r="AKR108" s="58"/>
      <c r="AKS108" s="58"/>
      <c r="AKT108" s="58"/>
      <c r="AKU108" s="58"/>
      <c r="AKV108" s="58"/>
      <c r="AKW108" s="58"/>
      <c r="AKX108" s="58"/>
      <c r="AKY108" s="58"/>
      <c r="AKZ108" s="58"/>
      <c r="ALA108" s="58"/>
      <c r="ALB108" s="58"/>
      <c r="ALC108" s="58"/>
      <c r="ALD108" s="58"/>
      <c r="ALE108" s="58"/>
      <c r="ALF108" s="58"/>
      <c r="ALG108" s="58"/>
      <c r="ALH108" s="58"/>
      <c r="ALI108" s="58"/>
      <c r="ALJ108" s="58"/>
      <c r="ALK108" s="58"/>
      <c r="ALL108" s="58"/>
      <c r="ALM108" s="58"/>
      <c r="ALN108" s="58"/>
      <c r="ALO108" s="58"/>
      <c r="ALP108" s="58"/>
      <c r="ALQ108" s="58"/>
      <c r="ALR108" s="58"/>
      <c r="ALS108" s="58"/>
      <c r="ALT108" s="58"/>
      <c r="ALU108" s="58"/>
      <c r="ALV108" s="58"/>
      <c r="ALW108" s="58"/>
      <c r="ALX108" s="58"/>
      <c r="ALY108" s="58"/>
      <c r="ALZ108" s="58"/>
      <c r="AMA108" s="58"/>
      <c r="AMB108" s="58"/>
      <c r="AMC108" s="58"/>
      <c r="AMD108" s="58"/>
      <c r="AME108" s="58"/>
      <c r="AMF108" s="58"/>
      <c r="AMG108" s="58"/>
      <c r="AMH108" s="58"/>
      <c r="AMI108" s="58"/>
      <c r="AMJ108" s="59"/>
    </row>
    <row r="109" spans="1:1024" s="2" customFormat="1" ht="15" customHeight="1">
      <c r="A109" s="18" t="s">
        <v>151</v>
      </c>
      <c r="B109" s="177" t="s">
        <v>170</v>
      </c>
      <c r="C109" s="177"/>
      <c r="D109" s="177"/>
      <c r="E109" s="177"/>
      <c r="F109" s="177"/>
      <c r="G109" s="177"/>
      <c r="H109" s="178">
        <f>I100</f>
        <v>340.5</v>
      </c>
      <c r="I109" s="178"/>
      <c r="J109" s="28"/>
      <c r="K109" s="1" t="s">
        <v>171</v>
      </c>
      <c r="AV109" s="58"/>
      <c r="AW109" s="58"/>
      <c r="AX109" s="58"/>
      <c r="AY109" s="58"/>
      <c r="AZ109" s="58"/>
      <c r="BA109" s="58"/>
      <c r="BB109" s="58"/>
      <c r="BC109" s="58"/>
      <c r="BD109" s="58"/>
      <c r="BE109" s="58"/>
      <c r="BF109" s="58"/>
      <c r="BG109" s="58"/>
      <c r="BH109" s="58"/>
      <c r="BI109" s="58"/>
      <c r="BJ109" s="58"/>
      <c r="BK109" s="58"/>
      <c r="BL109" s="58"/>
      <c r="BM109" s="58"/>
      <c r="BN109" s="58"/>
      <c r="BO109" s="58"/>
      <c r="BP109" s="58"/>
      <c r="BQ109" s="58"/>
      <c r="BR109" s="58"/>
      <c r="BS109" s="58"/>
      <c r="BT109" s="58"/>
      <c r="BU109" s="58"/>
      <c r="BV109" s="58"/>
      <c r="BW109" s="58"/>
      <c r="BX109" s="58"/>
      <c r="BY109" s="58"/>
      <c r="BZ109" s="58"/>
      <c r="CA109" s="58"/>
      <c r="CB109" s="58"/>
      <c r="CC109" s="58"/>
      <c r="CD109" s="58"/>
      <c r="CE109" s="58"/>
      <c r="CF109" s="58"/>
      <c r="CG109" s="58"/>
      <c r="CH109" s="58"/>
      <c r="CI109" s="58"/>
      <c r="CJ109" s="58"/>
      <c r="CK109" s="58"/>
      <c r="CL109" s="58"/>
      <c r="CM109" s="58"/>
      <c r="CN109" s="58"/>
      <c r="CO109" s="58"/>
      <c r="CP109" s="58"/>
      <c r="CQ109" s="58"/>
      <c r="CR109" s="58"/>
      <c r="CS109" s="58"/>
      <c r="CT109" s="58"/>
      <c r="CU109" s="58"/>
      <c r="CV109" s="58"/>
      <c r="CW109" s="58"/>
      <c r="CX109" s="58"/>
      <c r="CY109" s="58"/>
      <c r="CZ109" s="58"/>
      <c r="DA109" s="58"/>
      <c r="DB109" s="58"/>
      <c r="DC109" s="58"/>
      <c r="DD109" s="58"/>
      <c r="DE109" s="58"/>
      <c r="DF109" s="58"/>
      <c r="DG109" s="58"/>
      <c r="DH109" s="58"/>
      <c r="DI109" s="58"/>
      <c r="DJ109" s="58"/>
      <c r="DK109" s="58"/>
      <c r="DL109" s="58"/>
      <c r="DM109" s="58"/>
      <c r="DN109" s="58"/>
      <c r="DO109" s="58"/>
      <c r="DP109" s="58"/>
      <c r="DQ109" s="58"/>
      <c r="DR109" s="58"/>
      <c r="DS109" s="58"/>
      <c r="DT109" s="58"/>
      <c r="DU109" s="58"/>
      <c r="DV109" s="58"/>
      <c r="DW109" s="58"/>
      <c r="DX109" s="58"/>
      <c r="DY109" s="58"/>
      <c r="DZ109" s="58"/>
      <c r="EA109" s="58"/>
      <c r="EB109" s="58"/>
      <c r="EC109" s="58"/>
      <c r="ED109" s="58"/>
      <c r="EE109" s="58"/>
      <c r="EF109" s="58"/>
      <c r="EG109" s="58"/>
      <c r="EH109" s="58"/>
      <c r="EI109" s="58"/>
      <c r="EJ109" s="58"/>
      <c r="EK109" s="58"/>
      <c r="EL109" s="58"/>
      <c r="EM109" s="58"/>
      <c r="EN109" s="58"/>
      <c r="EO109" s="58"/>
      <c r="EP109" s="58"/>
      <c r="EQ109" s="58"/>
      <c r="ER109" s="58"/>
      <c r="ES109" s="58"/>
      <c r="ET109" s="58"/>
      <c r="EU109" s="58"/>
      <c r="EV109" s="58"/>
      <c r="EW109" s="58"/>
      <c r="EX109" s="58"/>
      <c r="EY109" s="58"/>
      <c r="EZ109" s="58"/>
      <c r="FA109" s="58"/>
      <c r="FB109" s="58"/>
      <c r="FC109" s="58"/>
      <c r="FD109" s="58"/>
      <c r="FE109" s="58"/>
      <c r="FF109" s="58"/>
      <c r="FG109" s="58"/>
      <c r="FH109" s="58"/>
      <c r="FI109" s="58"/>
      <c r="FJ109" s="58"/>
      <c r="FK109" s="58"/>
      <c r="FL109" s="58"/>
      <c r="FM109" s="58"/>
      <c r="FN109" s="58"/>
      <c r="FO109" s="58"/>
      <c r="FP109" s="58"/>
      <c r="FQ109" s="58"/>
      <c r="FR109" s="58"/>
      <c r="FS109" s="58"/>
      <c r="FT109" s="58"/>
      <c r="FU109" s="58"/>
      <c r="FV109" s="58"/>
      <c r="FW109" s="58"/>
      <c r="FX109" s="58"/>
      <c r="FY109" s="58"/>
      <c r="FZ109" s="58"/>
      <c r="GA109" s="58"/>
      <c r="GB109" s="58"/>
      <c r="GC109" s="58"/>
      <c r="GD109" s="58"/>
      <c r="GE109" s="58"/>
      <c r="GF109" s="58"/>
      <c r="GG109" s="58"/>
      <c r="GH109" s="58"/>
      <c r="GI109" s="58"/>
      <c r="GJ109" s="58"/>
      <c r="GK109" s="58"/>
      <c r="GL109" s="58"/>
      <c r="GM109" s="58"/>
      <c r="GN109" s="58"/>
      <c r="GO109" s="58"/>
      <c r="GP109" s="58"/>
      <c r="GQ109" s="58"/>
      <c r="GR109" s="58"/>
      <c r="GS109" s="58"/>
      <c r="GT109" s="58"/>
      <c r="GU109" s="58"/>
      <c r="GV109" s="58"/>
      <c r="GW109" s="58"/>
      <c r="GX109" s="58"/>
      <c r="GY109" s="58"/>
      <c r="GZ109" s="58"/>
      <c r="HA109" s="58"/>
      <c r="HB109" s="58"/>
      <c r="HC109" s="58"/>
      <c r="HD109" s="58"/>
      <c r="HE109" s="58"/>
      <c r="HF109" s="58"/>
      <c r="HG109" s="58"/>
      <c r="HH109" s="58"/>
      <c r="HI109" s="58"/>
      <c r="HJ109" s="58"/>
      <c r="HK109" s="58"/>
      <c r="HL109" s="58"/>
      <c r="HM109" s="58"/>
      <c r="HN109" s="58"/>
      <c r="HO109" s="58"/>
      <c r="HP109" s="58"/>
      <c r="HQ109" s="58"/>
      <c r="HR109" s="58"/>
      <c r="HS109" s="58"/>
      <c r="HT109" s="58"/>
      <c r="HU109" s="58"/>
      <c r="HV109" s="58"/>
      <c r="HW109" s="58"/>
      <c r="HX109" s="58"/>
      <c r="HY109" s="58"/>
      <c r="HZ109" s="58"/>
      <c r="IA109" s="58"/>
      <c r="IB109" s="58"/>
      <c r="IC109" s="58"/>
      <c r="ID109" s="58"/>
      <c r="IE109" s="58"/>
      <c r="IF109" s="58"/>
      <c r="IG109" s="58"/>
      <c r="IH109" s="58"/>
      <c r="II109" s="58"/>
      <c r="IJ109" s="58"/>
      <c r="IK109" s="58"/>
      <c r="IL109" s="58"/>
      <c r="IM109" s="58"/>
      <c r="IN109" s="58"/>
      <c r="IO109" s="58"/>
      <c r="IP109" s="58"/>
      <c r="IQ109" s="58"/>
      <c r="IR109" s="58"/>
      <c r="IS109" s="58"/>
      <c r="IT109" s="58"/>
      <c r="IU109" s="58"/>
      <c r="IV109" s="58"/>
      <c r="IW109" s="58"/>
      <c r="IX109" s="58"/>
      <c r="IY109" s="58"/>
      <c r="IZ109" s="58"/>
      <c r="JA109" s="58"/>
      <c r="JB109" s="58"/>
      <c r="JC109" s="58"/>
      <c r="JD109" s="58"/>
      <c r="JE109" s="58"/>
      <c r="JF109" s="58"/>
      <c r="JG109" s="58"/>
      <c r="JH109" s="58"/>
      <c r="JI109" s="58"/>
      <c r="JJ109" s="58"/>
      <c r="JK109" s="58"/>
      <c r="JL109" s="58"/>
      <c r="JM109" s="58"/>
      <c r="JN109" s="58"/>
      <c r="JO109" s="58"/>
      <c r="JP109" s="58"/>
      <c r="JQ109" s="58"/>
      <c r="JR109" s="58"/>
      <c r="JS109" s="58"/>
      <c r="JT109" s="58"/>
      <c r="JU109" s="58"/>
      <c r="JV109" s="58"/>
      <c r="JW109" s="58"/>
      <c r="JX109" s="58"/>
      <c r="JY109" s="58"/>
      <c r="JZ109" s="58"/>
      <c r="KA109" s="58"/>
      <c r="KB109" s="58"/>
      <c r="KC109" s="58"/>
      <c r="KD109" s="58"/>
      <c r="KE109" s="58"/>
      <c r="KF109" s="58"/>
      <c r="KG109" s="58"/>
      <c r="KH109" s="58"/>
      <c r="KI109" s="58"/>
      <c r="KJ109" s="58"/>
      <c r="KK109" s="58"/>
      <c r="KL109" s="58"/>
      <c r="KM109" s="58"/>
      <c r="KN109" s="58"/>
      <c r="KO109" s="58"/>
      <c r="KP109" s="58"/>
      <c r="KQ109" s="58"/>
      <c r="KR109" s="58"/>
      <c r="KS109" s="58"/>
      <c r="KT109" s="58"/>
      <c r="KU109" s="58"/>
      <c r="KV109" s="58"/>
      <c r="KW109" s="58"/>
      <c r="KX109" s="58"/>
      <c r="KY109" s="58"/>
      <c r="KZ109" s="58"/>
      <c r="LA109" s="58"/>
      <c r="LB109" s="58"/>
      <c r="LC109" s="58"/>
      <c r="LD109" s="58"/>
      <c r="LE109" s="58"/>
      <c r="LF109" s="58"/>
      <c r="LG109" s="58"/>
      <c r="LH109" s="58"/>
      <c r="LI109" s="58"/>
      <c r="LJ109" s="58"/>
      <c r="LK109" s="58"/>
      <c r="LL109" s="58"/>
      <c r="LM109" s="58"/>
      <c r="LN109" s="58"/>
      <c r="LO109" s="58"/>
      <c r="LP109" s="58"/>
      <c r="LQ109" s="58"/>
      <c r="LR109" s="58"/>
      <c r="LS109" s="58"/>
      <c r="LT109" s="58"/>
      <c r="LU109" s="58"/>
      <c r="LV109" s="58"/>
      <c r="LW109" s="58"/>
      <c r="LX109" s="58"/>
      <c r="LY109" s="58"/>
      <c r="LZ109" s="58"/>
      <c r="MA109" s="58"/>
      <c r="MB109" s="58"/>
      <c r="MC109" s="58"/>
      <c r="MD109" s="58"/>
      <c r="ME109" s="58"/>
      <c r="MF109" s="58"/>
      <c r="MG109" s="58"/>
      <c r="MH109" s="58"/>
      <c r="MI109" s="58"/>
      <c r="MJ109" s="58"/>
      <c r="MK109" s="58"/>
      <c r="ML109" s="58"/>
      <c r="MM109" s="58"/>
      <c r="MN109" s="58"/>
      <c r="MO109" s="58"/>
      <c r="MP109" s="58"/>
      <c r="MQ109" s="58"/>
      <c r="MR109" s="58"/>
      <c r="MS109" s="58"/>
      <c r="MT109" s="58"/>
      <c r="MU109" s="58"/>
      <c r="MV109" s="58"/>
      <c r="MW109" s="58"/>
      <c r="MX109" s="58"/>
      <c r="MY109" s="58"/>
      <c r="MZ109" s="58"/>
      <c r="NA109" s="58"/>
      <c r="NB109" s="58"/>
      <c r="NC109" s="58"/>
      <c r="ND109" s="58"/>
      <c r="NE109" s="58"/>
      <c r="NF109" s="58"/>
      <c r="NG109" s="58"/>
      <c r="NH109" s="58"/>
      <c r="NI109" s="58"/>
      <c r="NJ109" s="58"/>
      <c r="NK109" s="58"/>
      <c r="NL109" s="58"/>
      <c r="NM109" s="58"/>
      <c r="NN109" s="58"/>
      <c r="NO109" s="58"/>
      <c r="NP109" s="58"/>
      <c r="NQ109" s="58"/>
      <c r="NR109" s="58"/>
      <c r="NS109" s="58"/>
      <c r="NT109" s="58"/>
      <c r="NU109" s="58"/>
      <c r="NV109" s="58"/>
      <c r="NW109" s="58"/>
      <c r="NX109" s="58"/>
      <c r="NY109" s="58"/>
      <c r="NZ109" s="58"/>
      <c r="OA109" s="58"/>
      <c r="OB109" s="58"/>
      <c r="OC109" s="58"/>
      <c r="OD109" s="58"/>
      <c r="OE109" s="58"/>
      <c r="OF109" s="58"/>
      <c r="OG109" s="58"/>
      <c r="OH109" s="58"/>
      <c r="OI109" s="58"/>
      <c r="OJ109" s="58"/>
      <c r="OK109" s="58"/>
      <c r="OL109" s="58"/>
      <c r="OM109" s="58"/>
      <c r="ON109" s="58"/>
      <c r="OO109" s="58"/>
      <c r="OP109" s="58"/>
      <c r="OQ109" s="58"/>
      <c r="OR109" s="58"/>
      <c r="OS109" s="58"/>
      <c r="OT109" s="58"/>
      <c r="OU109" s="58"/>
      <c r="OV109" s="58"/>
      <c r="OW109" s="58"/>
      <c r="OX109" s="58"/>
      <c r="OY109" s="58"/>
      <c r="OZ109" s="58"/>
      <c r="PA109" s="58"/>
      <c r="PB109" s="58"/>
      <c r="PC109" s="58"/>
      <c r="PD109" s="58"/>
      <c r="PE109" s="58"/>
      <c r="PF109" s="58"/>
      <c r="PG109" s="58"/>
      <c r="PH109" s="58"/>
      <c r="PI109" s="58"/>
      <c r="PJ109" s="58"/>
      <c r="PK109" s="58"/>
      <c r="PL109" s="58"/>
      <c r="PM109" s="58"/>
      <c r="PN109" s="58"/>
      <c r="PO109" s="58"/>
      <c r="PP109" s="58"/>
      <c r="PQ109" s="58"/>
      <c r="PR109" s="58"/>
      <c r="PS109" s="58"/>
      <c r="PT109" s="58"/>
      <c r="PU109" s="58"/>
      <c r="PV109" s="58"/>
      <c r="PW109" s="58"/>
      <c r="PX109" s="58"/>
      <c r="PY109" s="58"/>
      <c r="PZ109" s="58"/>
      <c r="QA109" s="58"/>
      <c r="QB109" s="58"/>
      <c r="QC109" s="58"/>
      <c r="QD109" s="58"/>
      <c r="QE109" s="58"/>
      <c r="QF109" s="58"/>
      <c r="QG109" s="58"/>
      <c r="QH109" s="58"/>
      <c r="QI109" s="58"/>
      <c r="QJ109" s="58"/>
      <c r="QK109" s="58"/>
      <c r="QL109" s="58"/>
      <c r="QM109" s="58"/>
      <c r="QN109" s="58"/>
      <c r="QO109" s="58"/>
      <c r="QP109" s="58"/>
      <c r="QQ109" s="58"/>
      <c r="QR109" s="58"/>
      <c r="QS109" s="58"/>
      <c r="QT109" s="58"/>
      <c r="QU109" s="58"/>
      <c r="QV109" s="58"/>
      <c r="QW109" s="58"/>
      <c r="QX109" s="58"/>
      <c r="QY109" s="58"/>
      <c r="QZ109" s="58"/>
      <c r="RA109" s="58"/>
      <c r="RB109" s="58"/>
      <c r="RC109" s="58"/>
      <c r="RD109" s="58"/>
      <c r="RE109" s="58"/>
      <c r="RF109" s="58"/>
      <c r="RG109" s="58"/>
      <c r="RH109" s="58"/>
      <c r="RI109" s="58"/>
      <c r="RJ109" s="58"/>
      <c r="RK109" s="58"/>
      <c r="RL109" s="58"/>
      <c r="RM109" s="58"/>
      <c r="RN109" s="58"/>
      <c r="RO109" s="58"/>
      <c r="RP109" s="58"/>
      <c r="RQ109" s="58"/>
      <c r="RR109" s="58"/>
      <c r="RS109" s="58"/>
      <c r="RT109" s="58"/>
      <c r="RU109" s="58"/>
      <c r="RV109" s="58"/>
      <c r="RW109" s="58"/>
      <c r="RX109" s="58"/>
      <c r="RY109" s="58"/>
      <c r="RZ109" s="58"/>
      <c r="SA109" s="58"/>
      <c r="SB109" s="58"/>
      <c r="SC109" s="58"/>
      <c r="SD109" s="58"/>
      <c r="SE109" s="58"/>
      <c r="SF109" s="58"/>
      <c r="SG109" s="58"/>
      <c r="SH109" s="58"/>
      <c r="SI109" s="58"/>
      <c r="SJ109" s="58"/>
      <c r="SK109" s="58"/>
      <c r="SL109" s="58"/>
      <c r="SM109" s="58"/>
      <c r="SN109" s="58"/>
      <c r="SO109" s="58"/>
      <c r="SP109" s="58"/>
      <c r="SQ109" s="58"/>
      <c r="SR109" s="58"/>
      <c r="SS109" s="58"/>
      <c r="ST109" s="58"/>
      <c r="SU109" s="58"/>
      <c r="SV109" s="58"/>
      <c r="SW109" s="58"/>
      <c r="SX109" s="58"/>
      <c r="SY109" s="58"/>
      <c r="SZ109" s="58"/>
      <c r="TA109" s="58"/>
      <c r="TB109" s="58"/>
      <c r="TC109" s="58"/>
      <c r="TD109" s="58"/>
      <c r="TE109" s="58"/>
      <c r="TF109" s="58"/>
      <c r="TG109" s="58"/>
      <c r="TH109" s="58"/>
      <c r="TI109" s="58"/>
      <c r="TJ109" s="58"/>
      <c r="TK109" s="58"/>
      <c r="TL109" s="58"/>
      <c r="TM109" s="58"/>
      <c r="TN109" s="58"/>
      <c r="TO109" s="58"/>
      <c r="TP109" s="58"/>
      <c r="TQ109" s="58"/>
      <c r="TR109" s="58"/>
      <c r="TS109" s="58"/>
      <c r="TT109" s="58"/>
      <c r="TU109" s="58"/>
      <c r="TV109" s="58"/>
      <c r="TW109" s="58"/>
      <c r="TX109" s="58"/>
      <c r="TY109" s="58"/>
      <c r="TZ109" s="58"/>
      <c r="UA109" s="58"/>
      <c r="UB109" s="58"/>
      <c r="UC109" s="58"/>
      <c r="UD109" s="58"/>
      <c r="UE109" s="58"/>
      <c r="UF109" s="58"/>
      <c r="UG109" s="58"/>
      <c r="UH109" s="58"/>
      <c r="UI109" s="58"/>
      <c r="UJ109" s="58"/>
      <c r="UK109" s="58"/>
      <c r="UL109" s="58"/>
      <c r="UM109" s="58"/>
      <c r="UN109" s="58"/>
      <c r="UO109" s="58"/>
      <c r="UP109" s="58"/>
      <c r="UQ109" s="58"/>
      <c r="UR109" s="58"/>
      <c r="US109" s="58"/>
      <c r="UT109" s="58"/>
      <c r="UU109" s="58"/>
      <c r="UV109" s="58"/>
      <c r="UW109" s="58"/>
      <c r="UX109" s="58"/>
      <c r="UY109" s="58"/>
      <c r="UZ109" s="58"/>
      <c r="VA109" s="58"/>
      <c r="VB109" s="58"/>
      <c r="VC109" s="58"/>
      <c r="VD109" s="58"/>
      <c r="VE109" s="58"/>
      <c r="VF109" s="58"/>
      <c r="VG109" s="58"/>
      <c r="VH109" s="58"/>
      <c r="VI109" s="58"/>
      <c r="VJ109" s="58"/>
      <c r="VK109" s="58"/>
      <c r="VL109" s="58"/>
      <c r="VM109" s="58"/>
      <c r="VN109" s="58"/>
      <c r="VO109" s="58"/>
      <c r="VP109" s="58"/>
      <c r="VQ109" s="58"/>
      <c r="VR109" s="58"/>
      <c r="VS109" s="58"/>
      <c r="VT109" s="58"/>
      <c r="VU109" s="58"/>
      <c r="VV109" s="58"/>
      <c r="VW109" s="58"/>
      <c r="VX109" s="58"/>
      <c r="VY109" s="58"/>
      <c r="VZ109" s="58"/>
      <c r="WA109" s="58"/>
      <c r="WB109" s="58"/>
      <c r="WC109" s="58"/>
      <c r="WD109" s="58"/>
      <c r="WE109" s="58"/>
      <c r="WF109" s="58"/>
      <c r="WG109" s="58"/>
      <c r="WH109" s="58"/>
      <c r="WI109" s="58"/>
      <c r="WJ109" s="58"/>
      <c r="WK109" s="58"/>
      <c r="WL109" s="58"/>
      <c r="WM109" s="58"/>
      <c r="WN109" s="58"/>
      <c r="WO109" s="58"/>
      <c r="WP109" s="58"/>
      <c r="WQ109" s="58"/>
      <c r="WR109" s="58"/>
      <c r="WS109" s="58"/>
      <c r="WT109" s="58"/>
      <c r="WU109" s="58"/>
      <c r="WV109" s="58"/>
      <c r="WW109" s="58"/>
      <c r="WX109" s="58"/>
      <c r="WY109" s="58"/>
      <c r="WZ109" s="58"/>
      <c r="XA109" s="58"/>
      <c r="XB109" s="58"/>
      <c r="XC109" s="58"/>
      <c r="XD109" s="58"/>
      <c r="XE109" s="58"/>
      <c r="XF109" s="58"/>
      <c r="XG109" s="58"/>
      <c r="XH109" s="58"/>
      <c r="XI109" s="58"/>
      <c r="XJ109" s="58"/>
      <c r="XK109" s="58"/>
      <c r="XL109" s="58"/>
      <c r="XM109" s="58"/>
      <c r="XN109" s="58"/>
      <c r="XO109" s="58"/>
      <c r="XP109" s="58"/>
      <c r="XQ109" s="58"/>
      <c r="XR109" s="58"/>
      <c r="XS109" s="58"/>
      <c r="XT109" s="58"/>
      <c r="XU109" s="58"/>
      <c r="XV109" s="58"/>
      <c r="XW109" s="58"/>
      <c r="XX109" s="58"/>
      <c r="XY109" s="58"/>
      <c r="XZ109" s="58"/>
      <c r="YA109" s="58"/>
      <c r="YB109" s="58"/>
      <c r="YC109" s="58"/>
      <c r="YD109" s="58"/>
      <c r="YE109" s="58"/>
      <c r="YF109" s="58"/>
      <c r="YG109" s="58"/>
      <c r="YH109" s="58"/>
      <c r="YI109" s="58"/>
      <c r="YJ109" s="58"/>
      <c r="YK109" s="58"/>
      <c r="YL109" s="58"/>
      <c r="YM109" s="58"/>
      <c r="YN109" s="58"/>
      <c r="YO109" s="58"/>
      <c r="YP109" s="58"/>
      <c r="YQ109" s="58"/>
      <c r="YR109" s="58"/>
      <c r="YS109" s="58"/>
      <c r="YT109" s="58"/>
      <c r="YU109" s="58"/>
      <c r="YV109" s="58"/>
      <c r="YW109" s="58"/>
      <c r="YX109" s="58"/>
      <c r="YY109" s="58"/>
      <c r="YZ109" s="58"/>
      <c r="ZA109" s="58"/>
      <c r="ZB109" s="58"/>
      <c r="ZC109" s="58"/>
      <c r="ZD109" s="58"/>
      <c r="ZE109" s="58"/>
      <c r="ZF109" s="58"/>
      <c r="ZG109" s="58"/>
      <c r="ZH109" s="58"/>
      <c r="ZI109" s="58"/>
      <c r="ZJ109" s="58"/>
      <c r="ZK109" s="58"/>
      <c r="ZL109" s="58"/>
      <c r="ZM109" s="58"/>
      <c r="ZN109" s="58"/>
      <c r="ZO109" s="58"/>
      <c r="ZP109" s="58"/>
      <c r="ZQ109" s="58"/>
      <c r="ZR109" s="58"/>
      <c r="ZS109" s="58"/>
      <c r="ZT109" s="58"/>
      <c r="ZU109" s="58"/>
      <c r="ZV109" s="58"/>
      <c r="ZW109" s="58"/>
      <c r="ZX109" s="58"/>
      <c r="ZY109" s="58"/>
      <c r="ZZ109" s="58"/>
      <c r="AAA109" s="58"/>
      <c r="AAB109" s="58"/>
      <c r="AAC109" s="58"/>
      <c r="AAD109" s="58"/>
      <c r="AAE109" s="58"/>
      <c r="AAF109" s="58"/>
      <c r="AAG109" s="58"/>
      <c r="AAH109" s="58"/>
      <c r="AAI109" s="58"/>
      <c r="AAJ109" s="58"/>
      <c r="AAK109" s="58"/>
      <c r="AAL109" s="58"/>
      <c r="AAM109" s="58"/>
      <c r="AAN109" s="58"/>
      <c r="AAO109" s="58"/>
      <c r="AAP109" s="58"/>
      <c r="AAQ109" s="58"/>
      <c r="AAR109" s="58"/>
      <c r="AAS109" s="58"/>
      <c r="AAT109" s="58"/>
      <c r="AAU109" s="58"/>
      <c r="AAV109" s="58"/>
      <c r="AAW109" s="58"/>
      <c r="AAX109" s="58"/>
      <c r="AAY109" s="58"/>
      <c r="AAZ109" s="58"/>
      <c r="ABA109" s="58"/>
      <c r="ABB109" s="58"/>
      <c r="ABC109" s="58"/>
      <c r="ABD109" s="58"/>
      <c r="ABE109" s="58"/>
      <c r="ABF109" s="58"/>
      <c r="ABG109" s="58"/>
      <c r="ABH109" s="58"/>
      <c r="ABI109" s="58"/>
      <c r="ABJ109" s="58"/>
      <c r="ABK109" s="58"/>
      <c r="ABL109" s="58"/>
      <c r="ABM109" s="58"/>
      <c r="ABN109" s="58"/>
      <c r="ABO109" s="58"/>
      <c r="ABP109" s="58"/>
      <c r="ABQ109" s="58"/>
      <c r="ABR109" s="58"/>
      <c r="ABS109" s="58"/>
      <c r="ABT109" s="58"/>
      <c r="ABU109" s="58"/>
      <c r="ABV109" s="58"/>
      <c r="ABW109" s="58"/>
      <c r="ABX109" s="58"/>
      <c r="ABY109" s="58"/>
      <c r="ABZ109" s="58"/>
      <c r="ACA109" s="58"/>
      <c r="ACB109" s="58"/>
      <c r="ACC109" s="58"/>
      <c r="ACD109" s="58"/>
      <c r="ACE109" s="58"/>
      <c r="ACF109" s="58"/>
      <c r="ACG109" s="58"/>
      <c r="ACH109" s="58"/>
      <c r="ACI109" s="58"/>
      <c r="ACJ109" s="58"/>
      <c r="ACK109" s="58"/>
      <c r="ACL109" s="58"/>
      <c r="ACM109" s="58"/>
      <c r="ACN109" s="58"/>
      <c r="ACO109" s="58"/>
      <c r="ACP109" s="58"/>
      <c r="ACQ109" s="58"/>
      <c r="ACR109" s="58"/>
      <c r="ACS109" s="58"/>
      <c r="ACT109" s="58"/>
      <c r="ACU109" s="58"/>
      <c r="ACV109" s="58"/>
      <c r="ACW109" s="58"/>
      <c r="ACX109" s="58"/>
      <c r="ACY109" s="58"/>
      <c r="ACZ109" s="58"/>
      <c r="ADA109" s="58"/>
      <c r="ADB109" s="58"/>
      <c r="ADC109" s="58"/>
      <c r="ADD109" s="58"/>
      <c r="ADE109" s="58"/>
      <c r="ADF109" s="58"/>
      <c r="ADG109" s="58"/>
      <c r="ADH109" s="58"/>
      <c r="ADI109" s="58"/>
      <c r="ADJ109" s="58"/>
      <c r="ADK109" s="58"/>
      <c r="ADL109" s="58"/>
      <c r="ADM109" s="58"/>
      <c r="ADN109" s="58"/>
      <c r="ADO109" s="58"/>
      <c r="ADP109" s="58"/>
      <c r="ADQ109" s="58"/>
      <c r="ADR109" s="58"/>
      <c r="ADS109" s="58"/>
      <c r="ADT109" s="58"/>
      <c r="ADU109" s="58"/>
      <c r="ADV109" s="58"/>
      <c r="ADW109" s="58"/>
      <c r="ADX109" s="58"/>
      <c r="ADY109" s="58"/>
      <c r="ADZ109" s="58"/>
      <c r="AEA109" s="58"/>
      <c r="AEB109" s="58"/>
      <c r="AEC109" s="58"/>
      <c r="AED109" s="58"/>
      <c r="AEE109" s="58"/>
      <c r="AEF109" s="58"/>
      <c r="AEG109" s="58"/>
      <c r="AEH109" s="58"/>
      <c r="AEI109" s="58"/>
      <c r="AEJ109" s="58"/>
      <c r="AEK109" s="58"/>
      <c r="AEL109" s="58"/>
      <c r="AEM109" s="58"/>
      <c r="AEN109" s="58"/>
      <c r="AEO109" s="58"/>
      <c r="AEP109" s="58"/>
      <c r="AEQ109" s="58"/>
      <c r="AER109" s="58"/>
      <c r="AES109" s="58"/>
      <c r="AET109" s="58"/>
      <c r="AEU109" s="58"/>
      <c r="AEV109" s="58"/>
      <c r="AEW109" s="58"/>
      <c r="AEX109" s="58"/>
      <c r="AEY109" s="58"/>
      <c r="AEZ109" s="58"/>
      <c r="AFA109" s="58"/>
      <c r="AFB109" s="58"/>
      <c r="AFC109" s="58"/>
      <c r="AFD109" s="58"/>
      <c r="AFE109" s="58"/>
      <c r="AFF109" s="58"/>
      <c r="AFG109" s="58"/>
      <c r="AFH109" s="58"/>
      <c r="AFI109" s="58"/>
      <c r="AFJ109" s="58"/>
      <c r="AFK109" s="58"/>
      <c r="AFL109" s="58"/>
      <c r="AFM109" s="58"/>
      <c r="AFN109" s="58"/>
      <c r="AFO109" s="58"/>
      <c r="AFP109" s="58"/>
      <c r="AFQ109" s="58"/>
      <c r="AFR109" s="58"/>
      <c r="AFS109" s="58"/>
      <c r="AFT109" s="58"/>
      <c r="AFU109" s="58"/>
      <c r="AFV109" s="58"/>
      <c r="AFW109" s="58"/>
      <c r="AFX109" s="58"/>
      <c r="AFY109" s="58"/>
      <c r="AFZ109" s="58"/>
      <c r="AGA109" s="58"/>
      <c r="AGB109" s="58"/>
      <c r="AGC109" s="58"/>
      <c r="AGD109" s="58"/>
      <c r="AGE109" s="58"/>
      <c r="AGF109" s="58"/>
      <c r="AGG109" s="58"/>
      <c r="AGH109" s="58"/>
      <c r="AGI109" s="58"/>
      <c r="AGJ109" s="58"/>
      <c r="AGK109" s="58"/>
      <c r="AGL109" s="58"/>
      <c r="AGM109" s="58"/>
      <c r="AGN109" s="58"/>
      <c r="AGO109" s="58"/>
      <c r="AGP109" s="58"/>
      <c r="AGQ109" s="58"/>
      <c r="AGR109" s="58"/>
      <c r="AGS109" s="58"/>
      <c r="AGT109" s="58"/>
      <c r="AGU109" s="58"/>
      <c r="AGV109" s="58"/>
      <c r="AGW109" s="58"/>
      <c r="AGX109" s="58"/>
      <c r="AGY109" s="58"/>
      <c r="AGZ109" s="58"/>
      <c r="AHA109" s="58"/>
      <c r="AHB109" s="58"/>
      <c r="AHC109" s="58"/>
      <c r="AHD109" s="58"/>
      <c r="AHE109" s="58"/>
      <c r="AHF109" s="58"/>
      <c r="AHG109" s="58"/>
      <c r="AHH109" s="58"/>
      <c r="AHI109" s="58"/>
      <c r="AHJ109" s="58"/>
      <c r="AHK109" s="58"/>
      <c r="AHL109" s="58"/>
      <c r="AHM109" s="58"/>
      <c r="AHN109" s="58"/>
      <c r="AHO109" s="58"/>
      <c r="AHP109" s="58"/>
      <c r="AHQ109" s="58"/>
      <c r="AHR109" s="58"/>
      <c r="AHS109" s="58"/>
      <c r="AHT109" s="58"/>
      <c r="AHU109" s="58"/>
      <c r="AHV109" s="58"/>
      <c r="AHW109" s="58"/>
      <c r="AHX109" s="58"/>
      <c r="AHY109" s="58"/>
      <c r="AHZ109" s="58"/>
      <c r="AIA109" s="58"/>
      <c r="AIB109" s="58"/>
      <c r="AIC109" s="58"/>
      <c r="AID109" s="58"/>
      <c r="AIE109" s="58"/>
      <c r="AIF109" s="58"/>
      <c r="AIG109" s="58"/>
      <c r="AIH109" s="58"/>
      <c r="AII109" s="58"/>
      <c r="AIJ109" s="58"/>
      <c r="AIK109" s="58"/>
      <c r="AIL109" s="58"/>
      <c r="AIM109" s="58"/>
      <c r="AIN109" s="58"/>
      <c r="AIO109" s="58"/>
      <c r="AIP109" s="58"/>
      <c r="AIQ109" s="58"/>
      <c r="AIR109" s="58"/>
      <c r="AIS109" s="58"/>
      <c r="AIT109" s="58"/>
      <c r="AIU109" s="58"/>
      <c r="AIV109" s="58"/>
      <c r="AIW109" s="58"/>
      <c r="AIX109" s="58"/>
      <c r="AIY109" s="58"/>
      <c r="AIZ109" s="58"/>
      <c r="AJA109" s="58"/>
      <c r="AJB109" s="58"/>
      <c r="AJC109" s="58"/>
      <c r="AJD109" s="58"/>
      <c r="AJE109" s="58"/>
      <c r="AJF109" s="58"/>
      <c r="AJG109" s="58"/>
      <c r="AJH109" s="58"/>
      <c r="AJI109" s="58"/>
      <c r="AJJ109" s="58"/>
      <c r="AJK109" s="58"/>
      <c r="AJL109" s="58"/>
      <c r="AJM109" s="58"/>
      <c r="AJN109" s="58"/>
      <c r="AJO109" s="58"/>
      <c r="AJP109" s="58"/>
      <c r="AJQ109" s="58"/>
      <c r="AJR109" s="58"/>
      <c r="AJS109" s="58"/>
      <c r="AJT109" s="58"/>
      <c r="AJU109" s="58"/>
      <c r="AJV109" s="58"/>
      <c r="AJW109" s="58"/>
      <c r="AJX109" s="58"/>
      <c r="AJY109" s="58"/>
      <c r="AJZ109" s="58"/>
      <c r="AKA109" s="58"/>
      <c r="AKB109" s="58"/>
      <c r="AKC109" s="58"/>
      <c r="AKD109" s="58"/>
      <c r="AKE109" s="58"/>
      <c r="AKF109" s="58"/>
      <c r="AKG109" s="58"/>
      <c r="AKH109" s="58"/>
      <c r="AKI109" s="58"/>
      <c r="AKJ109" s="58"/>
      <c r="AKK109" s="58"/>
      <c r="AKL109" s="58"/>
      <c r="AKM109" s="58"/>
      <c r="AKN109" s="58"/>
      <c r="AKO109" s="58"/>
      <c r="AKP109" s="58"/>
      <c r="AKQ109" s="58"/>
      <c r="AKR109" s="58"/>
      <c r="AKS109" s="58"/>
      <c r="AKT109" s="58"/>
      <c r="AKU109" s="58"/>
      <c r="AKV109" s="58"/>
      <c r="AKW109" s="58"/>
      <c r="AKX109" s="58"/>
      <c r="AKY109" s="58"/>
      <c r="AKZ109" s="58"/>
      <c r="ALA109" s="58"/>
      <c r="ALB109" s="58"/>
      <c r="ALC109" s="58"/>
      <c r="ALD109" s="58"/>
      <c r="ALE109" s="58"/>
      <c r="ALF109" s="58"/>
      <c r="ALG109" s="58"/>
      <c r="ALH109" s="58"/>
      <c r="ALI109" s="58"/>
      <c r="ALJ109" s="58"/>
      <c r="ALK109" s="58"/>
      <c r="ALL109" s="58"/>
      <c r="ALM109" s="58"/>
      <c r="ALN109" s="58"/>
      <c r="ALO109" s="58"/>
      <c r="ALP109" s="58"/>
      <c r="ALQ109" s="58"/>
      <c r="ALR109" s="58"/>
      <c r="ALS109" s="58"/>
      <c r="ALT109" s="58"/>
      <c r="ALU109" s="58"/>
      <c r="ALV109" s="58"/>
      <c r="ALW109" s="58"/>
      <c r="ALX109" s="58"/>
      <c r="ALY109" s="58"/>
      <c r="ALZ109" s="58"/>
      <c r="AMA109" s="58"/>
      <c r="AMB109" s="58"/>
      <c r="AMC109" s="58"/>
      <c r="AMD109" s="58"/>
      <c r="AME109" s="58"/>
      <c r="AMF109" s="58"/>
      <c r="AMG109" s="58"/>
      <c r="AMH109" s="58"/>
      <c r="AMI109" s="58"/>
      <c r="AMJ109" s="59"/>
    </row>
    <row r="110" spans="1:1024" s="2" customFormat="1" ht="15" customHeight="1">
      <c r="A110" s="18" t="s">
        <v>165</v>
      </c>
      <c r="B110" s="177" t="s">
        <v>166</v>
      </c>
      <c r="C110" s="177"/>
      <c r="D110" s="177"/>
      <c r="E110" s="177"/>
      <c r="F110" s="177"/>
      <c r="G110" s="177"/>
      <c r="H110" s="178">
        <f>H105</f>
        <v>0</v>
      </c>
      <c r="I110" s="178"/>
      <c r="J110" s="28"/>
      <c r="K110" s="1" t="s">
        <v>172</v>
      </c>
      <c r="AV110" s="58"/>
      <c r="AW110" s="58"/>
      <c r="AX110" s="58"/>
      <c r="AY110" s="58"/>
      <c r="AZ110" s="58"/>
      <c r="BA110" s="58"/>
      <c r="BB110" s="58"/>
      <c r="BC110" s="58"/>
      <c r="BD110" s="58"/>
      <c r="BE110" s="58"/>
      <c r="BF110" s="58"/>
      <c r="BG110" s="58"/>
      <c r="BH110" s="58"/>
      <c r="BI110" s="58"/>
      <c r="BJ110" s="58"/>
      <c r="BK110" s="58"/>
      <c r="BL110" s="58"/>
      <c r="BM110" s="58"/>
      <c r="BN110" s="58"/>
      <c r="BO110" s="58"/>
      <c r="BP110" s="58"/>
      <c r="BQ110" s="58"/>
      <c r="BR110" s="58"/>
      <c r="BS110" s="58"/>
      <c r="BT110" s="58"/>
      <c r="BU110" s="58"/>
      <c r="BV110" s="58"/>
      <c r="BW110" s="58"/>
      <c r="BX110" s="58"/>
      <c r="BY110" s="58"/>
      <c r="BZ110" s="58"/>
      <c r="CA110" s="58"/>
      <c r="CB110" s="58"/>
      <c r="CC110" s="58"/>
      <c r="CD110" s="58"/>
      <c r="CE110" s="58"/>
      <c r="CF110" s="58"/>
      <c r="CG110" s="58"/>
      <c r="CH110" s="58"/>
      <c r="CI110" s="58"/>
      <c r="CJ110" s="58"/>
      <c r="CK110" s="58"/>
      <c r="CL110" s="58"/>
      <c r="CM110" s="58"/>
      <c r="CN110" s="58"/>
      <c r="CO110" s="58"/>
      <c r="CP110" s="58"/>
      <c r="CQ110" s="58"/>
      <c r="CR110" s="58"/>
      <c r="CS110" s="58"/>
      <c r="CT110" s="58"/>
      <c r="CU110" s="58"/>
      <c r="CV110" s="58"/>
      <c r="CW110" s="58"/>
      <c r="CX110" s="58"/>
      <c r="CY110" s="58"/>
      <c r="CZ110" s="58"/>
      <c r="DA110" s="58"/>
      <c r="DB110" s="58"/>
      <c r="DC110" s="58"/>
      <c r="DD110" s="58"/>
      <c r="DE110" s="58"/>
      <c r="DF110" s="58"/>
      <c r="DG110" s="58"/>
      <c r="DH110" s="58"/>
      <c r="DI110" s="58"/>
      <c r="DJ110" s="58"/>
      <c r="DK110" s="58"/>
      <c r="DL110" s="58"/>
      <c r="DM110" s="58"/>
      <c r="DN110" s="58"/>
      <c r="DO110" s="58"/>
      <c r="DP110" s="58"/>
      <c r="DQ110" s="58"/>
      <c r="DR110" s="58"/>
      <c r="DS110" s="58"/>
      <c r="DT110" s="58"/>
      <c r="DU110" s="58"/>
      <c r="DV110" s="58"/>
      <c r="DW110" s="58"/>
      <c r="DX110" s="58"/>
      <c r="DY110" s="58"/>
      <c r="DZ110" s="58"/>
      <c r="EA110" s="58"/>
      <c r="EB110" s="58"/>
      <c r="EC110" s="58"/>
      <c r="ED110" s="58"/>
      <c r="EE110" s="58"/>
      <c r="EF110" s="58"/>
      <c r="EG110" s="58"/>
      <c r="EH110" s="58"/>
      <c r="EI110" s="58"/>
      <c r="EJ110" s="58"/>
      <c r="EK110" s="58"/>
      <c r="EL110" s="58"/>
      <c r="EM110" s="58"/>
      <c r="EN110" s="58"/>
      <c r="EO110" s="58"/>
      <c r="EP110" s="58"/>
      <c r="EQ110" s="58"/>
      <c r="ER110" s="58"/>
      <c r="ES110" s="58"/>
      <c r="ET110" s="58"/>
      <c r="EU110" s="58"/>
      <c r="EV110" s="58"/>
      <c r="EW110" s="58"/>
      <c r="EX110" s="58"/>
      <c r="EY110" s="58"/>
      <c r="EZ110" s="58"/>
      <c r="FA110" s="58"/>
      <c r="FB110" s="58"/>
      <c r="FC110" s="58"/>
      <c r="FD110" s="58"/>
      <c r="FE110" s="58"/>
      <c r="FF110" s="58"/>
      <c r="FG110" s="58"/>
      <c r="FH110" s="58"/>
      <c r="FI110" s="58"/>
      <c r="FJ110" s="58"/>
      <c r="FK110" s="58"/>
      <c r="FL110" s="58"/>
      <c r="FM110" s="58"/>
      <c r="FN110" s="58"/>
      <c r="FO110" s="58"/>
      <c r="FP110" s="58"/>
      <c r="FQ110" s="58"/>
      <c r="FR110" s="58"/>
      <c r="FS110" s="58"/>
      <c r="FT110" s="58"/>
      <c r="FU110" s="58"/>
      <c r="FV110" s="58"/>
      <c r="FW110" s="58"/>
      <c r="FX110" s="58"/>
      <c r="FY110" s="58"/>
      <c r="FZ110" s="58"/>
      <c r="GA110" s="58"/>
      <c r="GB110" s="58"/>
      <c r="GC110" s="58"/>
      <c r="GD110" s="58"/>
      <c r="GE110" s="58"/>
      <c r="GF110" s="58"/>
      <c r="GG110" s="58"/>
      <c r="GH110" s="58"/>
      <c r="GI110" s="58"/>
      <c r="GJ110" s="58"/>
      <c r="GK110" s="58"/>
      <c r="GL110" s="58"/>
      <c r="GM110" s="58"/>
      <c r="GN110" s="58"/>
      <c r="GO110" s="58"/>
      <c r="GP110" s="58"/>
      <c r="GQ110" s="58"/>
      <c r="GR110" s="58"/>
      <c r="GS110" s="58"/>
      <c r="GT110" s="58"/>
      <c r="GU110" s="58"/>
      <c r="GV110" s="58"/>
      <c r="GW110" s="58"/>
      <c r="GX110" s="58"/>
      <c r="GY110" s="58"/>
      <c r="GZ110" s="58"/>
      <c r="HA110" s="58"/>
      <c r="HB110" s="58"/>
      <c r="HC110" s="58"/>
      <c r="HD110" s="58"/>
      <c r="HE110" s="58"/>
      <c r="HF110" s="58"/>
      <c r="HG110" s="58"/>
      <c r="HH110" s="58"/>
      <c r="HI110" s="58"/>
      <c r="HJ110" s="58"/>
      <c r="HK110" s="58"/>
      <c r="HL110" s="58"/>
      <c r="HM110" s="58"/>
      <c r="HN110" s="58"/>
      <c r="HO110" s="58"/>
      <c r="HP110" s="58"/>
      <c r="HQ110" s="58"/>
      <c r="HR110" s="58"/>
      <c r="HS110" s="58"/>
      <c r="HT110" s="58"/>
      <c r="HU110" s="58"/>
      <c r="HV110" s="58"/>
      <c r="HW110" s="58"/>
      <c r="HX110" s="58"/>
      <c r="HY110" s="58"/>
      <c r="HZ110" s="58"/>
      <c r="IA110" s="58"/>
      <c r="IB110" s="58"/>
      <c r="IC110" s="58"/>
      <c r="ID110" s="58"/>
      <c r="IE110" s="58"/>
      <c r="IF110" s="58"/>
      <c r="IG110" s="58"/>
      <c r="IH110" s="58"/>
      <c r="II110" s="58"/>
      <c r="IJ110" s="58"/>
      <c r="IK110" s="58"/>
      <c r="IL110" s="58"/>
      <c r="IM110" s="58"/>
      <c r="IN110" s="58"/>
      <c r="IO110" s="58"/>
      <c r="IP110" s="58"/>
      <c r="IQ110" s="58"/>
      <c r="IR110" s="58"/>
      <c r="IS110" s="58"/>
      <c r="IT110" s="58"/>
      <c r="IU110" s="58"/>
      <c r="IV110" s="58"/>
      <c r="IW110" s="58"/>
      <c r="IX110" s="58"/>
      <c r="IY110" s="58"/>
      <c r="IZ110" s="58"/>
      <c r="JA110" s="58"/>
      <c r="JB110" s="58"/>
      <c r="JC110" s="58"/>
      <c r="JD110" s="58"/>
      <c r="JE110" s="58"/>
      <c r="JF110" s="58"/>
      <c r="JG110" s="58"/>
      <c r="JH110" s="58"/>
      <c r="JI110" s="58"/>
      <c r="JJ110" s="58"/>
      <c r="JK110" s="58"/>
      <c r="JL110" s="58"/>
      <c r="JM110" s="58"/>
      <c r="JN110" s="58"/>
      <c r="JO110" s="58"/>
      <c r="JP110" s="58"/>
      <c r="JQ110" s="58"/>
      <c r="JR110" s="58"/>
      <c r="JS110" s="58"/>
      <c r="JT110" s="58"/>
      <c r="JU110" s="58"/>
      <c r="JV110" s="58"/>
      <c r="JW110" s="58"/>
      <c r="JX110" s="58"/>
      <c r="JY110" s="58"/>
      <c r="JZ110" s="58"/>
      <c r="KA110" s="58"/>
      <c r="KB110" s="58"/>
      <c r="KC110" s="58"/>
      <c r="KD110" s="58"/>
      <c r="KE110" s="58"/>
      <c r="KF110" s="58"/>
      <c r="KG110" s="58"/>
      <c r="KH110" s="58"/>
      <c r="KI110" s="58"/>
      <c r="KJ110" s="58"/>
      <c r="KK110" s="58"/>
      <c r="KL110" s="58"/>
      <c r="KM110" s="58"/>
      <c r="KN110" s="58"/>
      <c r="KO110" s="58"/>
      <c r="KP110" s="58"/>
      <c r="KQ110" s="58"/>
      <c r="KR110" s="58"/>
      <c r="KS110" s="58"/>
      <c r="KT110" s="58"/>
      <c r="KU110" s="58"/>
      <c r="KV110" s="58"/>
      <c r="KW110" s="58"/>
      <c r="KX110" s="58"/>
      <c r="KY110" s="58"/>
      <c r="KZ110" s="58"/>
      <c r="LA110" s="58"/>
      <c r="LB110" s="58"/>
      <c r="LC110" s="58"/>
      <c r="LD110" s="58"/>
      <c r="LE110" s="58"/>
      <c r="LF110" s="58"/>
      <c r="LG110" s="58"/>
      <c r="LH110" s="58"/>
      <c r="LI110" s="58"/>
      <c r="LJ110" s="58"/>
      <c r="LK110" s="58"/>
      <c r="LL110" s="58"/>
      <c r="LM110" s="58"/>
      <c r="LN110" s="58"/>
      <c r="LO110" s="58"/>
      <c r="LP110" s="58"/>
      <c r="LQ110" s="58"/>
      <c r="LR110" s="58"/>
      <c r="LS110" s="58"/>
      <c r="LT110" s="58"/>
      <c r="LU110" s="58"/>
      <c r="LV110" s="58"/>
      <c r="LW110" s="58"/>
      <c r="LX110" s="58"/>
      <c r="LY110" s="58"/>
      <c r="LZ110" s="58"/>
      <c r="MA110" s="58"/>
      <c r="MB110" s="58"/>
      <c r="MC110" s="58"/>
      <c r="MD110" s="58"/>
      <c r="ME110" s="58"/>
      <c r="MF110" s="58"/>
      <c r="MG110" s="58"/>
      <c r="MH110" s="58"/>
      <c r="MI110" s="58"/>
      <c r="MJ110" s="58"/>
      <c r="MK110" s="58"/>
      <c r="ML110" s="58"/>
      <c r="MM110" s="58"/>
      <c r="MN110" s="58"/>
      <c r="MO110" s="58"/>
      <c r="MP110" s="58"/>
      <c r="MQ110" s="58"/>
      <c r="MR110" s="58"/>
      <c r="MS110" s="58"/>
      <c r="MT110" s="58"/>
      <c r="MU110" s="58"/>
      <c r="MV110" s="58"/>
      <c r="MW110" s="58"/>
      <c r="MX110" s="58"/>
      <c r="MY110" s="58"/>
      <c r="MZ110" s="58"/>
      <c r="NA110" s="58"/>
      <c r="NB110" s="58"/>
      <c r="NC110" s="58"/>
      <c r="ND110" s="58"/>
      <c r="NE110" s="58"/>
      <c r="NF110" s="58"/>
      <c r="NG110" s="58"/>
      <c r="NH110" s="58"/>
      <c r="NI110" s="58"/>
      <c r="NJ110" s="58"/>
      <c r="NK110" s="58"/>
      <c r="NL110" s="58"/>
      <c r="NM110" s="58"/>
      <c r="NN110" s="58"/>
      <c r="NO110" s="58"/>
      <c r="NP110" s="58"/>
      <c r="NQ110" s="58"/>
      <c r="NR110" s="58"/>
      <c r="NS110" s="58"/>
      <c r="NT110" s="58"/>
      <c r="NU110" s="58"/>
      <c r="NV110" s="58"/>
      <c r="NW110" s="58"/>
      <c r="NX110" s="58"/>
      <c r="NY110" s="58"/>
      <c r="NZ110" s="58"/>
      <c r="OA110" s="58"/>
      <c r="OB110" s="58"/>
      <c r="OC110" s="58"/>
      <c r="OD110" s="58"/>
      <c r="OE110" s="58"/>
      <c r="OF110" s="58"/>
      <c r="OG110" s="58"/>
      <c r="OH110" s="58"/>
      <c r="OI110" s="58"/>
      <c r="OJ110" s="58"/>
      <c r="OK110" s="58"/>
      <c r="OL110" s="58"/>
      <c r="OM110" s="58"/>
      <c r="ON110" s="58"/>
      <c r="OO110" s="58"/>
      <c r="OP110" s="58"/>
      <c r="OQ110" s="58"/>
      <c r="OR110" s="58"/>
      <c r="OS110" s="58"/>
      <c r="OT110" s="58"/>
      <c r="OU110" s="58"/>
      <c r="OV110" s="58"/>
      <c r="OW110" s="58"/>
      <c r="OX110" s="58"/>
      <c r="OY110" s="58"/>
      <c r="OZ110" s="58"/>
      <c r="PA110" s="58"/>
      <c r="PB110" s="58"/>
      <c r="PC110" s="58"/>
      <c r="PD110" s="58"/>
      <c r="PE110" s="58"/>
      <c r="PF110" s="58"/>
      <c r="PG110" s="58"/>
      <c r="PH110" s="58"/>
      <c r="PI110" s="58"/>
      <c r="PJ110" s="58"/>
      <c r="PK110" s="58"/>
      <c r="PL110" s="58"/>
      <c r="PM110" s="58"/>
      <c r="PN110" s="58"/>
      <c r="PO110" s="58"/>
      <c r="PP110" s="58"/>
      <c r="PQ110" s="58"/>
      <c r="PR110" s="58"/>
      <c r="PS110" s="58"/>
      <c r="PT110" s="58"/>
      <c r="PU110" s="58"/>
      <c r="PV110" s="58"/>
      <c r="PW110" s="58"/>
      <c r="PX110" s="58"/>
      <c r="PY110" s="58"/>
      <c r="PZ110" s="58"/>
      <c r="QA110" s="58"/>
      <c r="QB110" s="58"/>
      <c r="QC110" s="58"/>
      <c r="QD110" s="58"/>
      <c r="QE110" s="58"/>
      <c r="QF110" s="58"/>
      <c r="QG110" s="58"/>
      <c r="QH110" s="58"/>
      <c r="QI110" s="58"/>
      <c r="QJ110" s="58"/>
      <c r="QK110" s="58"/>
      <c r="QL110" s="58"/>
      <c r="QM110" s="58"/>
      <c r="QN110" s="58"/>
      <c r="QO110" s="58"/>
      <c r="QP110" s="58"/>
      <c r="QQ110" s="58"/>
      <c r="QR110" s="58"/>
      <c r="QS110" s="58"/>
      <c r="QT110" s="58"/>
      <c r="QU110" s="58"/>
      <c r="QV110" s="58"/>
      <c r="QW110" s="58"/>
      <c r="QX110" s="58"/>
      <c r="QY110" s="58"/>
      <c r="QZ110" s="58"/>
      <c r="RA110" s="58"/>
      <c r="RB110" s="58"/>
      <c r="RC110" s="58"/>
      <c r="RD110" s="58"/>
      <c r="RE110" s="58"/>
      <c r="RF110" s="58"/>
      <c r="RG110" s="58"/>
      <c r="RH110" s="58"/>
      <c r="RI110" s="58"/>
      <c r="RJ110" s="58"/>
      <c r="RK110" s="58"/>
      <c r="RL110" s="58"/>
      <c r="RM110" s="58"/>
      <c r="RN110" s="58"/>
      <c r="RO110" s="58"/>
      <c r="RP110" s="58"/>
      <c r="RQ110" s="58"/>
      <c r="RR110" s="58"/>
      <c r="RS110" s="58"/>
      <c r="RT110" s="58"/>
      <c r="RU110" s="58"/>
      <c r="RV110" s="58"/>
      <c r="RW110" s="58"/>
      <c r="RX110" s="58"/>
      <c r="RY110" s="58"/>
      <c r="RZ110" s="58"/>
      <c r="SA110" s="58"/>
      <c r="SB110" s="58"/>
      <c r="SC110" s="58"/>
      <c r="SD110" s="58"/>
      <c r="SE110" s="58"/>
      <c r="SF110" s="58"/>
      <c r="SG110" s="58"/>
      <c r="SH110" s="58"/>
      <c r="SI110" s="58"/>
      <c r="SJ110" s="58"/>
      <c r="SK110" s="58"/>
      <c r="SL110" s="58"/>
      <c r="SM110" s="58"/>
      <c r="SN110" s="58"/>
      <c r="SO110" s="58"/>
      <c r="SP110" s="58"/>
      <c r="SQ110" s="58"/>
      <c r="SR110" s="58"/>
      <c r="SS110" s="58"/>
      <c r="ST110" s="58"/>
      <c r="SU110" s="58"/>
      <c r="SV110" s="58"/>
      <c r="SW110" s="58"/>
      <c r="SX110" s="58"/>
      <c r="SY110" s="58"/>
      <c r="SZ110" s="58"/>
      <c r="TA110" s="58"/>
      <c r="TB110" s="58"/>
      <c r="TC110" s="58"/>
      <c r="TD110" s="58"/>
      <c r="TE110" s="58"/>
      <c r="TF110" s="58"/>
      <c r="TG110" s="58"/>
      <c r="TH110" s="58"/>
      <c r="TI110" s="58"/>
      <c r="TJ110" s="58"/>
      <c r="TK110" s="58"/>
      <c r="TL110" s="58"/>
      <c r="TM110" s="58"/>
      <c r="TN110" s="58"/>
      <c r="TO110" s="58"/>
      <c r="TP110" s="58"/>
      <c r="TQ110" s="58"/>
      <c r="TR110" s="58"/>
      <c r="TS110" s="58"/>
      <c r="TT110" s="58"/>
      <c r="TU110" s="58"/>
      <c r="TV110" s="58"/>
      <c r="TW110" s="58"/>
      <c r="TX110" s="58"/>
      <c r="TY110" s="58"/>
      <c r="TZ110" s="58"/>
      <c r="UA110" s="58"/>
      <c r="UB110" s="58"/>
      <c r="UC110" s="58"/>
      <c r="UD110" s="58"/>
      <c r="UE110" s="58"/>
      <c r="UF110" s="58"/>
      <c r="UG110" s="58"/>
      <c r="UH110" s="58"/>
      <c r="UI110" s="58"/>
      <c r="UJ110" s="58"/>
      <c r="UK110" s="58"/>
      <c r="UL110" s="58"/>
      <c r="UM110" s="58"/>
      <c r="UN110" s="58"/>
      <c r="UO110" s="58"/>
      <c r="UP110" s="58"/>
      <c r="UQ110" s="58"/>
      <c r="UR110" s="58"/>
      <c r="US110" s="58"/>
      <c r="UT110" s="58"/>
      <c r="UU110" s="58"/>
      <c r="UV110" s="58"/>
      <c r="UW110" s="58"/>
      <c r="UX110" s="58"/>
      <c r="UY110" s="58"/>
      <c r="UZ110" s="58"/>
      <c r="VA110" s="58"/>
      <c r="VB110" s="58"/>
      <c r="VC110" s="58"/>
      <c r="VD110" s="58"/>
      <c r="VE110" s="58"/>
      <c r="VF110" s="58"/>
      <c r="VG110" s="58"/>
      <c r="VH110" s="58"/>
      <c r="VI110" s="58"/>
      <c r="VJ110" s="58"/>
      <c r="VK110" s="58"/>
      <c r="VL110" s="58"/>
      <c r="VM110" s="58"/>
      <c r="VN110" s="58"/>
      <c r="VO110" s="58"/>
      <c r="VP110" s="58"/>
      <c r="VQ110" s="58"/>
      <c r="VR110" s="58"/>
      <c r="VS110" s="58"/>
      <c r="VT110" s="58"/>
      <c r="VU110" s="58"/>
      <c r="VV110" s="58"/>
      <c r="VW110" s="58"/>
      <c r="VX110" s="58"/>
      <c r="VY110" s="58"/>
      <c r="VZ110" s="58"/>
      <c r="WA110" s="58"/>
      <c r="WB110" s="58"/>
      <c r="WC110" s="58"/>
      <c r="WD110" s="58"/>
      <c r="WE110" s="58"/>
      <c r="WF110" s="58"/>
      <c r="WG110" s="58"/>
      <c r="WH110" s="58"/>
      <c r="WI110" s="58"/>
      <c r="WJ110" s="58"/>
      <c r="WK110" s="58"/>
      <c r="WL110" s="58"/>
      <c r="WM110" s="58"/>
      <c r="WN110" s="58"/>
      <c r="WO110" s="58"/>
      <c r="WP110" s="58"/>
      <c r="WQ110" s="58"/>
      <c r="WR110" s="58"/>
      <c r="WS110" s="58"/>
      <c r="WT110" s="58"/>
      <c r="WU110" s="58"/>
      <c r="WV110" s="58"/>
      <c r="WW110" s="58"/>
      <c r="WX110" s="58"/>
      <c r="WY110" s="58"/>
      <c r="WZ110" s="58"/>
      <c r="XA110" s="58"/>
      <c r="XB110" s="58"/>
      <c r="XC110" s="58"/>
      <c r="XD110" s="58"/>
      <c r="XE110" s="58"/>
      <c r="XF110" s="58"/>
      <c r="XG110" s="58"/>
      <c r="XH110" s="58"/>
      <c r="XI110" s="58"/>
      <c r="XJ110" s="58"/>
      <c r="XK110" s="58"/>
      <c r="XL110" s="58"/>
      <c r="XM110" s="58"/>
      <c r="XN110" s="58"/>
      <c r="XO110" s="58"/>
      <c r="XP110" s="58"/>
      <c r="XQ110" s="58"/>
      <c r="XR110" s="58"/>
      <c r="XS110" s="58"/>
      <c r="XT110" s="58"/>
      <c r="XU110" s="58"/>
      <c r="XV110" s="58"/>
      <c r="XW110" s="58"/>
      <c r="XX110" s="58"/>
      <c r="XY110" s="58"/>
      <c r="XZ110" s="58"/>
      <c r="YA110" s="58"/>
      <c r="YB110" s="58"/>
      <c r="YC110" s="58"/>
      <c r="YD110" s="58"/>
      <c r="YE110" s="58"/>
      <c r="YF110" s="58"/>
      <c r="YG110" s="58"/>
      <c r="YH110" s="58"/>
      <c r="YI110" s="58"/>
      <c r="YJ110" s="58"/>
      <c r="YK110" s="58"/>
      <c r="YL110" s="58"/>
      <c r="YM110" s="58"/>
      <c r="YN110" s="58"/>
      <c r="YO110" s="58"/>
      <c r="YP110" s="58"/>
      <c r="YQ110" s="58"/>
      <c r="YR110" s="58"/>
      <c r="YS110" s="58"/>
      <c r="YT110" s="58"/>
      <c r="YU110" s="58"/>
      <c r="YV110" s="58"/>
      <c r="YW110" s="58"/>
      <c r="YX110" s="58"/>
      <c r="YY110" s="58"/>
      <c r="YZ110" s="58"/>
      <c r="ZA110" s="58"/>
      <c r="ZB110" s="58"/>
      <c r="ZC110" s="58"/>
      <c r="ZD110" s="58"/>
      <c r="ZE110" s="58"/>
      <c r="ZF110" s="58"/>
      <c r="ZG110" s="58"/>
      <c r="ZH110" s="58"/>
      <c r="ZI110" s="58"/>
      <c r="ZJ110" s="58"/>
      <c r="ZK110" s="58"/>
      <c r="ZL110" s="58"/>
      <c r="ZM110" s="58"/>
      <c r="ZN110" s="58"/>
      <c r="ZO110" s="58"/>
      <c r="ZP110" s="58"/>
      <c r="ZQ110" s="58"/>
      <c r="ZR110" s="58"/>
      <c r="ZS110" s="58"/>
      <c r="ZT110" s="58"/>
      <c r="ZU110" s="58"/>
      <c r="ZV110" s="58"/>
      <c r="ZW110" s="58"/>
      <c r="ZX110" s="58"/>
      <c r="ZY110" s="58"/>
      <c r="ZZ110" s="58"/>
      <c r="AAA110" s="58"/>
      <c r="AAB110" s="58"/>
      <c r="AAC110" s="58"/>
      <c r="AAD110" s="58"/>
      <c r="AAE110" s="58"/>
      <c r="AAF110" s="58"/>
      <c r="AAG110" s="58"/>
      <c r="AAH110" s="58"/>
      <c r="AAI110" s="58"/>
      <c r="AAJ110" s="58"/>
      <c r="AAK110" s="58"/>
      <c r="AAL110" s="58"/>
      <c r="AAM110" s="58"/>
      <c r="AAN110" s="58"/>
      <c r="AAO110" s="58"/>
      <c r="AAP110" s="58"/>
      <c r="AAQ110" s="58"/>
      <c r="AAR110" s="58"/>
      <c r="AAS110" s="58"/>
      <c r="AAT110" s="58"/>
      <c r="AAU110" s="58"/>
      <c r="AAV110" s="58"/>
      <c r="AAW110" s="58"/>
      <c r="AAX110" s="58"/>
      <c r="AAY110" s="58"/>
      <c r="AAZ110" s="58"/>
      <c r="ABA110" s="58"/>
      <c r="ABB110" s="58"/>
      <c r="ABC110" s="58"/>
      <c r="ABD110" s="58"/>
      <c r="ABE110" s="58"/>
      <c r="ABF110" s="58"/>
      <c r="ABG110" s="58"/>
      <c r="ABH110" s="58"/>
      <c r="ABI110" s="58"/>
      <c r="ABJ110" s="58"/>
      <c r="ABK110" s="58"/>
      <c r="ABL110" s="58"/>
      <c r="ABM110" s="58"/>
      <c r="ABN110" s="58"/>
      <c r="ABO110" s="58"/>
      <c r="ABP110" s="58"/>
      <c r="ABQ110" s="58"/>
      <c r="ABR110" s="58"/>
      <c r="ABS110" s="58"/>
      <c r="ABT110" s="58"/>
      <c r="ABU110" s="58"/>
      <c r="ABV110" s="58"/>
      <c r="ABW110" s="58"/>
      <c r="ABX110" s="58"/>
      <c r="ABY110" s="58"/>
      <c r="ABZ110" s="58"/>
      <c r="ACA110" s="58"/>
      <c r="ACB110" s="58"/>
      <c r="ACC110" s="58"/>
      <c r="ACD110" s="58"/>
      <c r="ACE110" s="58"/>
      <c r="ACF110" s="58"/>
      <c r="ACG110" s="58"/>
      <c r="ACH110" s="58"/>
      <c r="ACI110" s="58"/>
      <c r="ACJ110" s="58"/>
      <c r="ACK110" s="58"/>
      <c r="ACL110" s="58"/>
      <c r="ACM110" s="58"/>
      <c r="ACN110" s="58"/>
      <c r="ACO110" s="58"/>
      <c r="ACP110" s="58"/>
      <c r="ACQ110" s="58"/>
      <c r="ACR110" s="58"/>
      <c r="ACS110" s="58"/>
      <c r="ACT110" s="58"/>
      <c r="ACU110" s="58"/>
      <c r="ACV110" s="58"/>
      <c r="ACW110" s="58"/>
      <c r="ACX110" s="58"/>
      <c r="ACY110" s="58"/>
      <c r="ACZ110" s="58"/>
      <c r="ADA110" s="58"/>
      <c r="ADB110" s="58"/>
      <c r="ADC110" s="58"/>
      <c r="ADD110" s="58"/>
      <c r="ADE110" s="58"/>
      <c r="ADF110" s="58"/>
      <c r="ADG110" s="58"/>
      <c r="ADH110" s="58"/>
      <c r="ADI110" s="58"/>
      <c r="ADJ110" s="58"/>
      <c r="ADK110" s="58"/>
      <c r="ADL110" s="58"/>
      <c r="ADM110" s="58"/>
      <c r="ADN110" s="58"/>
      <c r="ADO110" s="58"/>
      <c r="ADP110" s="58"/>
      <c r="ADQ110" s="58"/>
      <c r="ADR110" s="58"/>
      <c r="ADS110" s="58"/>
      <c r="ADT110" s="58"/>
      <c r="ADU110" s="58"/>
      <c r="ADV110" s="58"/>
      <c r="ADW110" s="58"/>
      <c r="ADX110" s="58"/>
      <c r="ADY110" s="58"/>
      <c r="ADZ110" s="58"/>
      <c r="AEA110" s="58"/>
      <c r="AEB110" s="58"/>
      <c r="AEC110" s="58"/>
      <c r="AED110" s="58"/>
      <c r="AEE110" s="58"/>
      <c r="AEF110" s="58"/>
      <c r="AEG110" s="58"/>
      <c r="AEH110" s="58"/>
      <c r="AEI110" s="58"/>
      <c r="AEJ110" s="58"/>
      <c r="AEK110" s="58"/>
      <c r="AEL110" s="58"/>
      <c r="AEM110" s="58"/>
      <c r="AEN110" s="58"/>
      <c r="AEO110" s="58"/>
      <c r="AEP110" s="58"/>
      <c r="AEQ110" s="58"/>
      <c r="AER110" s="58"/>
      <c r="AES110" s="58"/>
      <c r="AET110" s="58"/>
      <c r="AEU110" s="58"/>
      <c r="AEV110" s="58"/>
      <c r="AEW110" s="58"/>
      <c r="AEX110" s="58"/>
      <c r="AEY110" s="58"/>
      <c r="AEZ110" s="58"/>
      <c r="AFA110" s="58"/>
      <c r="AFB110" s="58"/>
      <c r="AFC110" s="58"/>
      <c r="AFD110" s="58"/>
      <c r="AFE110" s="58"/>
      <c r="AFF110" s="58"/>
      <c r="AFG110" s="58"/>
      <c r="AFH110" s="58"/>
      <c r="AFI110" s="58"/>
      <c r="AFJ110" s="58"/>
      <c r="AFK110" s="58"/>
      <c r="AFL110" s="58"/>
      <c r="AFM110" s="58"/>
      <c r="AFN110" s="58"/>
      <c r="AFO110" s="58"/>
      <c r="AFP110" s="58"/>
      <c r="AFQ110" s="58"/>
      <c r="AFR110" s="58"/>
      <c r="AFS110" s="58"/>
      <c r="AFT110" s="58"/>
      <c r="AFU110" s="58"/>
      <c r="AFV110" s="58"/>
      <c r="AFW110" s="58"/>
      <c r="AFX110" s="58"/>
      <c r="AFY110" s="58"/>
      <c r="AFZ110" s="58"/>
      <c r="AGA110" s="58"/>
      <c r="AGB110" s="58"/>
      <c r="AGC110" s="58"/>
      <c r="AGD110" s="58"/>
      <c r="AGE110" s="58"/>
      <c r="AGF110" s="58"/>
      <c r="AGG110" s="58"/>
      <c r="AGH110" s="58"/>
      <c r="AGI110" s="58"/>
      <c r="AGJ110" s="58"/>
      <c r="AGK110" s="58"/>
      <c r="AGL110" s="58"/>
      <c r="AGM110" s="58"/>
      <c r="AGN110" s="58"/>
      <c r="AGO110" s="58"/>
      <c r="AGP110" s="58"/>
      <c r="AGQ110" s="58"/>
      <c r="AGR110" s="58"/>
      <c r="AGS110" s="58"/>
      <c r="AGT110" s="58"/>
      <c r="AGU110" s="58"/>
      <c r="AGV110" s="58"/>
      <c r="AGW110" s="58"/>
      <c r="AGX110" s="58"/>
      <c r="AGY110" s="58"/>
      <c r="AGZ110" s="58"/>
      <c r="AHA110" s="58"/>
      <c r="AHB110" s="58"/>
      <c r="AHC110" s="58"/>
      <c r="AHD110" s="58"/>
      <c r="AHE110" s="58"/>
      <c r="AHF110" s="58"/>
      <c r="AHG110" s="58"/>
      <c r="AHH110" s="58"/>
      <c r="AHI110" s="58"/>
      <c r="AHJ110" s="58"/>
      <c r="AHK110" s="58"/>
      <c r="AHL110" s="58"/>
      <c r="AHM110" s="58"/>
      <c r="AHN110" s="58"/>
      <c r="AHO110" s="58"/>
      <c r="AHP110" s="58"/>
      <c r="AHQ110" s="58"/>
      <c r="AHR110" s="58"/>
      <c r="AHS110" s="58"/>
      <c r="AHT110" s="58"/>
      <c r="AHU110" s="58"/>
      <c r="AHV110" s="58"/>
      <c r="AHW110" s="58"/>
      <c r="AHX110" s="58"/>
      <c r="AHY110" s="58"/>
      <c r="AHZ110" s="58"/>
      <c r="AIA110" s="58"/>
      <c r="AIB110" s="58"/>
      <c r="AIC110" s="58"/>
      <c r="AID110" s="58"/>
      <c r="AIE110" s="58"/>
      <c r="AIF110" s="58"/>
      <c r="AIG110" s="58"/>
      <c r="AIH110" s="58"/>
      <c r="AII110" s="58"/>
      <c r="AIJ110" s="58"/>
      <c r="AIK110" s="58"/>
      <c r="AIL110" s="58"/>
      <c r="AIM110" s="58"/>
      <c r="AIN110" s="58"/>
      <c r="AIO110" s="58"/>
      <c r="AIP110" s="58"/>
      <c r="AIQ110" s="58"/>
      <c r="AIR110" s="58"/>
      <c r="AIS110" s="58"/>
      <c r="AIT110" s="58"/>
      <c r="AIU110" s="58"/>
      <c r="AIV110" s="58"/>
      <c r="AIW110" s="58"/>
      <c r="AIX110" s="58"/>
      <c r="AIY110" s="58"/>
      <c r="AIZ110" s="58"/>
      <c r="AJA110" s="58"/>
      <c r="AJB110" s="58"/>
      <c r="AJC110" s="58"/>
      <c r="AJD110" s="58"/>
      <c r="AJE110" s="58"/>
      <c r="AJF110" s="58"/>
      <c r="AJG110" s="58"/>
      <c r="AJH110" s="58"/>
      <c r="AJI110" s="58"/>
      <c r="AJJ110" s="58"/>
      <c r="AJK110" s="58"/>
      <c r="AJL110" s="58"/>
      <c r="AJM110" s="58"/>
      <c r="AJN110" s="58"/>
      <c r="AJO110" s="58"/>
      <c r="AJP110" s="58"/>
      <c r="AJQ110" s="58"/>
      <c r="AJR110" s="58"/>
      <c r="AJS110" s="58"/>
      <c r="AJT110" s="58"/>
      <c r="AJU110" s="58"/>
      <c r="AJV110" s="58"/>
      <c r="AJW110" s="58"/>
      <c r="AJX110" s="58"/>
      <c r="AJY110" s="58"/>
      <c r="AJZ110" s="58"/>
      <c r="AKA110" s="58"/>
      <c r="AKB110" s="58"/>
      <c r="AKC110" s="58"/>
      <c r="AKD110" s="58"/>
      <c r="AKE110" s="58"/>
      <c r="AKF110" s="58"/>
      <c r="AKG110" s="58"/>
      <c r="AKH110" s="58"/>
      <c r="AKI110" s="58"/>
      <c r="AKJ110" s="58"/>
      <c r="AKK110" s="58"/>
      <c r="AKL110" s="58"/>
      <c r="AKM110" s="58"/>
      <c r="AKN110" s="58"/>
      <c r="AKO110" s="58"/>
      <c r="AKP110" s="58"/>
      <c r="AKQ110" s="58"/>
      <c r="AKR110" s="58"/>
      <c r="AKS110" s="58"/>
      <c r="AKT110" s="58"/>
      <c r="AKU110" s="58"/>
      <c r="AKV110" s="58"/>
      <c r="AKW110" s="58"/>
      <c r="AKX110" s="58"/>
      <c r="AKY110" s="58"/>
      <c r="AKZ110" s="58"/>
      <c r="ALA110" s="58"/>
      <c r="ALB110" s="58"/>
      <c r="ALC110" s="58"/>
      <c r="ALD110" s="58"/>
      <c r="ALE110" s="58"/>
      <c r="ALF110" s="58"/>
      <c r="ALG110" s="58"/>
      <c r="ALH110" s="58"/>
      <c r="ALI110" s="58"/>
      <c r="ALJ110" s="58"/>
      <c r="ALK110" s="58"/>
      <c r="ALL110" s="58"/>
      <c r="ALM110" s="58"/>
      <c r="ALN110" s="58"/>
      <c r="ALO110" s="58"/>
      <c r="ALP110" s="58"/>
      <c r="ALQ110" s="58"/>
      <c r="ALR110" s="58"/>
      <c r="ALS110" s="58"/>
      <c r="ALT110" s="58"/>
      <c r="ALU110" s="58"/>
      <c r="ALV110" s="58"/>
      <c r="ALW110" s="58"/>
      <c r="ALX110" s="58"/>
      <c r="ALY110" s="58"/>
      <c r="ALZ110" s="58"/>
      <c r="AMA110" s="58"/>
      <c r="AMB110" s="58"/>
      <c r="AMC110" s="58"/>
      <c r="AMD110" s="58"/>
      <c r="AME110" s="58"/>
      <c r="AMF110" s="58"/>
      <c r="AMG110" s="58"/>
      <c r="AMH110" s="58"/>
      <c r="AMI110" s="58"/>
      <c r="AMJ110" s="59"/>
    </row>
    <row r="111" spans="1:1024" s="2" customFormat="1" ht="15" customHeight="1">
      <c r="A111" s="188" t="s">
        <v>80</v>
      </c>
      <c r="B111" s="188"/>
      <c r="C111" s="188"/>
      <c r="D111" s="188"/>
      <c r="E111" s="188"/>
      <c r="F111" s="188"/>
      <c r="G111" s="188"/>
      <c r="H111" s="189">
        <f>SUM(H109:I110)</f>
        <v>340.5</v>
      </c>
      <c r="I111" s="189"/>
      <c r="J111" s="28"/>
      <c r="K111" s="1"/>
      <c r="AV111" s="58"/>
      <c r="AW111" s="58"/>
      <c r="AX111" s="58"/>
      <c r="AY111" s="58"/>
      <c r="AZ111" s="58"/>
      <c r="BA111" s="58"/>
      <c r="BB111" s="58"/>
      <c r="BC111" s="58"/>
      <c r="BD111" s="58"/>
      <c r="BE111" s="58"/>
      <c r="BF111" s="58"/>
      <c r="BG111" s="58"/>
      <c r="BH111" s="58"/>
      <c r="BI111" s="58"/>
      <c r="BJ111" s="58"/>
      <c r="BK111" s="58"/>
      <c r="BL111" s="58"/>
      <c r="BM111" s="58"/>
      <c r="BN111" s="58"/>
      <c r="BO111" s="58"/>
      <c r="BP111" s="58"/>
      <c r="BQ111" s="58"/>
      <c r="BR111" s="58"/>
      <c r="BS111" s="58"/>
      <c r="BT111" s="58"/>
      <c r="BU111" s="58"/>
      <c r="BV111" s="58"/>
      <c r="BW111" s="58"/>
      <c r="BX111" s="58"/>
      <c r="BY111" s="58"/>
      <c r="BZ111" s="58"/>
      <c r="CA111" s="58"/>
      <c r="CB111" s="58"/>
      <c r="CC111" s="58"/>
      <c r="CD111" s="58"/>
      <c r="CE111" s="58"/>
      <c r="CF111" s="58"/>
      <c r="CG111" s="58"/>
      <c r="CH111" s="58"/>
      <c r="CI111" s="58"/>
      <c r="CJ111" s="58"/>
      <c r="CK111" s="58"/>
      <c r="CL111" s="58"/>
      <c r="CM111" s="58"/>
      <c r="CN111" s="58"/>
      <c r="CO111" s="58"/>
      <c r="CP111" s="58"/>
      <c r="CQ111" s="58"/>
      <c r="CR111" s="58"/>
      <c r="CS111" s="58"/>
      <c r="CT111" s="58"/>
      <c r="CU111" s="58"/>
      <c r="CV111" s="58"/>
      <c r="CW111" s="58"/>
      <c r="CX111" s="58"/>
      <c r="CY111" s="58"/>
      <c r="CZ111" s="58"/>
      <c r="DA111" s="58"/>
      <c r="DB111" s="58"/>
      <c r="DC111" s="58"/>
      <c r="DD111" s="58"/>
      <c r="DE111" s="58"/>
      <c r="DF111" s="58"/>
      <c r="DG111" s="58"/>
      <c r="DH111" s="58"/>
      <c r="DI111" s="58"/>
      <c r="DJ111" s="58"/>
      <c r="DK111" s="58"/>
      <c r="DL111" s="58"/>
      <c r="DM111" s="58"/>
      <c r="DN111" s="58"/>
      <c r="DO111" s="58"/>
      <c r="DP111" s="58"/>
      <c r="DQ111" s="58"/>
      <c r="DR111" s="58"/>
      <c r="DS111" s="58"/>
      <c r="DT111" s="58"/>
      <c r="DU111" s="58"/>
      <c r="DV111" s="58"/>
      <c r="DW111" s="58"/>
      <c r="DX111" s="58"/>
      <c r="DY111" s="58"/>
      <c r="DZ111" s="58"/>
      <c r="EA111" s="58"/>
      <c r="EB111" s="58"/>
      <c r="EC111" s="58"/>
      <c r="ED111" s="58"/>
      <c r="EE111" s="58"/>
      <c r="EF111" s="58"/>
      <c r="EG111" s="58"/>
      <c r="EH111" s="58"/>
      <c r="EI111" s="58"/>
      <c r="EJ111" s="58"/>
      <c r="EK111" s="58"/>
      <c r="EL111" s="58"/>
      <c r="EM111" s="58"/>
      <c r="EN111" s="58"/>
      <c r="EO111" s="58"/>
      <c r="EP111" s="58"/>
      <c r="EQ111" s="58"/>
      <c r="ER111" s="58"/>
      <c r="ES111" s="58"/>
      <c r="ET111" s="58"/>
      <c r="EU111" s="58"/>
      <c r="EV111" s="58"/>
      <c r="EW111" s="58"/>
      <c r="EX111" s="58"/>
      <c r="EY111" s="58"/>
      <c r="EZ111" s="58"/>
      <c r="FA111" s="58"/>
      <c r="FB111" s="58"/>
      <c r="FC111" s="58"/>
      <c r="FD111" s="58"/>
      <c r="FE111" s="58"/>
      <c r="FF111" s="58"/>
      <c r="FG111" s="58"/>
      <c r="FH111" s="58"/>
      <c r="FI111" s="58"/>
      <c r="FJ111" s="58"/>
      <c r="FK111" s="58"/>
      <c r="FL111" s="58"/>
      <c r="FM111" s="58"/>
      <c r="FN111" s="58"/>
      <c r="FO111" s="58"/>
      <c r="FP111" s="58"/>
      <c r="FQ111" s="58"/>
      <c r="FR111" s="58"/>
      <c r="FS111" s="58"/>
      <c r="FT111" s="58"/>
      <c r="FU111" s="58"/>
      <c r="FV111" s="58"/>
      <c r="FW111" s="58"/>
      <c r="FX111" s="58"/>
      <c r="FY111" s="58"/>
      <c r="FZ111" s="58"/>
      <c r="GA111" s="58"/>
      <c r="GB111" s="58"/>
      <c r="GC111" s="58"/>
      <c r="GD111" s="58"/>
      <c r="GE111" s="58"/>
      <c r="GF111" s="58"/>
      <c r="GG111" s="58"/>
      <c r="GH111" s="58"/>
      <c r="GI111" s="58"/>
      <c r="GJ111" s="58"/>
      <c r="GK111" s="58"/>
      <c r="GL111" s="58"/>
      <c r="GM111" s="58"/>
      <c r="GN111" s="58"/>
      <c r="GO111" s="58"/>
      <c r="GP111" s="58"/>
      <c r="GQ111" s="58"/>
      <c r="GR111" s="58"/>
      <c r="GS111" s="58"/>
      <c r="GT111" s="58"/>
      <c r="GU111" s="58"/>
      <c r="GV111" s="58"/>
      <c r="GW111" s="58"/>
      <c r="GX111" s="58"/>
      <c r="GY111" s="58"/>
      <c r="GZ111" s="58"/>
      <c r="HA111" s="58"/>
      <c r="HB111" s="58"/>
      <c r="HC111" s="58"/>
      <c r="HD111" s="58"/>
      <c r="HE111" s="58"/>
      <c r="HF111" s="58"/>
      <c r="HG111" s="58"/>
      <c r="HH111" s="58"/>
      <c r="HI111" s="58"/>
      <c r="HJ111" s="58"/>
      <c r="HK111" s="58"/>
      <c r="HL111" s="58"/>
      <c r="HM111" s="58"/>
      <c r="HN111" s="58"/>
      <c r="HO111" s="58"/>
      <c r="HP111" s="58"/>
      <c r="HQ111" s="58"/>
      <c r="HR111" s="58"/>
      <c r="HS111" s="58"/>
      <c r="HT111" s="58"/>
      <c r="HU111" s="58"/>
      <c r="HV111" s="58"/>
      <c r="HW111" s="58"/>
      <c r="HX111" s="58"/>
      <c r="HY111" s="58"/>
      <c r="HZ111" s="58"/>
      <c r="IA111" s="58"/>
      <c r="IB111" s="58"/>
      <c r="IC111" s="58"/>
      <c r="ID111" s="58"/>
      <c r="IE111" s="58"/>
      <c r="IF111" s="58"/>
      <c r="IG111" s="58"/>
      <c r="IH111" s="58"/>
      <c r="II111" s="58"/>
      <c r="IJ111" s="58"/>
      <c r="IK111" s="58"/>
      <c r="IL111" s="58"/>
      <c r="IM111" s="58"/>
      <c r="IN111" s="58"/>
      <c r="IO111" s="58"/>
      <c r="IP111" s="58"/>
      <c r="IQ111" s="58"/>
      <c r="IR111" s="58"/>
      <c r="IS111" s="58"/>
      <c r="IT111" s="58"/>
      <c r="IU111" s="58"/>
      <c r="IV111" s="58"/>
      <c r="IW111" s="58"/>
      <c r="IX111" s="58"/>
      <c r="IY111" s="58"/>
      <c r="IZ111" s="58"/>
      <c r="JA111" s="58"/>
      <c r="JB111" s="58"/>
      <c r="JC111" s="58"/>
      <c r="JD111" s="58"/>
      <c r="JE111" s="58"/>
      <c r="JF111" s="58"/>
      <c r="JG111" s="58"/>
      <c r="JH111" s="58"/>
      <c r="JI111" s="58"/>
      <c r="JJ111" s="58"/>
      <c r="JK111" s="58"/>
      <c r="JL111" s="58"/>
      <c r="JM111" s="58"/>
      <c r="JN111" s="58"/>
      <c r="JO111" s="58"/>
      <c r="JP111" s="58"/>
      <c r="JQ111" s="58"/>
      <c r="JR111" s="58"/>
      <c r="JS111" s="58"/>
      <c r="JT111" s="58"/>
      <c r="JU111" s="58"/>
      <c r="JV111" s="58"/>
      <c r="JW111" s="58"/>
      <c r="JX111" s="58"/>
      <c r="JY111" s="58"/>
      <c r="JZ111" s="58"/>
      <c r="KA111" s="58"/>
      <c r="KB111" s="58"/>
      <c r="KC111" s="58"/>
      <c r="KD111" s="58"/>
      <c r="KE111" s="58"/>
      <c r="KF111" s="58"/>
      <c r="KG111" s="58"/>
      <c r="KH111" s="58"/>
      <c r="KI111" s="58"/>
      <c r="KJ111" s="58"/>
      <c r="KK111" s="58"/>
      <c r="KL111" s="58"/>
      <c r="KM111" s="58"/>
      <c r="KN111" s="58"/>
      <c r="KO111" s="58"/>
      <c r="KP111" s="58"/>
      <c r="KQ111" s="58"/>
      <c r="KR111" s="58"/>
      <c r="KS111" s="58"/>
      <c r="KT111" s="58"/>
      <c r="KU111" s="58"/>
      <c r="KV111" s="58"/>
      <c r="KW111" s="58"/>
      <c r="KX111" s="58"/>
      <c r="KY111" s="58"/>
      <c r="KZ111" s="58"/>
      <c r="LA111" s="58"/>
      <c r="LB111" s="58"/>
      <c r="LC111" s="58"/>
      <c r="LD111" s="58"/>
      <c r="LE111" s="58"/>
      <c r="LF111" s="58"/>
      <c r="LG111" s="58"/>
      <c r="LH111" s="58"/>
      <c r="LI111" s="58"/>
      <c r="LJ111" s="58"/>
      <c r="LK111" s="58"/>
      <c r="LL111" s="58"/>
      <c r="LM111" s="58"/>
      <c r="LN111" s="58"/>
      <c r="LO111" s="58"/>
      <c r="LP111" s="58"/>
      <c r="LQ111" s="58"/>
      <c r="LR111" s="58"/>
      <c r="LS111" s="58"/>
      <c r="LT111" s="58"/>
      <c r="LU111" s="58"/>
      <c r="LV111" s="58"/>
      <c r="LW111" s="58"/>
      <c r="LX111" s="58"/>
      <c r="LY111" s="58"/>
      <c r="LZ111" s="58"/>
      <c r="MA111" s="58"/>
      <c r="MB111" s="58"/>
      <c r="MC111" s="58"/>
      <c r="MD111" s="58"/>
      <c r="ME111" s="58"/>
      <c r="MF111" s="58"/>
      <c r="MG111" s="58"/>
      <c r="MH111" s="58"/>
      <c r="MI111" s="58"/>
      <c r="MJ111" s="58"/>
      <c r="MK111" s="58"/>
      <c r="ML111" s="58"/>
      <c r="MM111" s="58"/>
      <c r="MN111" s="58"/>
      <c r="MO111" s="58"/>
      <c r="MP111" s="58"/>
      <c r="MQ111" s="58"/>
      <c r="MR111" s="58"/>
      <c r="MS111" s="58"/>
      <c r="MT111" s="58"/>
      <c r="MU111" s="58"/>
      <c r="MV111" s="58"/>
      <c r="MW111" s="58"/>
      <c r="MX111" s="58"/>
      <c r="MY111" s="58"/>
      <c r="MZ111" s="58"/>
      <c r="NA111" s="58"/>
      <c r="NB111" s="58"/>
      <c r="NC111" s="58"/>
      <c r="ND111" s="58"/>
      <c r="NE111" s="58"/>
      <c r="NF111" s="58"/>
      <c r="NG111" s="58"/>
      <c r="NH111" s="58"/>
      <c r="NI111" s="58"/>
      <c r="NJ111" s="58"/>
      <c r="NK111" s="58"/>
      <c r="NL111" s="58"/>
      <c r="NM111" s="58"/>
      <c r="NN111" s="58"/>
      <c r="NO111" s="58"/>
      <c r="NP111" s="58"/>
      <c r="NQ111" s="58"/>
      <c r="NR111" s="58"/>
      <c r="NS111" s="58"/>
      <c r="NT111" s="58"/>
      <c r="NU111" s="58"/>
      <c r="NV111" s="58"/>
      <c r="NW111" s="58"/>
      <c r="NX111" s="58"/>
      <c r="NY111" s="58"/>
      <c r="NZ111" s="58"/>
      <c r="OA111" s="58"/>
      <c r="OB111" s="58"/>
      <c r="OC111" s="58"/>
      <c r="OD111" s="58"/>
      <c r="OE111" s="58"/>
      <c r="OF111" s="58"/>
      <c r="OG111" s="58"/>
      <c r="OH111" s="58"/>
      <c r="OI111" s="58"/>
      <c r="OJ111" s="58"/>
      <c r="OK111" s="58"/>
      <c r="OL111" s="58"/>
      <c r="OM111" s="58"/>
      <c r="ON111" s="58"/>
      <c r="OO111" s="58"/>
      <c r="OP111" s="58"/>
      <c r="OQ111" s="58"/>
      <c r="OR111" s="58"/>
      <c r="OS111" s="58"/>
      <c r="OT111" s="58"/>
      <c r="OU111" s="58"/>
      <c r="OV111" s="58"/>
      <c r="OW111" s="58"/>
      <c r="OX111" s="58"/>
      <c r="OY111" s="58"/>
      <c r="OZ111" s="58"/>
      <c r="PA111" s="58"/>
      <c r="PB111" s="58"/>
      <c r="PC111" s="58"/>
      <c r="PD111" s="58"/>
      <c r="PE111" s="58"/>
      <c r="PF111" s="58"/>
      <c r="PG111" s="58"/>
      <c r="PH111" s="58"/>
      <c r="PI111" s="58"/>
      <c r="PJ111" s="58"/>
      <c r="PK111" s="58"/>
      <c r="PL111" s="58"/>
      <c r="PM111" s="58"/>
      <c r="PN111" s="58"/>
      <c r="PO111" s="58"/>
      <c r="PP111" s="58"/>
      <c r="PQ111" s="58"/>
      <c r="PR111" s="58"/>
      <c r="PS111" s="58"/>
      <c r="PT111" s="58"/>
      <c r="PU111" s="58"/>
      <c r="PV111" s="58"/>
      <c r="PW111" s="58"/>
      <c r="PX111" s="58"/>
      <c r="PY111" s="58"/>
      <c r="PZ111" s="58"/>
      <c r="QA111" s="58"/>
      <c r="QB111" s="58"/>
      <c r="QC111" s="58"/>
      <c r="QD111" s="58"/>
      <c r="QE111" s="58"/>
      <c r="QF111" s="58"/>
      <c r="QG111" s="58"/>
      <c r="QH111" s="58"/>
      <c r="QI111" s="58"/>
      <c r="QJ111" s="58"/>
      <c r="QK111" s="58"/>
      <c r="QL111" s="58"/>
      <c r="QM111" s="58"/>
      <c r="QN111" s="58"/>
      <c r="QO111" s="58"/>
      <c r="QP111" s="58"/>
      <c r="QQ111" s="58"/>
      <c r="QR111" s="58"/>
      <c r="QS111" s="58"/>
      <c r="QT111" s="58"/>
      <c r="QU111" s="58"/>
      <c r="QV111" s="58"/>
      <c r="QW111" s="58"/>
      <c r="QX111" s="58"/>
      <c r="QY111" s="58"/>
      <c r="QZ111" s="58"/>
      <c r="RA111" s="58"/>
      <c r="RB111" s="58"/>
      <c r="RC111" s="58"/>
      <c r="RD111" s="58"/>
      <c r="RE111" s="58"/>
      <c r="RF111" s="58"/>
      <c r="RG111" s="58"/>
      <c r="RH111" s="58"/>
      <c r="RI111" s="58"/>
      <c r="RJ111" s="58"/>
      <c r="RK111" s="58"/>
      <c r="RL111" s="58"/>
      <c r="RM111" s="58"/>
      <c r="RN111" s="58"/>
      <c r="RO111" s="58"/>
      <c r="RP111" s="58"/>
      <c r="RQ111" s="58"/>
      <c r="RR111" s="58"/>
      <c r="RS111" s="58"/>
      <c r="RT111" s="58"/>
      <c r="RU111" s="58"/>
      <c r="RV111" s="58"/>
      <c r="RW111" s="58"/>
      <c r="RX111" s="58"/>
      <c r="RY111" s="58"/>
      <c r="RZ111" s="58"/>
      <c r="SA111" s="58"/>
      <c r="SB111" s="58"/>
      <c r="SC111" s="58"/>
      <c r="SD111" s="58"/>
      <c r="SE111" s="58"/>
      <c r="SF111" s="58"/>
      <c r="SG111" s="58"/>
      <c r="SH111" s="58"/>
      <c r="SI111" s="58"/>
      <c r="SJ111" s="58"/>
      <c r="SK111" s="58"/>
      <c r="SL111" s="58"/>
      <c r="SM111" s="58"/>
      <c r="SN111" s="58"/>
      <c r="SO111" s="58"/>
      <c r="SP111" s="58"/>
      <c r="SQ111" s="58"/>
      <c r="SR111" s="58"/>
      <c r="SS111" s="58"/>
      <c r="ST111" s="58"/>
      <c r="SU111" s="58"/>
      <c r="SV111" s="58"/>
      <c r="SW111" s="58"/>
      <c r="SX111" s="58"/>
      <c r="SY111" s="58"/>
      <c r="SZ111" s="58"/>
      <c r="TA111" s="58"/>
      <c r="TB111" s="58"/>
      <c r="TC111" s="58"/>
      <c r="TD111" s="58"/>
      <c r="TE111" s="58"/>
      <c r="TF111" s="58"/>
      <c r="TG111" s="58"/>
      <c r="TH111" s="58"/>
      <c r="TI111" s="58"/>
      <c r="TJ111" s="58"/>
      <c r="TK111" s="58"/>
      <c r="TL111" s="58"/>
      <c r="TM111" s="58"/>
      <c r="TN111" s="58"/>
      <c r="TO111" s="58"/>
      <c r="TP111" s="58"/>
      <c r="TQ111" s="58"/>
      <c r="TR111" s="58"/>
      <c r="TS111" s="58"/>
      <c r="TT111" s="58"/>
      <c r="TU111" s="58"/>
      <c r="TV111" s="58"/>
      <c r="TW111" s="58"/>
      <c r="TX111" s="58"/>
      <c r="TY111" s="58"/>
      <c r="TZ111" s="58"/>
      <c r="UA111" s="58"/>
      <c r="UB111" s="58"/>
      <c r="UC111" s="58"/>
      <c r="UD111" s="58"/>
      <c r="UE111" s="58"/>
      <c r="UF111" s="58"/>
      <c r="UG111" s="58"/>
      <c r="UH111" s="58"/>
      <c r="UI111" s="58"/>
      <c r="UJ111" s="58"/>
      <c r="UK111" s="58"/>
      <c r="UL111" s="58"/>
      <c r="UM111" s="58"/>
      <c r="UN111" s="58"/>
      <c r="UO111" s="58"/>
      <c r="UP111" s="58"/>
      <c r="UQ111" s="58"/>
      <c r="UR111" s="58"/>
      <c r="US111" s="58"/>
      <c r="UT111" s="58"/>
      <c r="UU111" s="58"/>
      <c r="UV111" s="58"/>
      <c r="UW111" s="58"/>
      <c r="UX111" s="58"/>
      <c r="UY111" s="58"/>
      <c r="UZ111" s="58"/>
      <c r="VA111" s="58"/>
      <c r="VB111" s="58"/>
      <c r="VC111" s="58"/>
      <c r="VD111" s="58"/>
      <c r="VE111" s="58"/>
      <c r="VF111" s="58"/>
      <c r="VG111" s="58"/>
      <c r="VH111" s="58"/>
      <c r="VI111" s="58"/>
      <c r="VJ111" s="58"/>
      <c r="VK111" s="58"/>
      <c r="VL111" s="58"/>
      <c r="VM111" s="58"/>
      <c r="VN111" s="58"/>
      <c r="VO111" s="58"/>
      <c r="VP111" s="58"/>
      <c r="VQ111" s="58"/>
      <c r="VR111" s="58"/>
      <c r="VS111" s="58"/>
      <c r="VT111" s="58"/>
      <c r="VU111" s="58"/>
      <c r="VV111" s="58"/>
      <c r="VW111" s="58"/>
      <c r="VX111" s="58"/>
      <c r="VY111" s="58"/>
      <c r="VZ111" s="58"/>
      <c r="WA111" s="58"/>
      <c r="WB111" s="58"/>
      <c r="WC111" s="58"/>
      <c r="WD111" s="58"/>
      <c r="WE111" s="58"/>
      <c r="WF111" s="58"/>
      <c r="WG111" s="58"/>
      <c r="WH111" s="58"/>
      <c r="WI111" s="58"/>
      <c r="WJ111" s="58"/>
      <c r="WK111" s="58"/>
      <c r="WL111" s="58"/>
      <c r="WM111" s="58"/>
      <c r="WN111" s="58"/>
      <c r="WO111" s="58"/>
      <c r="WP111" s="58"/>
      <c r="WQ111" s="58"/>
      <c r="WR111" s="58"/>
      <c r="WS111" s="58"/>
      <c r="WT111" s="58"/>
      <c r="WU111" s="58"/>
      <c r="WV111" s="58"/>
      <c r="WW111" s="58"/>
      <c r="WX111" s="58"/>
      <c r="WY111" s="58"/>
      <c r="WZ111" s="58"/>
      <c r="XA111" s="58"/>
      <c r="XB111" s="58"/>
      <c r="XC111" s="58"/>
      <c r="XD111" s="58"/>
      <c r="XE111" s="58"/>
      <c r="XF111" s="58"/>
      <c r="XG111" s="58"/>
      <c r="XH111" s="58"/>
      <c r="XI111" s="58"/>
      <c r="XJ111" s="58"/>
      <c r="XK111" s="58"/>
      <c r="XL111" s="58"/>
      <c r="XM111" s="58"/>
      <c r="XN111" s="58"/>
      <c r="XO111" s="58"/>
      <c r="XP111" s="58"/>
      <c r="XQ111" s="58"/>
      <c r="XR111" s="58"/>
      <c r="XS111" s="58"/>
      <c r="XT111" s="58"/>
      <c r="XU111" s="58"/>
      <c r="XV111" s="58"/>
      <c r="XW111" s="58"/>
      <c r="XX111" s="58"/>
      <c r="XY111" s="58"/>
      <c r="XZ111" s="58"/>
      <c r="YA111" s="58"/>
      <c r="YB111" s="58"/>
      <c r="YC111" s="58"/>
      <c r="YD111" s="58"/>
      <c r="YE111" s="58"/>
      <c r="YF111" s="58"/>
      <c r="YG111" s="58"/>
      <c r="YH111" s="58"/>
      <c r="YI111" s="58"/>
      <c r="YJ111" s="58"/>
      <c r="YK111" s="58"/>
      <c r="YL111" s="58"/>
      <c r="YM111" s="58"/>
      <c r="YN111" s="58"/>
      <c r="YO111" s="58"/>
      <c r="YP111" s="58"/>
      <c r="YQ111" s="58"/>
      <c r="YR111" s="58"/>
      <c r="YS111" s="58"/>
      <c r="YT111" s="58"/>
      <c r="YU111" s="58"/>
      <c r="YV111" s="58"/>
      <c r="YW111" s="58"/>
      <c r="YX111" s="58"/>
      <c r="YY111" s="58"/>
      <c r="YZ111" s="58"/>
      <c r="ZA111" s="58"/>
      <c r="ZB111" s="58"/>
      <c r="ZC111" s="58"/>
      <c r="ZD111" s="58"/>
      <c r="ZE111" s="58"/>
      <c r="ZF111" s="58"/>
      <c r="ZG111" s="58"/>
      <c r="ZH111" s="58"/>
      <c r="ZI111" s="58"/>
      <c r="ZJ111" s="58"/>
      <c r="ZK111" s="58"/>
      <c r="ZL111" s="58"/>
      <c r="ZM111" s="58"/>
      <c r="ZN111" s="58"/>
      <c r="ZO111" s="58"/>
      <c r="ZP111" s="58"/>
      <c r="ZQ111" s="58"/>
      <c r="ZR111" s="58"/>
      <c r="ZS111" s="58"/>
      <c r="ZT111" s="58"/>
      <c r="ZU111" s="58"/>
      <c r="ZV111" s="58"/>
      <c r="ZW111" s="58"/>
      <c r="ZX111" s="58"/>
      <c r="ZY111" s="58"/>
      <c r="ZZ111" s="58"/>
      <c r="AAA111" s="58"/>
      <c r="AAB111" s="58"/>
      <c r="AAC111" s="58"/>
      <c r="AAD111" s="58"/>
      <c r="AAE111" s="58"/>
      <c r="AAF111" s="58"/>
      <c r="AAG111" s="58"/>
      <c r="AAH111" s="58"/>
      <c r="AAI111" s="58"/>
      <c r="AAJ111" s="58"/>
      <c r="AAK111" s="58"/>
      <c r="AAL111" s="58"/>
      <c r="AAM111" s="58"/>
      <c r="AAN111" s="58"/>
      <c r="AAO111" s="58"/>
      <c r="AAP111" s="58"/>
      <c r="AAQ111" s="58"/>
      <c r="AAR111" s="58"/>
      <c r="AAS111" s="58"/>
      <c r="AAT111" s="58"/>
      <c r="AAU111" s="58"/>
      <c r="AAV111" s="58"/>
      <c r="AAW111" s="58"/>
      <c r="AAX111" s="58"/>
      <c r="AAY111" s="58"/>
      <c r="AAZ111" s="58"/>
      <c r="ABA111" s="58"/>
      <c r="ABB111" s="58"/>
      <c r="ABC111" s="58"/>
      <c r="ABD111" s="58"/>
      <c r="ABE111" s="58"/>
      <c r="ABF111" s="58"/>
      <c r="ABG111" s="58"/>
      <c r="ABH111" s="58"/>
      <c r="ABI111" s="58"/>
      <c r="ABJ111" s="58"/>
      <c r="ABK111" s="58"/>
      <c r="ABL111" s="58"/>
      <c r="ABM111" s="58"/>
      <c r="ABN111" s="58"/>
      <c r="ABO111" s="58"/>
      <c r="ABP111" s="58"/>
      <c r="ABQ111" s="58"/>
      <c r="ABR111" s="58"/>
      <c r="ABS111" s="58"/>
      <c r="ABT111" s="58"/>
      <c r="ABU111" s="58"/>
      <c r="ABV111" s="58"/>
      <c r="ABW111" s="58"/>
      <c r="ABX111" s="58"/>
      <c r="ABY111" s="58"/>
      <c r="ABZ111" s="58"/>
      <c r="ACA111" s="58"/>
      <c r="ACB111" s="58"/>
      <c r="ACC111" s="58"/>
      <c r="ACD111" s="58"/>
      <c r="ACE111" s="58"/>
      <c r="ACF111" s="58"/>
      <c r="ACG111" s="58"/>
      <c r="ACH111" s="58"/>
      <c r="ACI111" s="58"/>
      <c r="ACJ111" s="58"/>
      <c r="ACK111" s="58"/>
      <c r="ACL111" s="58"/>
      <c r="ACM111" s="58"/>
      <c r="ACN111" s="58"/>
      <c r="ACO111" s="58"/>
      <c r="ACP111" s="58"/>
      <c r="ACQ111" s="58"/>
      <c r="ACR111" s="58"/>
      <c r="ACS111" s="58"/>
      <c r="ACT111" s="58"/>
      <c r="ACU111" s="58"/>
      <c r="ACV111" s="58"/>
      <c r="ACW111" s="58"/>
      <c r="ACX111" s="58"/>
      <c r="ACY111" s="58"/>
      <c r="ACZ111" s="58"/>
      <c r="ADA111" s="58"/>
      <c r="ADB111" s="58"/>
      <c r="ADC111" s="58"/>
      <c r="ADD111" s="58"/>
      <c r="ADE111" s="58"/>
      <c r="ADF111" s="58"/>
      <c r="ADG111" s="58"/>
      <c r="ADH111" s="58"/>
      <c r="ADI111" s="58"/>
      <c r="ADJ111" s="58"/>
      <c r="ADK111" s="58"/>
      <c r="ADL111" s="58"/>
      <c r="ADM111" s="58"/>
      <c r="ADN111" s="58"/>
      <c r="ADO111" s="58"/>
      <c r="ADP111" s="58"/>
      <c r="ADQ111" s="58"/>
      <c r="ADR111" s="58"/>
      <c r="ADS111" s="58"/>
      <c r="ADT111" s="58"/>
      <c r="ADU111" s="58"/>
      <c r="ADV111" s="58"/>
      <c r="ADW111" s="58"/>
      <c r="ADX111" s="58"/>
      <c r="ADY111" s="58"/>
      <c r="ADZ111" s="58"/>
      <c r="AEA111" s="58"/>
      <c r="AEB111" s="58"/>
      <c r="AEC111" s="58"/>
      <c r="AED111" s="58"/>
      <c r="AEE111" s="58"/>
      <c r="AEF111" s="58"/>
      <c r="AEG111" s="58"/>
      <c r="AEH111" s="58"/>
      <c r="AEI111" s="58"/>
      <c r="AEJ111" s="58"/>
      <c r="AEK111" s="58"/>
      <c r="AEL111" s="58"/>
      <c r="AEM111" s="58"/>
      <c r="AEN111" s="58"/>
      <c r="AEO111" s="58"/>
      <c r="AEP111" s="58"/>
      <c r="AEQ111" s="58"/>
      <c r="AER111" s="58"/>
      <c r="AES111" s="58"/>
      <c r="AET111" s="58"/>
      <c r="AEU111" s="58"/>
      <c r="AEV111" s="58"/>
      <c r="AEW111" s="58"/>
      <c r="AEX111" s="58"/>
      <c r="AEY111" s="58"/>
      <c r="AEZ111" s="58"/>
      <c r="AFA111" s="58"/>
      <c r="AFB111" s="58"/>
      <c r="AFC111" s="58"/>
      <c r="AFD111" s="58"/>
      <c r="AFE111" s="58"/>
      <c r="AFF111" s="58"/>
      <c r="AFG111" s="58"/>
      <c r="AFH111" s="58"/>
      <c r="AFI111" s="58"/>
      <c r="AFJ111" s="58"/>
      <c r="AFK111" s="58"/>
      <c r="AFL111" s="58"/>
      <c r="AFM111" s="58"/>
      <c r="AFN111" s="58"/>
      <c r="AFO111" s="58"/>
      <c r="AFP111" s="58"/>
      <c r="AFQ111" s="58"/>
      <c r="AFR111" s="58"/>
      <c r="AFS111" s="58"/>
      <c r="AFT111" s="58"/>
      <c r="AFU111" s="58"/>
      <c r="AFV111" s="58"/>
      <c r="AFW111" s="58"/>
      <c r="AFX111" s="58"/>
      <c r="AFY111" s="58"/>
      <c r="AFZ111" s="58"/>
      <c r="AGA111" s="58"/>
      <c r="AGB111" s="58"/>
      <c r="AGC111" s="58"/>
      <c r="AGD111" s="58"/>
      <c r="AGE111" s="58"/>
      <c r="AGF111" s="58"/>
      <c r="AGG111" s="58"/>
      <c r="AGH111" s="58"/>
      <c r="AGI111" s="58"/>
      <c r="AGJ111" s="58"/>
      <c r="AGK111" s="58"/>
      <c r="AGL111" s="58"/>
      <c r="AGM111" s="58"/>
      <c r="AGN111" s="58"/>
      <c r="AGO111" s="58"/>
      <c r="AGP111" s="58"/>
      <c r="AGQ111" s="58"/>
      <c r="AGR111" s="58"/>
      <c r="AGS111" s="58"/>
      <c r="AGT111" s="58"/>
      <c r="AGU111" s="58"/>
      <c r="AGV111" s="58"/>
      <c r="AGW111" s="58"/>
      <c r="AGX111" s="58"/>
      <c r="AGY111" s="58"/>
      <c r="AGZ111" s="58"/>
      <c r="AHA111" s="58"/>
      <c r="AHB111" s="58"/>
      <c r="AHC111" s="58"/>
      <c r="AHD111" s="58"/>
      <c r="AHE111" s="58"/>
      <c r="AHF111" s="58"/>
      <c r="AHG111" s="58"/>
      <c r="AHH111" s="58"/>
      <c r="AHI111" s="58"/>
      <c r="AHJ111" s="58"/>
      <c r="AHK111" s="58"/>
      <c r="AHL111" s="58"/>
      <c r="AHM111" s="58"/>
      <c r="AHN111" s="58"/>
      <c r="AHO111" s="58"/>
      <c r="AHP111" s="58"/>
      <c r="AHQ111" s="58"/>
      <c r="AHR111" s="58"/>
      <c r="AHS111" s="58"/>
      <c r="AHT111" s="58"/>
      <c r="AHU111" s="58"/>
      <c r="AHV111" s="58"/>
      <c r="AHW111" s="58"/>
      <c r="AHX111" s="58"/>
      <c r="AHY111" s="58"/>
      <c r="AHZ111" s="58"/>
      <c r="AIA111" s="58"/>
      <c r="AIB111" s="58"/>
      <c r="AIC111" s="58"/>
      <c r="AID111" s="58"/>
      <c r="AIE111" s="58"/>
      <c r="AIF111" s="58"/>
      <c r="AIG111" s="58"/>
      <c r="AIH111" s="58"/>
      <c r="AII111" s="58"/>
      <c r="AIJ111" s="58"/>
      <c r="AIK111" s="58"/>
      <c r="AIL111" s="58"/>
      <c r="AIM111" s="58"/>
      <c r="AIN111" s="58"/>
      <c r="AIO111" s="58"/>
      <c r="AIP111" s="58"/>
      <c r="AIQ111" s="58"/>
      <c r="AIR111" s="58"/>
      <c r="AIS111" s="58"/>
      <c r="AIT111" s="58"/>
      <c r="AIU111" s="58"/>
      <c r="AIV111" s="58"/>
      <c r="AIW111" s="58"/>
      <c r="AIX111" s="58"/>
      <c r="AIY111" s="58"/>
      <c r="AIZ111" s="58"/>
      <c r="AJA111" s="58"/>
      <c r="AJB111" s="58"/>
      <c r="AJC111" s="58"/>
      <c r="AJD111" s="58"/>
      <c r="AJE111" s="58"/>
      <c r="AJF111" s="58"/>
      <c r="AJG111" s="58"/>
      <c r="AJH111" s="58"/>
      <c r="AJI111" s="58"/>
      <c r="AJJ111" s="58"/>
      <c r="AJK111" s="58"/>
      <c r="AJL111" s="58"/>
      <c r="AJM111" s="58"/>
      <c r="AJN111" s="58"/>
      <c r="AJO111" s="58"/>
      <c r="AJP111" s="58"/>
      <c r="AJQ111" s="58"/>
      <c r="AJR111" s="58"/>
      <c r="AJS111" s="58"/>
      <c r="AJT111" s="58"/>
      <c r="AJU111" s="58"/>
      <c r="AJV111" s="58"/>
      <c r="AJW111" s="58"/>
      <c r="AJX111" s="58"/>
      <c r="AJY111" s="58"/>
      <c r="AJZ111" s="58"/>
      <c r="AKA111" s="58"/>
      <c r="AKB111" s="58"/>
      <c r="AKC111" s="58"/>
      <c r="AKD111" s="58"/>
      <c r="AKE111" s="58"/>
      <c r="AKF111" s="58"/>
      <c r="AKG111" s="58"/>
      <c r="AKH111" s="58"/>
      <c r="AKI111" s="58"/>
      <c r="AKJ111" s="58"/>
      <c r="AKK111" s="58"/>
      <c r="AKL111" s="58"/>
      <c r="AKM111" s="58"/>
      <c r="AKN111" s="58"/>
      <c r="AKO111" s="58"/>
      <c r="AKP111" s="58"/>
      <c r="AKQ111" s="58"/>
      <c r="AKR111" s="58"/>
      <c r="AKS111" s="58"/>
      <c r="AKT111" s="58"/>
      <c r="AKU111" s="58"/>
      <c r="AKV111" s="58"/>
      <c r="AKW111" s="58"/>
      <c r="AKX111" s="58"/>
      <c r="AKY111" s="58"/>
      <c r="AKZ111" s="58"/>
      <c r="ALA111" s="58"/>
      <c r="ALB111" s="58"/>
      <c r="ALC111" s="58"/>
      <c r="ALD111" s="58"/>
      <c r="ALE111" s="58"/>
      <c r="ALF111" s="58"/>
      <c r="ALG111" s="58"/>
      <c r="ALH111" s="58"/>
      <c r="ALI111" s="58"/>
      <c r="ALJ111" s="58"/>
      <c r="ALK111" s="58"/>
      <c r="ALL111" s="58"/>
      <c r="ALM111" s="58"/>
      <c r="ALN111" s="58"/>
      <c r="ALO111" s="58"/>
      <c r="ALP111" s="58"/>
      <c r="ALQ111" s="58"/>
      <c r="ALR111" s="58"/>
      <c r="ALS111" s="58"/>
      <c r="ALT111" s="58"/>
      <c r="ALU111" s="58"/>
      <c r="ALV111" s="58"/>
      <c r="ALW111" s="58"/>
      <c r="ALX111" s="58"/>
      <c r="ALY111" s="58"/>
      <c r="ALZ111" s="58"/>
      <c r="AMA111" s="58"/>
      <c r="AMB111" s="58"/>
      <c r="AMC111" s="58"/>
      <c r="AMD111" s="58"/>
      <c r="AME111" s="58"/>
      <c r="AMF111" s="58"/>
      <c r="AMG111" s="58"/>
      <c r="AMH111" s="58"/>
      <c r="AMI111" s="58"/>
      <c r="AMJ111" s="59"/>
    </row>
    <row r="112" spans="1:1024" s="2" customFormat="1" ht="15" customHeight="1">
      <c r="A112" s="190"/>
      <c r="B112" s="190"/>
      <c r="C112" s="190"/>
      <c r="D112" s="190"/>
      <c r="E112" s="190"/>
      <c r="F112" s="190"/>
      <c r="G112" s="190"/>
      <c r="H112" s="190"/>
      <c r="I112" s="190"/>
      <c r="J112" s="149"/>
      <c r="K112" s="1"/>
      <c r="AV112" s="58"/>
      <c r="AW112" s="58"/>
      <c r="AX112" s="58"/>
      <c r="AY112" s="58"/>
      <c r="AZ112" s="58"/>
      <c r="BA112" s="58"/>
      <c r="BB112" s="58"/>
      <c r="BC112" s="58"/>
      <c r="BD112" s="58"/>
      <c r="BE112" s="58"/>
      <c r="BF112" s="58"/>
      <c r="BG112" s="58"/>
      <c r="BH112" s="58"/>
      <c r="BI112" s="58"/>
      <c r="BJ112" s="58"/>
      <c r="BK112" s="58"/>
      <c r="BL112" s="58"/>
      <c r="BM112" s="58"/>
      <c r="BN112" s="58"/>
      <c r="BO112" s="58"/>
      <c r="BP112" s="58"/>
      <c r="BQ112" s="58"/>
      <c r="BR112" s="58"/>
      <c r="BS112" s="58"/>
      <c r="BT112" s="58"/>
      <c r="BU112" s="58"/>
      <c r="BV112" s="58"/>
      <c r="BW112" s="58"/>
      <c r="BX112" s="58"/>
      <c r="BY112" s="58"/>
      <c r="BZ112" s="58"/>
      <c r="CA112" s="58"/>
      <c r="CB112" s="58"/>
      <c r="CC112" s="58"/>
      <c r="CD112" s="58"/>
      <c r="CE112" s="58"/>
      <c r="CF112" s="58"/>
      <c r="CG112" s="58"/>
      <c r="CH112" s="58"/>
      <c r="CI112" s="58"/>
      <c r="CJ112" s="58"/>
      <c r="CK112" s="58"/>
      <c r="CL112" s="58"/>
      <c r="CM112" s="58"/>
      <c r="CN112" s="58"/>
      <c r="CO112" s="58"/>
      <c r="CP112" s="58"/>
      <c r="CQ112" s="58"/>
      <c r="CR112" s="58"/>
      <c r="CS112" s="58"/>
      <c r="CT112" s="58"/>
      <c r="CU112" s="58"/>
      <c r="CV112" s="58"/>
      <c r="CW112" s="58"/>
      <c r="CX112" s="58"/>
      <c r="CY112" s="58"/>
      <c r="CZ112" s="58"/>
      <c r="DA112" s="58"/>
      <c r="DB112" s="58"/>
      <c r="DC112" s="58"/>
      <c r="DD112" s="58"/>
      <c r="DE112" s="58"/>
      <c r="DF112" s="58"/>
      <c r="DG112" s="58"/>
      <c r="DH112" s="58"/>
      <c r="DI112" s="58"/>
      <c r="DJ112" s="58"/>
      <c r="DK112" s="58"/>
      <c r="DL112" s="58"/>
      <c r="DM112" s="58"/>
      <c r="DN112" s="58"/>
      <c r="DO112" s="58"/>
      <c r="DP112" s="58"/>
      <c r="DQ112" s="58"/>
      <c r="DR112" s="58"/>
      <c r="DS112" s="58"/>
      <c r="DT112" s="58"/>
      <c r="DU112" s="58"/>
      <c r="DV112" s="58"/>
      <c r="DW112" s="58"/>
      <c r="DX112" s="58"/>
      <c r="DY112" s="58"/>
      <c r="DZ112" s="58"/>
      <c r="EA112" s="58"/>
      <c r="EB112" s="58"/>
      <c r="EC112" s="58"/>
      <c r="ED112" s="58"/>
      <c r="EE112" s="58"/>
      <c r="EF112" s="58"/>
      <c r="EG112" s="58"/>
      <c r="EH112" s="58"/>
      <c r="EI112" s="58"/>
      <c r="EJ112" s="58"/>
      <c r="EK112" s="58"/>
      <c r="EL112" s="58"/>
      <c r="EM112" s="58"/>
      <c r="EN112" s="58"/>
      <c r="EO112" s="58"/>
      <c r="EP112" s="58"/>
      <c r="EQ112" s="58"/>
      <c r="ER112" s="58"/>
      <c r="ES112" s="58"/>
      <c r="ET112" s="58"/>
      <c r="EU112" s="58"/>
      <c r="EV112" s="58"/>
      <c r="EW112" s="58"/>
      <c r="EX112" s="58"/>
      <c r="EY112" s="58"/>
      <c r="EZ112" s="58"/>
      <c r="FA112" s="58"/>
      <c r="FB112" s="58"/>
      <c r="FC112" s="58"/>
      <c r="FD112" s="58"/>
      <c r="FE112" s="58"/>
      <c r="FF112" s="58"/>
      <c r="FG112" s="58"/>
      <c r="FH112" s="58"/>
      <c r="FI112" s="58"/>
      <c r="FJ112" s="58"/>
      <c r="FK112" s="58"/>
      <c r="FL112" s="58"/>
      <c r="FM112" s="58"/>
      <c r="FN112" s="58"/>
      <c r="FO112" s="58"/>
      <c r="FP112" s="58"/>
      <c r="FQ112" s="58"/>
      <c r="FR112" s="58"/>
      <c r="FS112" s="58"/>
      <c r="FT112" s="58"/>
      <c r="FU112" s="58"/>
      <c r="FV112" s="58"/>
      <c r="FW112" s="58"/>
      <c r="FX112" s="58"/>
      <c r="FY112" s="58"/>
      <c r="FZ112" s="58"/>
      <c r="GA112" s="58"/>
      <c r="GB112" s="58"/>
      <c r="GC112" s="58"/>
      <c r="GD112" s="58"/>
      <c r="GE112" s="58"/>
      <c r="GF112" s="58"/>
      <c r="GG112" s="58"/>
      <c r="GH112" s="58"/>
      <c r="GI112" s="58"/>
      <c r="GJ112" s="58"/>
      <c r="GK112" s="58"/>
      <c r="GL112" s="58"/>
      <c r="GM112" s="58"/>
      <c r="GN112" s="58"/>
      <c r="GO112" s="58"/>
      <c r="GP112" s="58"/>
      <c r="GQ112" s="58"/>
      <c r="GR112" s="58"/>
      <c r="GS112" s="58"/>
      <c r="GT112" s="58"/>
      <c r="GU112" s="58"/>
      <c r="GV112" s="58"/>
      <c r="GW112" s="58"/>
      <c r="GX112" s="58"/>
      <c r="GY112" s="58"/>
      <c r="GZ112" s="58"/>
      <c r="HA112" s="58"/>
      <c r="HB112" s="58"/>
      <c r="HC112" s="58"/>
      <c r="HD112" s="58"/>
      <c r="HE112" s="58"/>
      <c r="HF112" s="58"/>
      <c r="HG112" s="58"/>
      <c r="HH112" s="58"/>
      <c r="HI112" s="58"/>
      <c r="HJ112" s="58"/>
      <c r="HK112" s="58"/>
      <c r="HL112" s="58"/>
      <c r="HM112" s="58"/>
      <c r="HN112" s="58"/>
      <c r="HO112" s="58"/>
      <c r="HP112" s="58"/>
      <c r="HQ112" s="58"/>
      <c r="HR112" s="58"/>
      <c r="HS112" s="58"/>
      <c r="HT112" s="58"/>
      <c r="HU112" s="58"/>
      <c r="HV112" s="58"/>
      <c r="HW112" s="58"/>
      <c r="HX112" s="58"/>
      <c r="HY112" s="58"/>
      <c r="HZ112" s="58"/>
      <c r="IA112" s="58"/>
      <c r="IB112" s="58"/>
      <c r="IC112" s="58"/>
      <c r="ID112" s="58"/>
      <c r="IE112" s="58"/>
      <c r="IF112" s="58"/>
      <c r="IG112" s="58"/>
      <c r="IH112" s="58"/>
      <c r="II112" s="58"/>
      <c r="IJ112" s="58"/>
      <c r="IK112" s="58"/>
      <c r="IL112" s="58"/>
      <c r="IM112" s="58"/>
      <c r="IN112" s="58"/>
      <c r="IO112" s="58"/>
      <c r="IP112" s="58"/>
      <c r="IQ112" s="58"/>
      <c r="IR112" s="58"/>
      <c r="IS112" s="58"/>
      <c r="IT112" s="58"/>
      <c r="IU112" s="58"/>
      <c r="IV112" s="58"/>
      <c r="IW112" s="58"/>
      <c r="IX112" s="58"/>
      <c r="IY112" s="58"/>
      <c r="IZ112" s="58"/>
      <c r="JA112" s="58"/>
      <c r="JB112" s="58"/>
      <c r="JC112" s="58"/>
      <c r="JD112" s="58"/>
      <c r="JE112" s="58"/>
      <c r="JF112" s="58"/>
      <c r="JG112" s="58"/>
      <c r="JH112" s="58"/>
      <c r="JI112" s="58"/>
      <c r="JJ112" s="58"/>
      <c r="JK112" s="58"/>
      <c r="JL112" s="58"/>
      <c r="JM112" s="58"/>
      <c r="JN112" s="58"/>
      <c r="JO112" s="58"/>
      <c r="JP112" s="58"/>
      <c r="JQ112" s="58"/>
      <c r="JR112" s="58"/>
      <c r="JS112" s="58"/>
      <c r="JT112" s="58"/>
      <c r="JU112" s="58"/>
      <c r="JV112" s="58"/>
      <c r="JW112" s="58"/>
      <c r="JX112" s="58"/>
      <c r="JY112" s="58"/>
      <c r="JZ112" s="58"/>
      <c r="KA112" s="58"/>
      <c r="KB112" s="58"/>
      <c r="KC112" s="58"/>
      <c r="KD112" s="58"/>
      <c r="KE112" s="58"/>
      <c r="KF112" s="58"/>
      <c r="KG112" s="58"/>
      <c r="KH112" s="58"/>
      <c r="KI112" s="58"/>
      <c r="KJ112" s="58"/>
      <c r="KK112" s="58"/>
      <c r="KL112" s="58"/>
      <c r="KM112" s="58"/>
      <c r="KN112" s="58"/>
      <c r="KO112" s="58"/>
      <c r="KP112" s="58"/>
      <c r="KQ112" s="58"/>
      <c r="KR112" s="58"/>
      <c r="KS112" s="58"/>
      <c r="KT112" s="58"/>
      <c r="KU112" s="58"/>
      <c r="KV112" s="58"/>
      <c r="KW112" s="58"/>
      <c r="KX112" s="58"/>
      <c r="KY112" s="58"/>
      <c r="KZ112" s="58"/>
      <c r="LA112" s="58"/>
      <c r="LB112" s="58"/>
      <c r="LC112" s="58"/>
      <c r="LD112" s="58"/>
      <c r="LE112" s="58"/>
      <c r="LF112" s="58"/>
      <c r="LG112" s="58"/>
      <c r="LH112" s="58"/>
      <c r="LI112" s="58"/>
      <c r="LJ112" s="58"/>
      <c r="LK112" s="58"/>
      <c r="LL112" s="58"/>
      <c r="LM112" s="58"/>
      <c r="LN112" s="58"/>
      <c r="LO112" s="58"/>
      <c r="LP112" s="58"/>
      <c r="LQ112" s="58"/>
      <c r="LR112" s="58"/>
      <c r="LS112" s="58"/>
      <c r="LT112" s="58"/>
      <c r="LU112" s="58"/>
      <c r="LV112" s="58"/>
      <c r="LW112" s="58"/>
      <c r="LX112" s="58"/>
      <c r="LY112" s="58"/>
      <c r="LZ112" s="58"/>
      <c r="MA112" s="58"/>
      <c r="MB112" s="58"/>
      <c r="MC112" s="58"/>
      <c r="MD112" s="58"/>
      <c r="ME112" s="58"/>
      <c r="MF112" s="58"/>
      <c r="MG112" s="58"/>
      <c r="MH112" s="58"/>
      <c r="MI112" s="58"/>
      <c r="MJ112" s="58"/>
      <c r="MK112" s="58"/>
      <c r="ML112" s="58"/>
      <c r="MM112" s="58"/>
      <c r="MN112" s="58"/>
      <c r="MO112" s="58"/>
      <c r="MP112" s="58"/>
      <c r="MQ112" s="58"/>
      <c r="MR112" s="58"/>
      <c r="MS112" s="58"/>
      <c r="MT112" s="58"/>
      <c r="MU112" s="58"/>
      <c r="MV112" s="58"/>
      <c r="MW112" s="58"/>
      <c r="MX112" s="58"/>
      <c r="MY112" s="58"/>
      <c r="MZ112" s="58"/>
      <c r="NA112" s="58"/>
      <c r="NB112" s="58"/>
      <c r="NC112" s="58"/>
      <c r="ND112" s="58"/>
      <c r="NE112" s="58"/>
      <c r="NF112" s="58"/>
      <c r="NG112" s="58"/>
      <c r="NH112" s="58"/>
      <c r="NI112" s="58"/>
      <c r="NJ112" s="58"/>
      <c r="NK112" s="58"/>
      <c r="NL112" s="58"/>
      <c r="NM112" s="58"/>
      <c r="NN112" s="58"/>
      <c r="NO112" s="58"/>
      <c r="NP112" s="58"/>
      <c r="NQ112" s="58"/>
      <c r="NR112" s="58"/>
      <c r="NS112" s="58"/>
      <c r="NT112" s="58"/>
      <c r="NU112" s="58"/>
      <c r="NV112" s="58"/>
      <c r="NW112" s="58"/>
      <c r="NX112" s="58"/>
      <c r="NY112" s="58"/>
      <c r="NZ112" s="58"/>
      <c r="OA112" s="58"/>
      <c r="OB112" s="58"/>
      <c r="OC112" s="58"/>
      <c r="OD112" s="58"/>
      <c r="OE112" s="58"/>
      <c r="OF112" s="58"/>
      <c r="OG112" s="58"/>
      <c r="OH112" s="58"/>
      <c r="OI112" s="58"/>
      <c r="OJ112" s="58"/>
      <c r="OK112" s="58"/>
      <c r="OL112" s="58"/>
      <c r="OM112" s="58"/>
      <c r="ON112" s="58"/>
      <c r="OO112" s="58"/>
      <c r="OP112" s="58"/>
      <c r="OQ112" s="58"/>
      <c r="OR112" s="58"/>
      <c r="OS112" s="58"/>
      <c r="OT112" s="58"/>
      <c r="OU112" s="58"/>
      <c r="OV112" s="58"/>
      <c r="OW112" s="58"/>
      <c r="OX112" s="58"/>
      <c r="OY112" s="58"/>
      <c r="OZ112" s="58"/>
      <c r="PA112" s="58"/>
      <c r="PB112" s="58"/>
      <c r="PC112" s="58"/>
      <c r="PD112" s="58"/>
      <c r="PE112" s="58"/>
      <c r="PF112" s="58"/>
      <c r="PG112" s="58"/>
      <c r="PH112" s="58"/>
      <c r="PI112" s="58"/>
      <c r="PJ112" s="58"/>
      <c r="PK112" s="58"/>
      <c r="PL112" s="58"/>
      <c r="PM112" s="58"/>
      <c r="PN112" s="58"/>
      <c r="PO112" s="58"/>
      <c r="PP112" s="58"/>
      <c r="PQ112" s="58"/>
      <c r="PR112" s="58"/>
      <c r="PS112" s="58"/>
      <c r="PT112" s="58"/>
      <c r="PU112" s="58"/>
      <c r="PV112" s="58"/>
      <c r="PW112" s="58"/>
      <c r="PX112" s="58"/>
      <c r="PY112" s="58"/>
      <c r="PZ112" s="58"/>
      <c r="QA112" s="58"/>
      <c r="QB112" s="58"/>
      <c r="QC112" s="58"/>
      <c r="QD112" s="58"/>
      <c r="QE112" s="58"/>
      <c r="QF112" s="58"/>
      <c r="QG112" s="58"/>
      <c r="QH112" s="58"/>
      <c r="QI112" s="58"/>
      <c r="QJ112" s="58"/>
      <c r="QK112" s="58"/>
      <c r="QL112" s="58"/>
      <c r="QM112" s="58"/>
      <c r="QN112" s="58"/>
      <c r="QO112" s="58"/>
      <c r="QP112" s="58"/>
      <c r="QQ112" s="58"/>
      <c r="QR112" s="58"/>
      <c r="QS112" s="58"/>
      <c r="QT112" s="58"/>
      <c r="QU112" s="58"/>
      <c r="QV112" s="58"/>
      <c r="QW112" s="58"/>
      <c r="QX112" s="58"/>
      <c r="QY112" s="58"/>
      <c r="QZ112" s="58"/>
      <c r="RA112" s="58"/>
      <c r="RB112" s="58"/>
      <c r="RC112" s="58"/>
      <c r="RD112" s="58"/>
      <c r="RE112" s="58"/>
      <c r="RF112" s="58"/>
      <c r="RG112" s="58"/>
      <c r="RH112" s="58"/>
      <c r="RI112" s="58"/>
      <c r="RJ112" s="58"/>
      <c r="RK112" s="58"/>
      <c r="RL112" s="58"/>
      <c r="RM112" s="58"/>
      <c r="RN112" s="58"/>
      <c r="RO112" s="58"/>
      <c r="RP112" s="58"/>
      <c r="RQ112" s="58"/>
      <c r="RR112" s="58"/>
      <c r="RS112" s="58"/>
      <c r="RT112" s="58"/>
      <c r="RU112" s="58"/>
      <c r="RV112" s="58"/>
      <c r="RW112" s="58"/>
      <c r="RX112" s="58"/>
      <c r="RY112" s="58"/>
      <c r="RZ112" s="58"/>
      <c r="SA112" s="58"/>
      <c r="SB112" s="58"/>
      <c r="SC112" s="58"/>
      <c r="SD112" s="58"/>
      <c r="SE112" s="58"/>
      <c r="SF112" s="58"/>
      <c r="SG112" s="58"/>
      <c r="SH112" s="58"/>
      <c r="SI112" s="58"/>
      <c r="SJ112" s="58"/>
      <c r="SK112" s="58"/>
      <c r="SL112" s="58"/>
      <c r="SM112" s="58"/>
      <c r="SN112" s="58"/>
      <c r="SO112" s="58"/>
      <c r="SP112" s="58"/>
      <c r="SQ112" s="58"/>
      <c r="SR112" s="58"/>
      <c r="SS112" s="58"/>
      <c r="ST112" s="58"/>
      <c r="SU112" s="58"/>
      <c r="SV112" s="58"/>
      <c r="SW112" s="58"/>
      <c r="SX112" s="58"/>
      <c r="SY112" s="58"/>
      <c r="SZ112" s="58"/>
      <c r="TA112" s="58"/>
      <c r="TB112" s="58"/>
      <c r="TC112" s="58"/>
      <c r="TD112" s="58"/>
      <c r="TE112" s="58"/>
      <c r="TF112" s="58"/>
      <c r="TG112" s="58"/>
      <c r="TH112" s="58"/>
      <c r="TI112" s="58"/>
      <c r="TJ112" s="58"/>
      <c r="TK112" s="58"/>
      <c r="TL112" s="58"/>
      <c r="TM112" s="58"/>
      <c r="TN112" s="58"/>
      <c r="TO112" s="58"/>
      <c r="TP112" s="58"/>
      <c r="TQ112" s="58"/>
      <c r="TR112" s="58"/>
      <c r="TS112" s="58"/>
      <c r="TT112" s="58"/>
      <c r="TU112" s="58"/>
      <c r="TV112" s="58"/>
      <c r="TW112" s="58"/>
      <c r="TX112" s="58"/>
      <c r="TY112" s="58"/>
      <c r="TZ112" s="58"/>
      <c r="UA112" s="58"/>
      <c r="UB112" s="58"/>
      <c r="UC112" s="58"/>
      <c r="UD112" s="58"/>
      <c r="UE112" s="58"/>
      <c r="UF112" s="58"/>
      <c r="UG112" s="58"/>
      <c r="UH112" s="58"/>
      <c r="UI112" s="58"/>
      <c r="UJ112" s="58"/>
      <c r="UK112" s="58"/>
      <c r="UL112" s="58"/>
      <c r="UM112" s="58"/>
      <c r="UN112" s="58"/>
      <c r="UO112" s="58"/>
      <c r="UP112" s="58"/>
      <c r="UQ112" s="58"/>
      <c r="UR112" s="58"/>
      <c r="US112" s="58"/>
      <c r="UT112" s="58"/>
      <c r="UU112" s="58"/>
      <c r="UV112" s="58"/>
      <c r="UW112" s="58"/>
      <c r="UX112" s="58"/>
      <c r="UY112" s="58"/>
      <c r="UZ112" s="58"/>
      <c r="VA112" s="58"/>
      <c r="VB112" s="58"/>
      <c r="VC112" s="58"/>
      <c r="VD112" s="58"/>
      <c r="VE112" s="58"/>
      <c r="VF112" s="58"/>
      <c r="VG112" s="58"/>
      <c r="VH112" s="58"/>
      <c r="VI112" s="58"/>
      <c r="VJ112" s="58"/>
      <c r="VK112" s="58"/>
      <c r="VL112" s="58"/>
      <c r="VM112" s="58"/>
      <c r="VN112" s="58"/>
      <c r="VO112" s="58"/>
      <c r="VP112" s="58"/>
      <c r="VQ112" s="58"/>
      <c r="VR112" s="58"/>
      <c r="VS112" s="58"/>
      <c r="VT112" s="58"/>
      <c r="VU112" s="58"/>
      <c r="VV112" s="58"/>
      <c r="VW112" s="58"/>
      <c r="VX112" s="58"/>
      <c r="VY112" s="58"/>
      <c r="VZ112" s="58"/>
      <c r="WA112" s="58"/>
      <c r="WB112" s="58"/>
      <c r="WC112" s="58"/>
      <c r="WD112" s="58"/>
      <c r="WE112" s="58"/>
      <c r="WF112" s="58"/>
      <c r="WG112" s="58"/>
      <c r="WH112" s="58"/>
      <c r="WI112" s="58"/>
      <c r="WJ112" s="58"/>
      <c r="WK112" s="58"/>
      <c r="WL112" s="58"/>
      <c r="WM112" s="58"/>
      <c r="WN112" s="58"/>
      <c r="WO112" s="58"/>
      <c r="WP112" s="58"/>
      <c r="WQ112" s="58"/>
      <c r="WR112" s="58"/>
      <c r="WS112" s="58"/>
      <c r="WT112" s="58"/>
      <c r="WU112" s="58"/>
      <c r="WV112" s="58"/>
      <c r="WW112" s="58"/>
      <c r="WX112" s="58"/>
      <c r="WY112" s="58"/>
      <c r="WZ112" s="58"/>
      <c r="XA112" s="58"/>
      <c r="XB112" s="58"/>
      <c r="XC112" s="58"/>
      <c r="XD112" s="58"/>
      <c r="XE112" s="58"/>
      <c r="XF112" s="58"/>
      <c r="XG112" s="58"/>
      <c r="XH112" s="58"/>
      <c r="XI112" s="58"/>
      <c r="XJ112" s="58"/>
      <c r="XK112" s="58"/>
      <c r="XL112" s="58"/>
      <c r="XM112" s="58"/>
      <c r="XN112" s="58"/>
      <c r="XO112" s="58"/>
      <c r="XP112" s="58"/>
      <c r="XQ112" s="58"/>
      <c r="XR112" s="58"/>
      <c r="XS112" s="58"/>
      <c r="XT112" s="58"/>
      <c r="XU112" s="58"/>
      <c r="XV112" s="58"/>
      <c r="XW112" s="58"/>
      <c r="XX112" s="58"/>
      <c r="XY112" s="58"/>
      <c r="XZ112" s="58"/>
      <c r="YA112" s="58"/>
      <c r="YB112" s="58"/>
      <c r="YC112" s="58"/>
      <c r="YD112" s="58"/>
      <c r="YE112" s="58"/>
      <c r="YF112" s="58"/>
      <c r="YG112" s="58"/>
      <c r="YH112" s="58"/>
      <c r="YI112" s="58"/>
      <c r="YJ112" s="58"/>
      <c r="YK112" s="58"/>
      <c r="YL112" s="58"/>
      <c r="YM112" s="58"/>
      <c r="YN112" s="58"/>
      <c r="YO112" s="58"/>
      <c r="YP112" s="58"/>
      <c r="YQ112" s="58"/>
      <c r="YR112" s="58"/>
      <c r="YS112" s="58"/>
      <c r="YT112" s="58"/>
      <c r="YU112" s="58"/>
      <c r="YV112" s="58"/>
      <c r="YW112" s="58"/>
      <c r="YX112" s="58"/>
      <c r="YY112" s="58"/>
      <c r="YZ112" s="58"/>
      <c r="ZA112" s="58"/>
      <c r="ZB112" s="58"/>
      <c r="ZC112" s="58"/>
      <c r="ZD112" s="58"/>
      <c r="ZE112" s="58"/>
      <c r="ZF112" s="58"/>
      <c r="ZG112" s="58"/>
      <c r="ZH112" s="58"/>
      <c r="ZI112" s="58"/>
      <c r="ZJ112" s="58"/>
      <c r="ZK112" s="58"/>
      <c r="ZL112" s="58"/>
      <c r="ZM112" s="58"/>
      <c r="ZN112" s="58"/>
      <c r="ZO112" s="58"/>
      <c r="ZP112" s="58"/>
      <c r="ZQ112" s="58"/>
      <c r="ZR112" s="58"/>
      <c r="ZS112" s="58"/>
      <c r="ZT112" s="58"/>
      <c r="ZU112" s="58"/>
      <c r="ZV112" s="58"/>
      <c r="ZW112" s="58"/>
      <c r="ZX112" s="58"/>
      <c r="ZY112" s="58"/>
      <c r="ZZ112" s="58"/>
      <c r="AAA112" s="58"/>
      <c r="AAB112" s="58"/>
      <c r="AAC112" s="58"/>
      <c r="AAD112" s="58"/>
      <c r="AAE112" s="58"/>
      <c r="AAF112" s="58"/>
      <c r="AAG112" s="58"/>
      <c r="AAH112" s="58"/>
      <c r="AAI112" s="58"/>
      <c r="AAJ112" s="58"/>
      <c r="AAK112" s="58"/>
      <c r="AAL112" s="58"/>
      <c r="AAM112" s="58"/>
      <c r="AAN112" s="58"/>
      <c r="AAO112" s="58"/>
      <c r="AAP112" s="58"/>
      <c r="AAQ112" s="58"/>
      <c r="AAR112" s="58"/>
      <c r="AAS112" s="58"/>
      <c r="AAT112" s="58"/>
      <c r="AAU112" s="58"/>
      <c r="AAV112" s="58"/>
      <c r="AAW112" s="58"/>
      <c r="AAX112" s="58"/>
      <c r="AAY112" s="58"/>
      <c r="AAZ112" s="58"/>
      <c r="ABA112" s="58"/>
      <c r="ABB112" s="58"/>
      <c r="ABC112" s="58"/>
      <c r="ABD112" s="58"/>
      <c r="ABE112" s="58"/>
      <c r="ABF112" s="58"/>
      <c r="ABG112" s="58"/>
      <c r="ABH112" s="58"/>
      <c r="ABI112" s="58"/>
      <c r="ABJ112" s="58"/>
      <c r="ABK112" s="58"/>
      <c r="ABL112" s="58"/>
      <c r="ABM112" s="58"/>
      <c r="ABN112" s="58"/>
      <c r="ABO112" s="58"/>
      <c r="ABP112" s="58"/>
      <c r="ABQ112" s="58"/>
      <c r="ABR112" s="58"/>
      <c r="ABS112" s="58"/>
      <c r="ABT112" s="58"/>
      <c r="ABU112" s="58"/>
      <c r="ABV112" s="58"/>
      <c r="ABW112" s="58"/>
      <c r="ABX112" s="58"/>
      <c r="ABY112" s="58"/>
      <c r="ABZ112" s="58"/>
      <c r="ACA112" s="58"/>
      <c r="ACB112" s="58"/>
      <c r="ACC112" s="58"/>
      <c r="ACD112" s="58"/>
      <c r="ACE112" s="58"/>
      <c r="ACF112" s="58"/>
      <c r="ACG112" s="58"/>
      <c r="ACH112" s="58"/>
      <c r="ACI112" s="58"/>
      <c r="ACJ112" s="58"/>
      <c r="ACK112" s="58"/>
      <c r="ACL112" s="58"/>
      <c r="ACM112" s="58"/>
      <c r="ACN112" s="58"/>
      <c r="ACO112" s="58"/>
      <c r="ACP112" s="58"/>
      <c r="ACQ112" s="58"/>
      <c r="ACR112" s="58"/>
      <c r="ACS112" s="58"/>
      <c r="ACT112" s="58"/>
      <c r="ACU112" s="58"/>
      <c r="ACV112" s="58"/>
      <c r="ACW112" s="58"/>
      <c r="ACX112" s="58"/>
      <c r="ACY112" s="58"/>
      <c r="ACZ112" s="58"/>
      <c r="ADA112" s="58"/>
      <c r="ADB112" s="58"/>
      <c r="ADC112" s="58"/>
      <c r="ADD112" s="58"/>
      <c r="ADE112" s="58"/>
      <c r="ADF112" s="58"/>
      <c r="ADG112" s="58"/>
      <c r="ADH112" s="58"/>
      <c r="ADI112" s="58"/>
      <c r="ADJ112" s="58"/>
      <c r="ADK112" s="58"/>
      <c r="ADL112" s="58"/>
      <c r="ADM112" s="58"/>
      <c r="ADN112" s="58"/>
      <c r="ADO112" s="58"/>
      <c r="ADP112" s="58"/>
      <c r="ADQ112" s="58"/>
      <c r="ADR112" s="58"/>
      <c r="ADS112" s="58"/>
      <c r="ADT112" s="58"/>
      <c r="ADU112" s="58"/>
      <c r="ADV112" s="58"/>
      <c r="ADW112" s="58"/>
      <c r="ADX112" s="58"/>
      <c r="ADY112" s="58"/>
      <c r="ADZ112" s="58"/>
      <c r="AEA112" s="58"/>
      <c r="AEB112" s="58"/>
      <c r="AEC112" s="58"/>
      <c r="AED112" s="58"/>
      <c r="AEE112" s="58"/>
      <c r="AEF112" s="58"/>
      <c r="AEG112" s="58"/>
      <c r="AEH112" s="58"/>
      <c r="AEI112" s="58"/>
      <c r="AEJ112" s="58"/>
      <c r="AEK112" s="58"/>
      <c r="AEL112" s="58"/>
      <c r="AEM112" s="58"/>
      <c r="AEN112" s="58"/>
      <c r="AEO112" s="58"/>
      <c r="AEP112" s="58"/>
      <c r="AEQ112" s="58"/>
      <c r="AER112" s="58"/>
      <c r="AES112" s="58"/>
      <c r="AET112" s="58"/>
      <c r="AEU112" s="58"/>
      <c r="AEV112" s="58"/>
      <c r="AEW112" s="58"/>
      <c r="AEX112" s="58"/>
      <c r="AEY112" s="58"/>
      <c r="AEZ112" s="58"/>
      <c r="AFA112" s="58"/>
      <c r="AFB112" s="58"/>
      <c r="AFC112" s="58"/>
      <c r="AFD112" s="58"/>
      <c r="AFE112" s="58"/>
      <c r="AFF112" s="58"/>
      <c r="AFG112" s="58"/>
      <c r="AFH112" s="58"/>
      <c r="AFI112" s="58"/>
      <c r="AFJ112" s="58"/>
      <c r="AFK112" s="58"/>
      <c r="AFL112" s="58"/>
      <c r="AFM112" s="58"/>
      <c r="AFN112" s="58"/>
      <c r="AFO112" s="58"/>
      <c r="AFP112" s="58"/>
      <c r="AFQ112" s="58"/>
      <c r="AFR112" s="58"/>
      <c r="AFS112" s="58"/>
      <c r="AFT112" s="58"/>
      <c r="AFU112" s="58"/>
      <c r="AFV112" s="58"/>
      <c r="AFW112" s="58"/>
      <c r="AFX112" s="58"/>
      <c r="AFY112" s="58"/>
      <c r="AFZ112" s="58"/>
      <c r="AGA112" s="58"/>
      <c r="AGB112" s="58"/>
      <c r="AGC112" s="58"/>
      <c r="AGD112" s="58"/>
      <c r="AGE112" s="58"/>
      <c r="AGF112" s="58"/>
      <c r="AGG112" s="58"/>
      <c r="AGH112" s="58"/>
      <c r="AGI112" s="58"/>
      <c r="AGJ112" s="58"/>
      <c r="AGK112" s="58"/>
      <c r="AGL112" s="58"/>
      <c r="AGM112" s="58"/>
      <c r="AGN112" s="58"/>
      <c r="AGO112" s="58"/>
      <c r="AGP112" s="58"/>
      <c r="AGQ112" s="58"/>
      <c r="AGR112" s="58"/>
      <c r="AGS112" s="58"/>
      <c r="AGT112" s="58"/>
      <c r="AGU112" s="58"/>
      <c r="AGV112" s="58"/>
      <c r="AGW112" s="58"/>
      <c r="AGX112" s="58"/>
      <c r="AGY112" s="58"/>
      <c r="AGZ112" s="58"/>
      <c r="AHA112" s="58"/>
      <c r="AHB112" s="58"/>
      <c r="AHC112" s="58"/>
      <c r="AHD112" s="58"/>
      <c r="AHE112" s="58"/>
      <c r="AHF112" s="58"/>
      <c r="AHG112" s="58"/>
      <c r="AHH112" s="58"/>
      <c r="AHI112" s="58"/>
      <c r="AHJ112" s="58"/>
      <c r="AHK112" s="58"/>
      <c r="AHL112" s="58"/>
      <c r="AHM112" s="58"/>
      <c r="AHN112" s="58"/>
      <c r="AHO112" s="58"/>
      <c r="AHP112" s="58"/>
      <c r="AHQ112" s="58"/>
      <c r="AHR112" s="58"/>
      <c r="AHS112" s="58"/>
      <c r="AHT112" s="58"/>
      <c r="AHU112" s="58"/>
      <c r="AHV112" s="58"/>
      <c r="AHW112" s="58"/>
      <c r="AHX112" s="58"/>
      <c r="AHY112" s="58"/>
      <c r="AHZ112" s="58"/>
      <c r="AIA112" s="58"/>
      <c r="AIB112" s="58"/>
      <c r="AIC112" s="58"/>
      <c r="AID112" s="58"/>
      <c r="AIE112" s="58"/>
      <c r="AIF112" s="58"/>
      <c r="AIG112" s="58"/>
      <c r="AIH112" s="58"/>
      <c r="AII112" s="58"/>
      <c r="AIJ112" s="58"/>
      <c r="AIK112" s="58"/>
      <c r="AIL112" s="58"/>
      <c r="AIM112" s="58"/>
      <c r="AIN112" s="58"/>
      <c r="AIO112" s="58"/>
      <c r="AIP112" s="58"/>
      <c r="AIQ112" s="58"/>
      <c r="AIR112" s="58"/>
      <c r="AIS112" s="58"/>
      <c r="AIT112" s="58"/>
      <c r="AIU112" s="58"/>
      <c r="AIV112" s="58"/>
      <c r="AIW112" s="58"/>
      <c r="AIX112" s="58"/>
      <c r="AIY112" s="58"/>
      <c r="AIZ112" s="58"/>
      <c r="AJA112" s="58"/>
      <c r="AJB112" s="58"/>
      <c r="AJC112" s="58"/>
      <c r="AJD112" s="58"/>
      <c r="AJE112" s="58"/>
      <c r="AJF112" s="58"/>
      <c r="AJG112" s="58"/>
      <c r="AJH112" s="58"/>
      <c r="AJI112" s="58"/>
      <c r="AJJ112" s="58"/>
      <c r="AJK112" s="58"/>
      <c r="AJL112" s="58"/>
      <c r="AJM112" s="58"/>
      <c r="AJN112" s="58"/>
      <c r="AJO112" s="58"/>
      <c r="AJP112" s="58"/>
      <c r="AJQ112" s="58"/>
      <c r="AJR112" s="58"/>
      <c r="AJS112" s="58"/>
      <c r="AJT112" s="58"/>
      <c r="AJU112" s="58"/>
      <c r="AJV112" s="58"/>
      <c r="AJW112" s="58"/>
      <c r="AJX112" s="58"/>
      <c r="AJY112" s="58"/>
      <c r="AJZ112" s="58"/>
      <c r="AKA112" s="58"/>
      <c r="AKB112" s="58"/>
      <c r="AKC112" s="58"/>
      <c r="AKD112" s="58"/>
      <c r="AKE112" s="58"/>
      <c r="AKF112" s="58"/>
      <c r="AKG112" s="58"/>
      <c r="AKH112" s="58"/>
      <c r="AKI112" s="58"/>
      <c r="AKJ112" s="58"/>
      <c r="AKK112" s="58"/>
      <c r="AKL112" s="58"/>
      <c r="AKM112" s="58"/>
      <c r="AKN112" s="58"/>
      <c r="AKO112" s="58"/>
      <c r="AKP112" s="58"/>
      <c r="AKQ112" s="58"/>
      <c r="AKR112" s="58"/>
      <c r="AKS112" s="58"/>
      <c r="AKT112" s="58"/>
      <c r="AKU112" s="58"/>
      <c r="AKV112" s="58"/>
      <c r="AKW112" s="58"/>
      <c r="AKX112" s="58"/>
      <c r="AKY112" s="58"/>
      <c r="AKZ112" s="58"/>
      <c r="ALA112" s="58"/>
      <c r="ALB112" s="58"/>
      <c r="ALC112" s="58"/>
      <c r="ALD112" s="58"/>
      <c r="ALE112" s="58"/>
      <c r="ALF112" s="58"/>
      <c r="ALG112" s="58"/>
      <c r="ALH112" s="58"/>
      <c r="ALI112" s="58"/>
      <c r="ALJ112" s="58"/>
      <c r="ALK112" s="58"/>
      <c r="ALL112" s="58"/>
      <c r="ALM112" s="58"/>
      <c r="ALN112" s="58"/>
      <c r="ALO112" s="58"/>
      <c r="ALP112" s="58"/>
      <c r="ALQ112" s="58"/>
      <c r="ALR112" s="58"/>
      <c r="ALS112" s="58"/>
      <c r="ALT112" s="58"/>
      <c r="ALU112" s="58"/>
      <c r="ALV112" s="58"/>
      <c r="ALW112" s="58"/>
      <c r="ALX112" s="58"/>
      <c r="ALY112" s="58"/>
      <c r="ALZ112" s="58"/>
      <c r="AMA112" s="58"/>
      <c r="AMB112" s="58"/>
      <c r="AMC112" s="58"/>
      <c r="AMD112" s="58"/>
      <c r="AME112" s="58"/>
      <c r="AMF112" s="58"/>
      <c r="AMG112" s="58"/>
      <c r="AMH112" s="58"/>
      <c r="AMI112" s="58"/>
      <c r="AMJ112" s="59"/>
    </row>
    <row r="113" spans="1:1024" s="2" customFormat="1" ht="15" customHeight="1">
      <c r="A113" s="185" t="s">
        <v>173</v>
      </c>
      <c r="B113" s="185"/>
      <c r="C113" s="185"/>
      <c r="D113" s="185"/>
      <c r="E113" s="185"/>
      <c r="F113" s="185"/>
      <c r="G113" s="185"/>
      <c r="H113" s="185"/>
      <c r="I113" s="185"/>
      <c r="J113" s="15"/>
      <c r="K113" s="1"/>
      <c r="AV113" s="58"/>
      <c r="AW113" s="58"/>
      <c r="AX113" s="58"/>
      <c r="AY113" s="58"/>
      <c r="AZ113" s="58"/>
      <c r="BA113" s="58"/>
      <c r="BB113" s="58"/>
      <c r="BC113" s="58"/>
      <c r="BD113" s="58"/>
      <c r="BE113" s="58"/>
      <c r="BF113" s="58"/>
      <c r="BG113" s="58"/>
      <c r="BH113" s="58"/>
      <c r="BI113" s="58"/>
      <c r="BJ113" s="58"/>
      <c r="BK113" s="58"/>
      <c r="BL113" s="58"/>
      <c r="BM113" s="58"/>
      <c r="BN113" s="58"/>
      <c r="BO113" s="58"/>
      <c r="BP113" s="58"/>
      <c r="BQ113" s="58"/>
      <c r="BR113" s="58"/>
      <c r="BS113" s="58"/>
      <c r="BT113" s="58"/>
      <c r="BU113" s="58"/>
      <c r="BV113" s="58"/>
      <c r="BW113" s="58"/>
      <c r="BX113" s="58"/>
      <c r="BY113" s="58"/>
      <c r="BZ113" s="58"/>
      <c r="CA113" s="58"/>
      <c r="CB113" s="58"/>
      <c r="CC113" s="58"/>
      <c r="CD113" s="58"/>
      <c r="CE113" s="58"/>
      <c r="CF113" s="58"/>
      <c r="CG113" s="58"/>
      <c r="CH113" s="58"/>
      <c r="CI113" s="58"/>
      <c r="CJ113" s="58"/>
      <c r="CK113" s="58"/>
      <c r="CL113" s="58"/>
      <c r="CM113" s="58"/>
      <c r="CN113" s="58"/>
      <c r="CO113" s="58"/>
      <c r="CP113" s="58"/>
      <c r="CQ113" s="58"/>
      <c r="CR113" s="58"/>
      <c r="CS113" s="58"/>
      <c r="CT113" s="58"/>
      <c r="CU113" s="58"/>
      <c r="CV113" s="58"/>
      <c r="CW113" s="58"/>
      <c r="CX113" s="58"/>
      <c r="CY113" s="58"/>
      <c r="CZ113" s="58"/>
      <c r="DA113" s="58"/>
      <c r="DB113" s="58"/>
      <c r="DC113" s="58"/>
      <c r="DD113" s="58"/>
      <c r="DE113" s="58"/>
      <c r="DF113" s="58"/>
      <c r="DG113" s="58"/>
      <c r="DH113" s="58"/>
      <c r="DI113" s="58"/>
      <c r="DJ113" s="58"/>
      <c r="DK113" s="58"/>
      <c r="DL113" s="58"/>
      <c r="DM113" s="58"/>
      <c r="DN113" s="58"/>
      <c r="DO113" s="58"/>
      <c r="DP113" s="58"/>
      <c r="DQ113" s="58"/>
      <c r="DR113" s="58"/>
      <c r="DS113" s="58"/>
      <c r="DT113" s="58"/>
      <c r="DU113" s="58"/>
      <c r="DV113" s="58"/>
      <c r="DW113" s="58"/>
      <c r="DX113" s="58"/>
      <c r="DY113" s="58"/>
      <c r="DZ113" s="58"/>
      <c r="EA113" s="58"/>
      <c r="EB113" s="58"/>
      <c r="EC113" s="58"/>
      <c r="ED113" s="58"/>
      <c r="EE113" s="58"/>
      <c r="EF113" s="58"/>
      <c r="EG113" s="58"/>
      <c r="EH113" s="58"/>
      <c r="EI113" s="58"/>
      <c r="EJ113" s="58"/>
      <c r="EK113" s="58"/>
      <c r="EL113" s="58"/>
      <c r="EM113" s="58"/>
      <c r="EN113" s="58"/>
      <c r="EO113" s="58"/>
      <c r="EP113" s="58"/>
      <c r="EQ113" s="58"/>
      <c r="ER113" s="58"/>
      <c r="ES113" s="58"/>
      <c r="ET113" s="58"/>
      <c r="EU113" s="58"/>
      <c r="EV113" s="58"/>
      <c r="EW113" s="58"/>
      <c r="EX113" s="58"/>
      <c r="EY113" s="58"/>
      <c r="EZ113" s="58"/>
      <c r="FA113" s="58"/>
      <c r="FB113" s="58"/>
      <c r="FC113" s="58"/>
      <c r="FD113" s="58"/>
      <c r="FE113" s="58"/>
      <c r="FF113" s="58"/>
      <c r="FG113" s="58"/>
      <c r="FH113" s="58"/>
      <c r="FI113" s="58"/>
      <c r="FJ113" s="58"/>
      <c r="FK113" s="58"/>
      <c r="FL113" s="58"/>
      <c r="FM113" s="58"/>
      <c r="FN113" s="58"/>
      <c r="FO113" s="58"/>
      <c r="FP113" s="58"/>
      <c r="FQ113" s="58"/>
      <c r="FR113" s="58"/>
      <c r="FS113" s="58"/>
      <c r="FT113" s="58"/>
      <c r="FU113" s="58"/>
      <c r="FV113" s="58"/>
      <c r="FW113" s="58"/>
      <c r="FX113" s="58"/>
      <c r="FY113" s="58"/>
      <c r="FZ113" s="58"/>
      <c r="GA113" s="58"/>
      <c r="GB113" s="58"/>
      <c r="GC113" s="58"/>
      <c r="GD113" s="58"/>
      <c r="GE113" s="58"/>
      <c r="GF113" s="58"/>
      <c r="GG113" s="58"/>
      <c r="GH113" s="58"/>
      <c r="GI113" s="58"/>
      <c r="GJ113" s="58"/>
      <c r="GK113" s="58"/>
      <c r="GL113" s="58"/>
      <c r="GM113" s="58"/>
      <c r="GN113" s="58"/>
      <c r="GO113" s="58"/>
      <c r="GP113" s="58"/>
      <c r="GQ113" s="58"/>
      <c r="GR113" s="58"/>
      <c r="GS113" s="58"/>
      <c r="GT113" s="58"/>
      <c r="GU113" s="58"/>
      <c r="GV113" s="58"/>
      <c r="GW113" s="58"/>
      <c r="GX113" s="58"/>
      <c r="GY113" s="58"/>
      <c r="GZ113" s="58"/>
      <c r="HA113" s="58"/>
      <c r="HB113" s="58"/>
      <c r="HC113" s="58"/>
      <c r="HD113" s="58"/>
      <c r="HE113" s="58"/>
      <c r="HF113" s="58"/>
      <c r="HG113" s="58"/>
      <c r="HH113" s="58"/>
      <c r="HI113" s="58"/>
      <c r="HJ113" s="58"/>
      <c r="HK113" s="58"/>
      <c r="HL113" s="58"/>
      <c r="HM113" s="58"/>
      <c r="HN113" s="58"/>
      <c r="HO113" s="58"/>
      <c r="HP113" s="58"/>
      <c r="HQ113" s="58"/>
      <c r="HR113" s="58"/>
      <c r="HS113" s="58"/>
      <c r="HT113" s="58"/>
      <c r="HU113" s="58"/>
      <c r="HV113" s="58"/>
      <c r="HW113" s="58"/>
      <c r="HX113" s="58"/>
      <c r="HY113" s="58"/>
      <c r="HZ113" s="58"/>
      <c r="IA113" s="58"/>
      <c r="IB113" s="58"/>
      <c r="IC113" s="58"/>
      <c r="ID113" s="58"/>
      <c r="IE113" s="58"/>
      <c r="IF113" s="58"/>
      <c r="IG113" s="58"/>
      <c r="IH113" s="58"/>
      <c r="II113" s="58"/>
      <c r="IJ113" s="58"/>
      <c r="IK113" s="58"/>
      <c r="IL113" s="58"/>
      <c r="IM113" s="58"/>
      <c r="IN113" s="58"/>
      <c r="IO113" s="58"/>
      <c r="IP113" s="58"/>
      <c r="IQ113" s="58"/>
      <c r="IR113" s="58"/>
      <c r="IS113" s="58"/>
      <c r="IT113" s="58"/>
      <c r="IU113" s="58"/>
      <c r="IV113" s="58"/>
      <c r="IW113" s="58"/>
      <c r="IX113" s="58"/>
      <c r="IY113" s="58"/>
      <c r="IZ113" s="58"/>
      <c r="JA113" s="58"/>
      <c r="JB113" s="58"/>
      <c r="JC113" s="58"/>
      <c r="JD113" s="58"/>
      <c r="JE113" s="58"/>
      <c r="JF113" s="58"/>
      <c r="JG113" s="58"/>
      <c r="JH113" s="58"/>
      <c r="JI113" s="58"/>
      <c r="JJ113" s="58"/>
      <c r="JK113" s="58"/>
      <c r="JL113" s="58"/>
      <c r="JM113" s="58"/>
      <c r="JN113" s="58"/>
      <c r="JO113" s="58"/>
      <c r="JP113" s="58"/>
      <c r="JQ113" s="58"/>
      <c r="JR113" s="58"/>
      <c r="JS113" s="58"/>
      <c r="JT113" s="58"/>
      <c r="JU113" s="58"/>
      <c r="JV113" s="58"/>
      <c r="JW113" s="58"/>
      <c r="JX113" s="58"/>
      <c r="JY113" s="58"/>
      <c r="JZ113" s="58"/>
      <c r="KA113" s="58"/>
      <c r="KB113" s="58"/>
      <c r="KC113" s="58"/>
      <c r="KD113" s="58"/>
      <c r="KE113" s="58"/>
      <c r="KF113" s="58"/>
      <c r="KG113" s="58"/>
      <c r="KH113" s="58"/>
      <c r="KI113" s="58"/>
      <c r="KJ113" s="58"/>
      <c r="KK113" s="58"/>
      <c r="KL113" s="58"/>
      <c r="KM113" s="58"/>
      <c r="KN113" s="58"/>
      <c r="KO113" s="58"/>
      <c r="KP113" s="58"/>
      <c r="KQ113" s="58"/>
      <c r="KR113" s="58"/>
      <c r="KS113" s="58"/>
      <c r="KT113" s="58"/>
      <c r="KU113" s="58"/>
      <c r="KV113" s="58"/>
      <c r="KW113" s="58"/>
      <c r="KX113" s="58"/>
      <c r="KY113" s="58"/>
      <c r="KZ113" s="58"/>
      <c r="LA113" s="58"/>
      <c r="LB113" s="58"/>
      <c r="LC113" s="58"/>
      <c r="LD113" s="58"/>
      <c r="LE113" s="58"/>
      <c r="LF113" s="58"/>
      <c r="LG113" s="58"/>
      <c r="LH113" s="58"/>
      <c r="LI113" s="58"/>
      <c r="LJ113" s="58"/>
      <c r="LK113" s="58"/>
      <c r="LL113" s="58"/>
      <c r="LM113" s="58"/>
      <c r="LN113" s="58"/>
      <c r="LO113" s="58"/>
      <c r="LP113" s="58"/>
      <c r="LQ113" s="58"/>
      <c r="LR113" s="58"/>
      <c r="LS113" s="58"/>
      <c r="LT113" s="58"/>
      <c r="LU113" s="58"/>
      <c r="LV113" s="58"/>
      <c r="LW113" s="58"/>
      <c r="LX113" s="58"/>
      <c r="LY113" s="58"/>
      <c r="LZ113" s="58"/>
      <c r="MA113" s="58"/>
      <c r="MB113" s="58"/>
      <c r="MC113" s="58"/>
      <c r="MD113" s="58"/>
      <c r="ME113" s="58"/>
      <c r="MF113" s="58"/>
      <c r="MG113" s="58"/>
      <c r="MH113" s="58"/>
      <c r="MI113" s="58"/>
      <c r="MJ113" s="58"/>
      <c r="MK113" s="58"/>
      <c r="ML113" s="58"/>
      <c r="MM113" s="58"/>
      <c r="MN113" s="58"/>
      <c r="MO113" s="58"/>
      <c r="MP113" s="58"/>
      <c r="MQ113" s="58"/>
      <c r="MR113" s="58"/>
      <c r="MS113" s="58"/>
      <c r="MT113" s="58"/>
      <c r="MU113" s="58"/>
      <c r="MV113" s="58"/>
      <c r="MW113" s="58"/>
      <c r="MX113" s="58"/>
      <c r="MY113" s="58"/>
      <c r="MZ113" s="58"/>
      <c r="NA113" s="58"/>
      <c r="NB113" s="58"/>
      <c r="NC113" s="58"/>
      <c r="ND113" s="58"/>
      <c r="NE113" s="58"/>
      <c r="NF113" s="58"/>
      <c r="NG113" s="58"/>
      <c r="NH113" s="58"/>
      <c r="NI113" s="58"/>
      <c r="NJ113" s="58"/>
      <c r="NK113" s="58"/>
      <c r="NL113" s="58"/>
      <c r="NM113" s="58"/>
      <c r="NN113" s="58"/>
      <c r="NO113" s="58"/>
      <c r="NP113" s="58"/>
      <c r="NQ113" s="58"/>
      <c r="NR113" s="58"/>
      <c r="NS113" s="58"/>
      <c r="NT113" s="58"/>
      <c r="NU113" s="58"/>
      <c r="NV113" s="58"/>
      <c r="NW113" s="58"/>
      <c r="NX113" s="58"/>
      <c r="NY113" s="58"/>
      <c r="NZ113" s="58"/>
      <c r="OA113" s="58"/>
      <c r="OB113" s="58"/>
      <c r="OC113" s="58"/>
      <c r="OD113" s="58"/>
      <c r="OE113" s="58"/>
      <c r="OF113" s="58"/>
      <c r="OG113" s="58"/>
      <c r="OH113" s="58"/>
      <c r="OI113" s="58"/>
      <c r="OJ113" s="58"/>
      <c r="OK113" s="58"/>
      <c r="OL113" s="58"/>
      <c r="OM113" s="58"/>
      <c r="ON113" s="58"/>
      <c r="OO113" s="58"/>
      <c r="OP113" s="58"/>
      <c r="OQ113" s="58"/>
      <c r="OR113" s="58"/>
      <c r="OS113" s="58"/>
      <c r="OT113" s="58"/>
      <c r="OU113" s="58"/>
      <c r="OV113" s="58"/>
      <c r="OW113" s="58"/>
      <c r="OX113" s="58"/>
      <c r="OY113" s="58"/>
      <c r="OZ113" s="58"/>
      <c r="PA113" s="58"/>
      <c r="PB113" s="58"/>
      <c r="PC113" s="58"/>
      <c r="PD113" s="58"/>
      <c r="PE113" s="58"/>
      <c r="PF113" s="58"/>
      <c r="PG113" s="58"/>
      <c r="PH113" s="58"/>
      <c r="PI113" s="58"/>
      <c r="PJ113" s="58"/>
      <c r="PK113" s="58"/>
      <c r="PL113" s="58"/>
      <c r="PM113" s="58"/>
      <c r="PN113" s="58"/>
      <c r="PO113" s="58"/>
      <c r="PP113" s="58"/>
      <c r="PQ113" s="58"/>
      <c r="PR113" s="58"/>
      <c r="PS113" s="58"/>
      <c r="PT113" s="58"/>
      <c r="PU113" s="58"/>
      <c r="PV113" s="58"/>
      <c r="PW113" s="58"/>
      <c r="PX113" s="58"/>
      <c r="PY113" s="58"/>
      <c r="PZ113" s="58"/>
      <c r="QA113" s="58"/>
      <c r="QB113" s="58"/>
      <c r="QC113" s="58"/>
      <c r="QD113" s="58"/>
      <c r="QE113" s="58"/>
      <c r="QF113" s="58"/>
      <c r="QG113" s="58"/>
      <c r="QH113" s="58"/>
      <c r="QI113" s="58"/>
      <c r="QJ113" s="58"/>
      <c r="QK113" s="58"/>
      <c r="QL113" s="58"/>
      <c r="QM113" s="58"/>
      <c r="QN113" s="58"/>
      <c r="QO113" s="58"/>
      <c r="QP113" s="58"/>
      <c r="QQ113" s="58"/>
      <c r="QR113" s="58"/>
      <c r="QS113" s="58"/>
      <c r="QT113" s="58"/>
      <c r="QU113" s="58"/>
      <c r="QV113" s="58"/>
      <c r="QW113" s="58"/>
      <c r="QX113" s="58"/>
      <c r="QY113" s="58"/>
      <c r="QZ113" s="58"/>
      <c r="RA113" s="58"/>
      <c r="RB113" s="58"/>
      <c r="RC113" s="58"/>
      <c r="RD113" s="58"/>
      <c r="RE113" s="58"/>
      <c r="RF113" s="58"/>
      <c r="RG113" s="58"/>
      <c r="RH113" s="58"/>
      <c r="RI113" s="58"/>
      <c r="RJ113" s="58"/>
      <c r="RK113" s="58"/>
      <c r="RL113" s="58"/>
      <c r="RM113" s="58"/>
      <c r="RN113" s="58"/>
      <c r="RO113" s="58"/>
      <c r="RP113" s="58"/>
      <c r="RQ113" s="58"/>
      <c r="RR113" s="58"/>
      <c r="RS113" s="58"/>
      <c r="RT113" s="58"/>
      <c r="RU113" s="58"/>
      <c r="RV113" s="58"/>
      <c r="RW113" s="58"/>
      <c r="RX113" s="58"/>
      <c r="RY113" s="58"/>
      <c r="RZ113" s="58"/>
      <c r="SA113" s="58"/>
      <c r="SB113" s="58"/>
      <c r="SC113" s="58"/>
      <c r="SD113" s="58"/>
      <c r="SE113" s="58"/>
      <c r="SF113" s="58"/>
      <c r="SG113" s="58"/>
      <c r="SH113" s="58"/>
      <c r="SI113" s="58"/>
      <c r="SJ113" s="58"/>
      <c r="SK113" s="58"/>
      <c r="SL113" s="58"/>
      <c r="SM113" s="58"/>
      <c r="SN113" s="58"/>
      <c r="SO113" s="58"/>
      <c r="SP113" s="58"/>
      <c r="SQ113" s="58"/>
      <c r="SR113" s="58"/>
      <c r="SS113" s="58"/>
      <c r="ST113" s="58"/>
      <c r="SU113" s="58"/>
      <c r="SV113" s="58"/>
      <c r="SW113" s="58"/>
      <c r="SX113" s="58"/>
      <c r="SY113" s="58"/>
      <c r="SZ113" s="58"/>
      <c r="TA113" s="58"/>
      <c r="TB113" s="58"/>
      <c r="TC113" s="58"/>
      <c r="TD113" s="58"/>
      <c r="TE113" s="58"/>
      <c r="TF113" s="58"/>
      <c r="TG113" s="58"/>
      <c r="TH113" s="58"/>
      <c r="TI113" s="58"/>
      <c r="TJ113" s="58"/>
      <c r="TK113" s="58"/>
      <c r="TL113" s="58"/>
      <c r="TM113" s="58"/>
      <c r="TN113" s="58"/>
      <c r="TO113" s="58"/>
      <c r="TP113" s="58"/>
      <c r="TQ113" s="58"/>
      <c r="TR113" s="58"/>
      <c r="TS113" s="58"/>
      <c r="TT113" s="58"/>
      <c r="TU113" s="58"/>
      <c r="TV113" s="58"/>
      <c r="TW113" s="58"/>
      <c r="TX113" s="58"/>
      <c r="TY113" s="58"/>
      <c r="TZ113" s="58"/>
      <c r="UA113" s="58"/>
      <c r="UB113" s="58"/>
      <c r="UC113" s="58"/>
      <c r="UD113" s="58"/>
      <c r="UE113" s="58"/>
      <c r="UF113" s="58"/>
      <c r="UG113" s="58"/>
      <c r="UH113" s="58"/>
      <c r="UI113" s="58"/>
      <c r="UJ113" s="58"/>
      <c r="UK113" s="58"/>
      <c r="UL113" s="58"/>
      <c r="UM113" s="58"/>
      <c r="UN113" s="58"/>
      <c r="UO113" s="58"/>
      <c r="UP113" s="58"/>
      <c r="UQ113" s="58"/>
      <c r="UR113" s="58"/>
      <c r="US113" s="58"/>
      <c r="UT113" s="58"/>
      <c r="UU113" s="58"/>
      <c r="UV113" s="58"/>
      <c r="UW113" s="58"/>
      <c r="UX113" s="58"/>
      <c r="UY113" s="58"/>
      <c r="UZ113" s="58"/>
      <c r="VA113" s="58"/>
      <c r="VB113" s="58"/>
      <c r="VC113" s="58"/>
      <c r="VD113" s="58"/>
      <c r="VE113" s="58"/>
      <c r="VF113" s="58"/>
      <c r="VG113" s="58"/>
      <c r="VH113" s="58"/>
      <c r="VI113" s="58"/>
      <c r="VJ113" s="58"/>
      <c r="VK113" s="58"/>
      <c r="VL113" s="58"/>
      <c r="VM113" s="58"/>
      <c r="VN113" s="58"/>
      <c r="VO113" s="58"/>
      <c r="VP113" s="58"/>
      <c r="VQ113" s="58"/>
      <c r="VR113" s="58"/>
      <c r="VS113" s="58"/>
      <c r="VT113" s="58"/>
      <c r="VU113" s="58"/>
      <c r="VV113" s="58"/>
      <c r="VW113" s="58"/>
      <c r="VX113" s="58"/>
      <c r="VY113" s="58"/>
      <c r="VZ113" s="58"/>
      <c r="WA113" s="58"/>
      <c r="WB113" s="58"/>
      <c r="WC113" s="58"/>
      <c r="WD113" s="58"/>
      <c r="WE113" s="58"/>
      <c r="WF113" s="58"/>
      <c r="WG113" s="58"/>
      <c r="WH113" s="58"/>
      <c r="WI113" s="58"/>
      <c r="WJ113" s="58"/>
      <c r="WK113" s="58"/>
      <c r="WL113" s="58"/>
      <c r="WM113" s="58"/>
      <c r="WN113" s="58"/>
      <c r="WO113" s="58"/>
      <c r="WP113" s="58"/>
      <c r="WQ113" s="58"/>
      <c r="WR113" s="58"/>
      <c r="WS113" s="58"/>
      <c r="WT113" s="58"/>
      <c r="WU113" s="58"/>
      <c r="WV113" s="58"/>
      <c r="WW113" s="58"/>
      <c r="WX113" s="58"/>
      <c r="WY113" s="58"/>
      <c r="WZ113" s="58"/>
      <c r="XA113" s="58"/>
      <c r="XB113" s="58"/>
      <c r="XC113" s="58"/>
      <c r="XD113" s="58"/>
      <c r="XE113" s="58"/>
      <c r="XF113" s="58"/>
      <c r="XG113" s="58"/>
      <c r="XH113" s="58"/>
      <c r="XI113" s="58"/>
      <c r="XJ113" s="58"/>
      <c r="XK113" s="58"/>
      <c r="XL113" s="58"/>
      <c r="XM113" s="58"/>
      <c r="XN113" s="58"/>
      <c r="XO113" s="58"/>
      <c r="XP113" s="58"/>
      <c r="XQ113" s="58"/>
      <c r="XR113" s="58"/>
      <c r="XS113" s="58"/>
      <c r="XT113" s="58"/>
      <c r="XU113" s="58"/>
      <c r="XV113" s="58"/>
      <c r="XW113" s="58"/>
      <c r="XX113" s="58"/>
      <c r="XY113" s="58"/>
      <c r="XZ113" s="58"/>
      <c r="YA113" s="58"/>
      <c r="YB113" s="58"/>
      <c r="YC113" s="58"/>
      <c r="YD113" s="58"/>
      <c r="YE113" s="58"/>
      <c r="YF113" s="58"/>
      <c r="YG113" s="58"/>
      <c r="YH113" s="58"/>
      <c r="YI113" s="58"/>
      <c r="YJ113" s="58"/>
      <c r="YK113" s="58"/>
      <c r="YL113" s="58"/>
      <c r="YM113" s="58"/>
      <c r="YN113" s="58"/>
      <c r="YO113" s="58"/>
      <c r="YP113" s="58"/>
      <c r="YQ113" s="58"/>
      <c r="YR113" s="58"/>
      <c r="YS113" s="58"/>
      <c r="YT113" s="58"/>
      <c r="YU113" s="58"/>
      <c r="YV113" s="58"/>
      <c r="YW113" s="58"/>
      <c r="YX113" s="58"/>
      <c r="YY113" s="58"/>
      <c r="YZ113" s="58"/>
      <c r="ZA113" s="58"/>
      <c r="ZB113" s="58"/>
      <c r="ZC113" s="58"/>
      <c r="ZD113" s="58"/>
      <c r="ZE113" s="58"/>
      <c r="ZF113" s="58"/>
      <c r="ZG113" s="58"/>
      <c r="ZH113" s="58"/>
      <c r="ZI113" s="58"/>
      <c r="ZJ113" s="58"/>
      <c r="ZK113" s="58"/>
      <c r="ZL113" s="58"/>
      <c r="ZM113" s="58"/>
      <c r="ZN113" s="58"/>
      <c r="ZO113" s="58"/>
      <c r="ZP113" s="58"/>
      <c r="ZQ113" s="58"/>
      <c r="ZR113" s="58"/>
      <c r="ZS113" s="58"/>
      <c r="ZT113" s="58"/>
      <c r="ZU113" s="58"/>
      <c r="ZV113" s="58"/>
      <c r="ZW113" s="58"/>
      <c r="ZX113" s="58"/>
      <c r="ZY113" s="58"/>
      <c r="ZZ113" s="58"/>
      <c r="AAA113" s="58"/>
      <c r="AAB113" s="58"/>
      <c r="AAC113" s="58"/>
      <c r="AAD113" s="58"/>
      <c r="AAE113" s="58"/>
      <c r="AAF113" s="58"/>
      <c r="AAG113" s="58"/>
      <c r="AAH113" s="58"/>
      <c r="AAI113" s="58"/>
      <c r="AAJ113" s="58"/>
      <c r="AAK113" s="58"/>
      <c r="AAL113" s="58"/>
      <c r="AAM113" s="58"/>
      <c r="AAN113" s="58"/>
      <c r="AAO113" s="58"/>
      <c r="AAP113" s="58"/>
      <c r="AAQ113" s="58"/>
      <c r="AAR113" s="58"/>
      <c r="AAS113" s="58"/>
      <c r="AAT113" s="58"/>
      <c r="AAU113" s="58"/>
      <c r="AAV113" s="58"/>
      <c r="AAW113" s="58"/>
      <c r="AAX113" s="58"/>
      <c r="AAY113" s="58"/>
      <c r="AAZ113" s="58"/>
      <c r="ABA113" s="58"/>
      <c r="ABB113" s="58"/>
      <c r="ABC113" s="58"/>
      <c r="ABD113" s="58"/>
      <c r="ABE113" s="58"/>
      <c r="ABF113" s="58"/>
      <c r="ABG113" s="58"/>
      <c r="ABH113" s="58"/>
      <c r="ABI113" s="58"/>
      <c r="ABJ113" s="58"/>
      <c r="ABK113" s="58"/>
      <c r="ABL113" s="58"/>
      <c r="ABM113" s="58"/>
      <c r="ABN113" s="58"/>
      <c r="ABO113" s="58"/>
      <c r="ABP113" s="58"/>
      <c r="ABQ113" s="58"/>
      <c r="ABR113" s="58"/>
      <c r="ABS113" s="58"/>
      <c r="ABT113" s="58"/>
      <c r="ABU113" s="58"/>
      <c r="ABV113" s="58"/>
      <c r="ABW113" s="58"/>
      <c r="ABX113" s="58"/>
      <c r="ABY113" s="58"/>
      <c r="ABZ113" s="58"/>
      <c r="ACA113" s="58"/>
      <c r="ACB113" s="58"/>
      <c r="ACC113" s="58"/>
      <c r="ACD113" s="58"/>
      <c r="ACE113" s="58"/>
      <c r="ACF113" s="58"/>
      <c r="ACG113" s="58"/>
      <c r="ACH113" s="58"/>
      <c r="ACI113" s="58"/>
      <c r="ACJ113" s="58"/>
      <c r="ACK113" s="58"/>
      <c r="ACL113" s="58"/>
      <c r="ACM113" s="58"/>
      <c r="ACN113" s="58"/>
      <c r="ACO113" s="58"/>
      <c r="ACP113" s="58"/>
      <c r="ACQ113" s="58"/>
      <c r="ACR113" s="58"/>
      <c r="ACS113" s="58"/>
      <c r="ACT113" s="58"/>
      <c r="ACU113" s="58"/>
      <c r="ACV113" s="58"/>
      <c r="ACW113" s="58"/>
      <c r="ACX113" s="58"/>
      <c r="ACY113" s="58"/>
      <c r="ACZ113" s="58"/>
      <c r="ADA113" s="58"/>
      <c r="ADB113" s="58"/>
      <c r="ADC113" s="58"/>
      <c r="ADD113" s="58"/>
      <c r="ADE113" s="58"/>
      <c r="ADF113" s="58"/>
      <c r="ADG113" s="58"/>
      <c r="ADH113" s="58"/>
      <c r="ADI113" s="58"/>
      <c r="ADJ113" s="58"/>
      <c r="ADK113" s="58"/>
      <c r="ADL113" s="58"/>
      <c r="ADM113" s="58"/>
      <c r="ADN113" s="58"/>
      <c r="ADO113" s="58"/>
      <c r="ADP113" s="58"/>
      <c r="ADQ113" s="58"/>
      <c r="ADR113" s="58"/>
      <c r="ADS113" s="58"/>
      <c r="ADT113" s="58"/>
      <c r="ADU113" s="58"/>
      <c r="ADV113" s="58"/>
      <c r="ADW113" s="58"/>
      <c r="ADX113" s="58"/>
      <c r="ADY113" s="58"/>
      <c r="ADZ113" s="58"/>
      <c r="AEA113" s="58"/>
      <c r="AEB113" s="58"/>
      <c r="AEC113" s="58"/>
      <c r="AED113" s="58"/>
      <c r="AEE113" s="58"/>
      <c r="AEF113" s="58"/>
      <c r="AEG113" s="58"/>
      <c r="AEH113" s="58"/>
      <c r="AEI113" s="58"/>
      <c r="AEJ113" s="58"/>
      <c r="AEK113" s="58"/>
      <c r="AEL113" s="58"/>
      <c r="AEM113" s="58"/>
      <c r="AEN113" s="58"/>
      <c r="AEO113" s="58"/>
      <c r="AEP113" s="58"/>
      <c r="AEQ113" s="58"/>
      <c r="AER113" s="58"/>
      <c r="AES113" s="58"/>
      <c r="AET113" s="58"/>
      <c r="AEU113" s="58"/>
      <c r="AEV113" s="58"/>
      <c r="AEW113" s="58"/>
      <c r="AEX113" s="58"/>
      <c r="AEY113" s="58"/>
      <c r="AEZ113" s="58"/>
      <c r="AFA113" s="58"/>
      <c r="AFB113" s="58"/>
      <c r="AFC113" s="58"/>
      <c r="AFD113" s="58"/>
      <c r="AFE113" s="58"/>
      <c r="AFF113" s="58"/>
      <c r="AFG113" s="58"/>
      <c r="AFH113" s="58"/>
      <c r="AFI113" s="58"/>
      <c r="AFJ113" s="58"/>
      <c r="AFK113" s="58"/>
      <c r="AFL113" s="58"/>
      <c r="AFM113" s="58"/>
      <c r="AFN113" s="58"/>
      <c r="AFO113" s="58"/>
      <c r="AFP113" s="58"/>
      <c r="AFQ113" s="58"/>
      <c r="AFR113" s="58"/>
      <c r="AFS113" s="58"/>
      <c r="AFT113" s="58"/>
      <c r="AFU113" s="58"/>
      <c r="AFV113" s="58"/>
      <c r="AFW113" s="58"/>
      <c r="AFX113" s="58"/>
      <c r="AFY113" s="58"/>
      <c r="AFZ113" s="58"/>
      <c r="AGA113" s="58"/>
      <c r="AGB113" s="58"/>
      <c r="AGC113" s="58"/>
      <c r="AGD113" s="58"/>
      <c r="AGE113" s="58"/>
      <c r="AGF113" s="58"/>
      <c r="AGG113" s="58"/>
      <c r="AGH113" s="58"/>
      <c r="AGI113" s="58"/>
      <c r="AGJ113" s="58"/>
      <c r="AGK113" s="58"/>
      <c r="AGL113" s="58"/>
      <c r="AGM113" s="58"/>
      <c r="AGN113" s="58"/>
      <c r="AGO113" s="58"/>
      <c r="AGP113" s="58"/>
      <c r="AGQ113" s="58"/>
      <c r="AGR113" s="58"/>
      <c r="AGS113" s="58"/>
      <c r="AGT113" s="58"/>
      <c r="AGU113" s="58"/>
      <c r="AGV113" s="58"/>
      <c r="AGW113" s="58"/>
      <c r="AGX113" s="58"/>
      <c r="AGY113" s="58"/>
      <c r="AGZ113" s="58"/>
      <c r="AHA113" s="58"/>
      <c r="AHB113" s="58"/>
      <c r="AHC113" s="58"/>
      <c r="AHD113" s="58"/>
      <c r="AHE113" s="58"/>
      <c r="AHF113" s="58"/>
      <c r="AHG113" s="58"/>
      <c r="AHH113" s="58"/>
      <c r="AHI113" s="58"/>
      <c r="AHJ113" s="58"/>
      <c r="AHK113" s="58"/>
      <c r="AHL113" s="58"/>
      <c r="AHM113" s="58"/>
      <c r="AHN113" s="58"/>
      <c r="AHO113" s="58"/>
      <c r="AHP113" s="58"/>
      <c r="AHQ113" s="58"/>
      <c r="AHR113" s="58"/>
      <c r="AHS113" s="58"/>
      <c r="AHT113" s="58"/>
      <c r="AHU113" s="58"/>
      <c r="AHV113" s="58"/>
      <c r="AHW113" s="58"/>
      <c r="AHX113" s="58"/>
      <c r="AHY113" s="58"/>
      <c r="AHZ113" s="58"/>
      <c r="AIA113" s="58"/>
      <c r="AIB113" s="58"/>
      <c r="AIC113" s="58"/>
      <c r="AID113" s="58"/>
      <c r="AIE113" s="58"/>
      <c r="AIF113" s="58"/>
      <c r="AIG113" s="58"/>
      <c r="AIH113" s="58"/>
      <c r="AII113" s="58"/>
      <c r="AIJ113" s="58"/>
      <c r="AIK113" s="58"/>
      <c r="AIL113" s="58"/>
      <c r="AIM113" s="58"/>
      <c r="AIN113" s="58"/>
      <c r="AIO113" s="58"/>
      <c r="AIP113" s="58"/>
      <c r="AIQ113" s="58"/>
      <c r="AIR113" s="58"/>
      <c r="AIS113" s="58"/>
      <c r="AIT113" s="58"/>
      <c r="AIU113" s="58"/>
      <c r="AIV113" s="58"/>
      <c r="AIW113" s="58"/>
      <c r="AIX113" s="58"/>
      <c r="AIY113" s="58"/>
      <c r="AIZ113" s="58"/>
      <c r="AJA113" s="58"/>
      <c r="AJB113" s="58"/>
      <c r="AJC113" s="58"/>
      <c r="AJD113" s="58"/>
      <c r="AJE113" s="58"/>
      <c r="AJF113" s="58"/>
      <c r="AJG113" s="58"/>
      <c r="AJH113" s="58"/>
      <c r="AJI113" s="58"/>
      <c r="AJJ113" s="58"/>
      <c r="AJK113" s="58"/>
      <c r="AJL113" s="58"/>
      <c r="AJM113" s="58"/>
      <c r="AJN113" s="58"/>
      <c r="AJO113" s="58"/>
      <c r="AJP113" s="58"/>
      <c r="AJQ113" s="58"/>
      <c r="AJR113" s="58"/>
      <c r="AJS113" s="58"/>
      <c r="AJT113" s="58"/>
      <c r="AJU113" s="58"/>
      <c r="AJV113" s="58"/>
      <c r="AJW113" s="58"/>
      <c r="AJX113" s="58"/>
      <c r="AJY113" s="58"/>
      <c r="AJZ113" s="58"/>
      <c r="AKA113" s="58"/>
      <c r="AKB113" s="58"/>
      <c r="AKC113" s="58"/>
      <c r="AKD113" s="58"/>
      <c r="AKE113" s="58"/>
      <c r="AKF113" s="58"/>
      <c r="AKG113" s="58"/>
      <c r="AKH113" s="58"/>
      <c r="AKI113" s="58"/>
      <c r="AKJ113" s="58"/>
      <c r="AKK113" s="58"/>
      <c r="AKL113" s="58"/>
      <c r="AKM113" s="58"/>
      <c r="AKN113" s="58"/>
      <c r="AKO113" s="58"/>
      <c r="AKP113" s="58"/>
      <c r="AKQ113" s="58"/>
      <c r="AKR113" s="58"/>
      <c r="AKS113" s="58"/>
      <c r="AKT113" s="58"/>
      <c r="AKU113" s="58"/>
      <c r="AKV113" s="58"/>
      <c r="AKW113" s="58"/>
      <c r="AKX113" s="58"/>
      <c r="AKY113" s="58"/>
      <c r="AKZ113" s="58"/>
      <c r="ALA113" s="58"/>
      <c r="ALB113" s="58"/>
      <c r="ALC113" s="58"/>
      <c r="ALD113" s="58"/>
      <c r="ALE113" s="58"/>
      <c r="ALF113" s="58"/>
      <c r="ALG113" s="58"/>
      <c r="ALH113" s="58"/>
      <c r="ALI113" s="58"/>
      <c r="ALJ113" s="58"/>
      <c r="ALK113" s="58"/>
      <c r="ALL113" s="58"/>
      <c r="ALM113" s="58"/>
      <c r="ALN113" s="58"/>
      <c r="ALO113" s="58"/>
      <c r="ALP113" s="58"/>
      <c r="ALQ113" s="58"/>
      <c r="ALR113" s="58"/>
      <c r="ALS113" s="58"/>
      <c r="ALT113" s="58"/>
      <c r="ALU113" s="58"/>
      <c r="ALV113" s="58"/>
      <c r="ALW113" s="58"/>
      <c r="ALX113" s="58"/>
      <c r="ALY113" s="58"/>
      <c r="ALZ113" s="58"/>
      <c r="AMA113" s="58"/>
      <c r="AMB113" s="58"/>
      <c r="AMC113" s="58"/>
      <c r="AMD113" s="58"/>
      <c r="AME113" s="58"/>
      <c r="AMF113" s="58"/>
      <c r="AMG113" s="58"/>
      <c r="AMH113" s="58"/>
      <c r="AMI113" s="58"/>
      <c r="AMJ113" s="59"/>
    </row>
    <row r="114" spans="1:1024" s="2" customFormat="1" ht="15" customHeight="1">
      <c r="A114" s="146">
        <v>5</v>
      </c>
      <c r="B114" s="187" t="s">
        <v>174</v>
      </c>
      <c r="C114" s="187"/>
      <c r="D114" s="187"/>
      <c r="E114" s="187"/>
      <c r="F114" s="187"/>
      <c r="G114" s="187"/>
      <c r="H114" s="188" t="s">
        <v>50</v>
      </c>
      <c r="I114" s="188"/>
      <c r="J114" s="42"/>
      <c r="K114" s="62"/>
      <c r="AV114" s="58"/>
      <c r="AW114" s="58"/>
      <c r="AX114" s="58"/>
      <c r="AY114" s="58"/>
      <c r="AZ114" s="58"/>
      <c r="BA114" s="58"/>
      <c r="BB114" s="58"/>
      <c r="BC114" s="58"/>
      <c r="BD114" s="58"/>
      <c r="BE114" s="58"/>
      <c r="BF114" s="58"/>
      <c r="BG114" s="58"/>
      <c r="BH114" s="58"/>
      <c r="BI114" s="58"/>
      <c r="BJ114" s="58"/>
      <c r="BK114" s="58"/>
      <c r="BL114" s="58"/>
      <c r="BM114" s="58"/>
      <c r="BN114" s="58"/>
      <c r="BO114" s="58"/>
      <c r="BP114" s="58"/>
      <c r="BQ114" s="58"/>
      <c r="BR114" s="58"/>
      <c r="BS114" s="58"/>
      <c r="BT114" s="58"/>
      <c r="BU114" s="58"/>
      <c r="BV114" s="58"/>
      <c r="BW114" s="58"/>
      <c r="BX114" s="58"/>
      <c r="BY114" s="58"/>
      <c r="BZ114" s="58"/>
      <c r="CA114" s="58"/>
      <c r="CB114" s="58"/>
      <c r="CC114" s="58"/>
      <c r="CD114" s="58"/>
      <c r="CE114" s="58"/>
      <c r="CF114" s="58"/>
      <c r="CG114" s="58"/>
      <c r="CH114" s="58"/>
      <c r="CI114" s="58"/>
      <c r="CJ114" s="58"/>
      <c r="CK114" s="58"/>
      <c r="CL114" s="58"/>
      <c r="CM114" s="58"/>
      <c r="CN114" s="58"/>
      <c r="CO114" s="58"/>
      <c r="CP114" s="58"/>
      <c r="CQ114" s="58"/>
      <c r="CR114" s="58"/>
      <c r="CS114" s="58"/>
      <c r="CT114" s="58"/>
      <c r="CU114" s="58"/>
      <c r="CV114" s="58"/>
      <c r="CW114" s="58"/>
      <c r="CX114" s="58"/>
      <c r="CY114" s="58"/>
      <c r="CZ114" s="58"/>
      <c r="DA114" s="58"/>
      <c r="DB114" s="58"/>
      <c r="DC114" s="58"/>
      <c r="DD114" s="58"/>
      <c r="DE114" s="58"/>
      <c r="DF114" s="58"/>
      <c r="DG114" s="58"/>
      <c r="DH114" s="58"/>
      <c r="DI114" s="58"/>
      <c r="DJ114" s="58"/>
      <c r="DK114" s="58"/>
      <c r="DL114" s="58"/>
      <c r="DM114" s="58"/>
      <c r="DN114" s="58"/>
      <c r="DO114" s="58"/>
      <c r="DP114" s="58"/>
      <c r="DQ114" s="58"/>
      <c r="DR114" s="58"/>
      <c r="DS114" s="58"/>
      <c r="DT114" s="58"/>
      <c r="DU114" s="58"/>
      <c r="DV114" s="58"/>
      <c r="DW114" s="58"/>
      <c r="DX114" s="58"/>
      <c r="DY114" s="58"/>
      <c r="DZ114" s="58"/>
      <c r="EA114" s="58"/>
      <c r="EB114" s="58"/>
      <c r="EC114" s="58"/>
      <c r="ED114" s="58"/>
      <c r="EE114" s="58"/>
      <c r="EF114" s="58"/>
      <c r="EG114" s="58"/>
      <c r="EH114" s="58"/>
      <c r="EI114" s="58"/>
      <c r="EJ114" s="58"/>
      <c r="EK114" s="58"/>
      <c r="EL114" s="58"/>
      <c r="EM114" s="58"/>
      <c r="EN114" s="58"/>
      <c r="EO114" s="58"/>
      <c r="EP114" s="58"/>
      <c r="EQ114" s="58"/>
      <c r="ER114" s="58"/>
      <c r="ES114" s="58"/>
      <c r="ET114" s="58"/>
      <c r="EU114" s="58"/>
      <c r="EV114" s="58"/>
      <c r="EW114" s="58"/>
      <c r="EX114" s="58"/>
      <c r="EY114" s="58"/>
      <c r="EZ114" s="58"/>
      <c r="FA114" s="58"/>
      <c r="FB114" s="58"/>
      <c r="FC114" s="58"/>
      <c r="FD114" s="58"/>
      <c r="FE114" s="58"/>
      <c r="FF114" s="58"/>
      <c r="FG114" s="58"/>
      <c r="FH114" s="58"/>
      <c r="FI114" s="58"/>
      <c r="FJ114" s="58"/>
      <c r="FK114" s="58"/>
      <c r="FL114" s="58"/>
      <c r="FM114" s="58"/>
      <c r="FN114" s="58"/>
      <c r="FO114" s="58"/>
      <c r="FP114" s="58"/>
      <c r="FQ114" s="58"/>
      <c r="FR114" s="58"/>
      <c r="FS114" s="58"/>
      <c r="FT114" s="58"/>
      <c r="FU114" s="58"/>
      <c r="FV114" s="58"/>
      <c r="FW114" s="58"/>
      <c r="FX114" s="58"/>
      <c r="FY114" s="58"/>
      <c r="FZ114" s="58"/>
      <c r="GA114" s="58"/>
      <c r="GB114" s="58"/>
      <c r="GC114" s="58"/>
      <c r="GD114" s="58"/>
      <c r="GE114" s="58"/>
      <c r="GF114" s="58"/>
      <c r="GG114" s="58"/>
      <c r="GH114" s="58"/>
      <c r="GI114" s="58"/>
      <c r="GJ114" s="58"/>
      <c r="GK114" s="58"/>
      <c r="GL114" s="58"/>
      <c r="GM114" s="58"/>
      <c r="GN114" s="58"/>
      <c r="GO114" s="58"/>
      <c r="GP114" s="58"/>
      <c r="GQ114" s="58"/>
      <c r="GR114" s="58"/>
      <c r="GS114" s="58"/>
      <c r="GT114" s="58"/>
      <c r="GU114" s="58"/>
      <c r="GV114" s="58"/>
      <c r="GW114" s="58"/>
      <c r="GX114" s="58"/>
      <c r="GY114" s="58"/>
      <c r="GZ114" s="58"/>
      <c r="HA114" s="58"/>
      <c r="HB114" s="58"/>
      <c r="HC114" s="58"/>
      <c r="HD114" s="58"/>
      <c r="HE114" s="58"/>
      <c r="HF114" s="58"/>
      <c r="HG114" s="58"/>
      <c r="HH114" s="58"/>
      <c r="HI114" s="58"/>
      <c r="HJ114" s="58"/>
      <c r="HK114" s="58"/>
      <c r="HL114" s="58"/>
      <c r="HM114" s="58"/>
      <c r="HN114" s="58"/>
      <c r="HO114" s="58"/>
      <c r="HP114" s="58"/>
      <c r="HQ114" s="58"/>
      <c r="HR114" s="58"/>
      <c r="HS114" s="58"/>
      <c r="HT114" s="58"/>
      <c r="HU114" s="58"/>
      <c r="HV114" s="58"/>
      <c r="HW114" s="58"/>
      <c r="HX114" s="58"/>
      <c r="HY114" s="58"/>
      <c r="HZ114" s="58"/>
      <c r="IA114" s="58"/>
      <c r="IB114" s="58"/>
      <c r="IC114" s="58"/>
      <c r="ID114" s="58"/>
      <c r="IE114" s="58"/>
      <c r="IF114" s="58"/>
      <c r="IG114" s="58"/>
      <c r="IH114" s="58"/>
      <c r="II114" s="58"/>
      <c r="IJ114" s="58"/>
      <c r="IK114" s="58"/>
      <c r="IL114" s="58"/>
      <c r="IM114" s="58"/>
      <c r="IN114" s="58"/>
      <c r="IO114" s="58"/>
      <c r="IP114" s="58"/>
      <c r="IQ114" s="58"/>
      <c r="IR114" s="58"/>
      <c r="IS114" s="58"/>
      <c r="IT114" s="58"/>
      <c r="IU114" s="58"/>
      <c r="IV114" s="58"/>
      <c r="IW114" s="58"/>
      <c r="IX114" s="58"/>
      <c r="IY114" s="58"/>
      <c r="IZ114" s="58"/>
      <c r="JA114" s="58"/>
      <c r="JB114" s="58"/>
      <c r="JC114" s="58"/>
      <c r="JD114" s="58"/>
      <c r="JE114" s="58"/>
      <c r="JF114" s="58"/>
      <c r="JG114" s="58"/>
      <c r="JH114" s="58"/>
      <c r="JI114" s="58"/>
      <c r="JJ114" s="58"/>
      <c r="JK114" s="58"/>
      <c r="JL114" s="58"/>
      <c r="JM114" s="58"/>
      <c r="JN114" s="58"/>
      <c r="JO114" s="58"/>
      <c r="JP114" s="58"/>
      <c r="JQ114" s="58"/>
      <c r="JR114" s="58"/>
      <c r="JS114" s="58"/>
      <c r="JT114" s="58"/>
      <c r="JU114" s="58"/>
      <c r="JV114" s="58"/>
      <c r="JW114" s="58"/>
      <c r="JX114" s="58"/>
      <c r="JY114" s="58"/>
      <c r="JZ114" s="58"/>
      <c r="KA114" s="58"/>
      <c r="KB114" s="58"/>
      <c r="KC114" s="58"/>
      <c r="KD114" s="58"/>
      <c r="KE114" s="58"/>
      <c r="KF114" s="58"/>
      <c r="KG114" s="58"/>
      <c r="KH114" s="58"/>
      <c r="KI114" s="58"/>
      <c r="KJ114" s="58"/>
      <c r="KK114" s="58"/>
      <c r="KL114" s="58"/>
      <c r="KM114" s="58"/>
      <c r="KN114" s="58"/>
      <c r="KO114" s="58"/>
      <c r="KP114" s="58"/>
      <c r="KQ114" s="58"/>
      <c r="KR114" s="58"/>
      <c r="KS114" s="58"/>
      <c r="KT114" s="58"/>
      <c r="KU114" s="58"/>
      <c r="KV114" s="58"/>
      <c r="KW114" s="58"/>
      <c r="KX114" s="58"/>
      <c r="KY114" s="58"/>
      <c r="KZ114" s="58"/>
      <c r="LA114" s="58"/>
      <c r="LB114" s="58"/>
      <c r="LC114" s="58"/>
      <c r="LD114" s="58"/>
      <c r="LE114" s="58"/>
      <c r="LF114" s="58"/>
      <c r="LG114" s="58"/>
      <c r="LH114" s="58"/>
      <c r="LI114" s="58"/>
      <c r="LJ114" s="58"/>
      <c r="LK114" s="58"/>
      <c r="LL114" s="58"/>
      <c r="LM114" s="58"/>
      <c r="LN114" s="58"/>
      <c r="LO114" s="58"/>
      <c r="LP114" s="58"/>
      <c r="LQ114" s="58"/>
      <c r="LR114" s="58"/>
      <c r="LS114" s="58"/>
      <c r="LT114" s="58"/>
      <c r="LU114" s="58"/>
      <c r="LV114" s="58"/>
      <c r="LW114" s="58"/>
      <c r="LX114" s="58"/>
      <c r="LY114" s="58"/>
      <c r="LZ114" s="58"/>
      <c r="MA114" s="58"/>
      <c r="MB114" s="58"/>
      <c r="MC114" s="58"/>
      <c r="MD114" s="58"/>
      <c r="ME114" s="58"/>
      <c r="MF114" s="58"/>
      <c r="MG114" s="58"/>
      <c r="MH114" s="58"/>
      <c r="MI114" s="58"/>
      <c r="MJ114" s="58"/>
      <c r="MK114" s="58"/>
      <c r="ML114" s="58"/>
      <c r="MM114" s="58"/>
      <c r="MN114" s="58"/>
      <c r="MO114" s="58"/>
      <c r="MP114" s="58"/>
      <c r="MQ114" s="58"/>
      <c r="MR114" s="58"/>
      <c r="MS114" s="58"/>
      <c r="MT114" s="58"/>
      <c r="MU114" s="58"/>
      <c r="MV114" s="58"/>
      <c r="MW114" s="58"/>
      <c r="MX114" s="58"/>
      <c r="MY114" s="58"/>
      <c r="MZ114" s="58"/>
      <c r="NA114" s="58"/>
      <c r="NB114" s="58"/>
      <c r="NC114" s="58"/>
      <c r="ND114" s="58"/>
      <c r="NE114" s="58"/>
      <c r="NF114" s="58"/>
      <c r="NG114" s="58"/>
      <c r="NH114" s="58"/>
      <c r="NI114" s="58"/>
      <c r="NJ114" s="58"/>
      <c r="NK114" s="58"/>
      <c r="NL114" s="58"/>
      <c r="NM114" s="58"/>
      <c r="NN114" s="58"/>
      <c r="NO114" s="58"/>
      <c r="NP114" s="58"/>
      <c r="NQ114" s="58"/>
      <c r="NR114" s="58"/>
      <c r="NS114" s="58"/>
      <c r="NT114" s="58"/>
      <c r="NU114" s="58"/>
      <c r="NV114" s="58"/>
      <c r="NW114" s="58"/>
      <c r="NX114" s="58"/>
      <c r="NY114" s="58"/>
      <c r="NZ114" s="58"/>
      <c r="OA114" s="58"/>
      <c r="OB114" s="58"/>
      <c r="OC114" s="58"/>
      <c r="OD114" s="58"/>
      <c r="OE114" s="58"/>
      <c r="OF114" s="58"/>
      <c r="OG114" s="58"/>
      <c r="OH114" s="58"/>
      <c r="OI114" s="58"/>
      <c r="OJ114" s="58"/>
      <c r="OK114" s="58"/>
      <c r="OL114" s="58"/>
      <c r="OM114" s="58"/>
      <c r="ON114" s="58"/>
      <c r="OO114" s="58"/>
      <c r="OP114" s="58"/>
      <c r="OQ114" s="58"/>
      <c r="OR114" s="58"/>
      <c r="OS114" s="58"/>
      <c r="OT114" s="58"/>
      <c r="OU114" s="58"/>
      <c r="OV114" s="58"/>
      <c r="OW114" s="58"/>
      <c r="OX114" s="58"/>
      <c r="OY114" s="58"/>
      <c r="OZ114" s="58"/>
      <c r="PA114" s="58"/>
      <c r="PB114" s="58"/>
      <c r="PC114" s="58"/>
      <c r="PD114" s="58"/>
      <c r="PE114" s="58"/>
      <c r="PF114" s="58"/>
      <c r="PG114" s="58"/>
      <c r="PH114" s="58"/>
      <c r="PI114" s="58"/>
      <c r="PJ114" s="58"/>
      <c r="PK114" s="58"/>
      <c r="PL114" s="58"/>
      <c r="PM114" s="58"/>
      <c r="PN114" s="58"/>
      <c r="PO114" s="58"/>
      <c r="PP114" s="58"/>
      <c r="PQ114" s="58"/>
      <c r="PR114" s="58"/>
      <c r="PS114" s="58"/>
      <c r="PT114" s="58"/>
      <c r="PU114" s="58"/>
      <c r="PV114" s="58"/>
      <c r="PW114" s="58"/>
      <c r="PX114" s="58"/>
      <c r="PY114" s="58"/>
      <c r="PZ114" s="58"/>
      <c r="QA114" s="58"/>
      <c r="QB114" s="58"/>
      <c r="QC114" s="58"/>
      <c r="QD114" s="58"/>
      <c r="QE114" s="58"/>
      <c r="QF114" s="58"/>
      <c r="QG114" s="58"/>
      <c r="QH114" s="58"/>
      <c r="QI114" s="58"/>
      <c r="QJ114" s="58"/>
      <c r="QK114" s="58"/>
      <c r="QL114" s="58"/>
      <c r="QM114" s="58"/>
      <c r="QN114" s="58"/>
      <c r="QO114" s="58"/>
      <c r="QP114" s="58"/>
      <c r="QQ114" s="58"/>
      <c r="QR114" s="58"/>
      <c r="QS114" s="58"/>
      <c r="QT114" s="58"/>
      <c r="QU114" s="58"/>
      <c r="QV114" s="58"/>
      <c r="QW114" s="58"/>
      <c r="QX114" s="58"/>
      <c r="QY114" s="58"/>
      <c r="QZ114" s="58"/>
      <c r="RA114" s="58"/>
      <c r="RB114" s="58"/>
      <c r="RC114" s="58"/>
      <c r="RD114" s="58"/>
      <c r="RE114" s="58"/>
      <c r="RF114" s="58"/>
      <c r="RG114" s="58"/>
      <c r="RH114" s="58"/>
      <c r="RI114" s="58"/>
      <c r="RJ114" s="58"/>
      <c r="RK114" s="58"/>
      <c r="RL114" s="58"/>
      <c r="RM114" s="58"/>
      <c r="RN114" s="58"/>
      <c r="RO114" s="58"/>
      <c r="RP114" s="58"/>
      <c r="RQ114" s="58"/>
      <c r="RR114" s="58"/>
      <c r="RS114" s="58"/>
      <c r="RT114" s="58"/>
      <c r="RU114" s="58"/>
      <c r="RV114" s="58"/>
      <c r="RW114" s="58"/>
      <c r="RX114" s="58"/>
      <c r="RY114" s="58"/>
      <c r="RZ114" s="58"/>
      <c r="SA114" s="58"/>
      <c r="SB114" s="58"/>
      <c r="SC114" s="58"/>
      <c r="SD114" s="58"/>
      <c r="SE114" s="58"/>
      <c r="SF114" s="58"/>
      <c r="SG114" s="58"/>
      <c r="SH114" s="58"/>
      <c r="SI114" s="58"/>
      <c r="SJ114" s="58"/>
      <c r="SK114" s="58"/>
      <c r="SL114" s="58"/>
      <c r="SM114" s="58"/>
      <c r="SN114" s="58"/>
      <c r="SO114" s="58"/>
      <c r="SP114" s="58"/>
      <c r="SQ114" s="58"/>
      <c r="SR114" s="58"/>
      <c r="SS114" s="58"/>
      <c r="ST114" s="58"/>
      <c r="SU114" s="58"/>
      <c r="SV114" s="58"/>
      <c r="SW114" s="58"/>
      <c r="SX114" s="58"/>
      <c r="SY114" s="58"/>
      <c r="SZ114" s="58"/>
      <c r="TA114" s="58"/>
      <c r="TB114" s="58"/>
      <c r="TC114" s="58"/>
      <c r="TD114" s="58"/>
      <c r="TE114" s="58"/>
      <c r="TF114" s="58"/>
      <c r="TG114" s="58"/>
      <c r="TH114" s="58"/>
      <c r="TI114" s="58"/>
      <c r="TJ114" s="58"/>
      <c r="TK114" s="58"/>
      <c r="TL114" s="58"/>
      <c r="TM114" s="58"/>
      <c r="TN114" s="58"/>
      <c r="TO114" s="58"/>
      <c r="TP114" s="58"/>
      <c r="TQ114" s="58"/>
      <c r="TR114" s="58"/>
      <c r="TS114" s="58"/>
      <c r="TT114" s="58"/>
      <c r="TU114" s="58"/>
      <c r="TV114" s="58"/>
      <c r="TW114" s="58"/>
      <c r="TX114" s="58"/>
      <c r="TY114" s="58"/>
      <c r="TZ114" s="58"/>
      <c r="UA114" s="58"/>
      <c r="UB114" s="58"/>
      <c r="UC114" s="58"/>
      <c r="UD114" s="58"/>
      <c r="UE114" s="58"/>
      <c r="UF114" s="58"/>
      <c r="UG114" s="58"/>
      <c r="UH114" s="58"/>
      <c r="UI114" s="58"/>
      <c r="UJ114" s="58"/>
      <c r="UK114" s="58"/>
      <c r="UL114" s="58"/>
      <c r="UM114" s="58"/>
      <c r="UN114" s="58"/>
      <c r="UO114" s="58"/>
      <c r="UP114" s="58"/>
      <c r="UQ114" s="58"/>
      <c r="UR114" s="58"/>
      <c r="US114" s="58"/>
      <c r="UT114" s="58"/>
      <c r="UU114" s="58"/>
      <c r="UV114" s="58"/>
      <c r="UW114" s="58"/>
      <c r="UX114" s="58"/>
      <c r="UY114" s="58"/>
      <c r="UZ114" s="58"/>
      <c r="VA114" s="58"/>
      <c r="VB114" s="58"/>
      <c r="VC114" s="58"/>
      <c r="VD114" s="58"/>
      <c r="VE114" s="58"/>
      <c r="VF114" s="58"/>
      <c r="VG114" s="58"/>
      <c r="VH114" s="58"/>
      <c r="VI114" s="58"/>
      <c r="VJ114" s="58"/>
      <c r="VK114" s="58"/>
      <c r="VL114" s="58"/>
      <c r="VM114" s="58"/>
      <c r="VN114" s="58"/>
      <c r="VO114" s="58"/>
      <c r="VP114" s="58"/>
      <c r="VQ114" s="58"/>
      <c r="VR114" s="58"/>
      <c r="VS114" s="58"/>
      <c r="VT114" s="58"/>
      <c r="VU114" s="58"/>
      <c r="VV114" s="58"/>
      <c r="VW114" s="58"/>
      <c r="VX114" s="58"/>
      <c r="VY114" s="58"/>
      <c r="VZ114" s="58"/>
      <c r="WA114" s="58"/>
      <c r="WB114" s="58"/>
      <c r="WC114" s="58"/>
      <c r="WD114" s="58"/>
      <c r="WE114" s="58"/>
      <c r="WF114" s="58"/>
      <c r="WG114" s="58"/>
      <c r="WH114" s="58"/>
      <c r="WI114" s="58"/>
      <c r="WJ114" s="58"/>
      <c r="WK114" s="58"/>
      <c r="WL114" s="58"/>
      <c r="WM114" s="58"/>
      <c r="WN114" s="58"/>
      <c r="WO114" s="58"/>
      <c r="WP114" s="58"/>
      <c r="WQ114" s="58"/>
      <c r="WR114" s="58"/>
      <c r="WS114" s="58"/>
      <c r="WT114" s="58"/>
      <c r="WU114" s="58"/>
      <c r="WV114" s="58"/>
      <c r="WW114" s="58"/>
      <c r="WX114" s="58"/>
      <c r="WY114" s="58"/>
      <c r="WZ114" s="58"/>
      <c r="XA114" s="58"/>
      <c r="XB114" s="58"/>
      <c r="XC114" s="58"/>
      <c r="XD114" s="58"/>
      <c r="XE114" s="58"/>
      <c r="XF114" s="58"/>
      <c r="XG114" s="58"/>
      <c r="XH114" s="58"/>
      <c r="XI114" s="58"/>
      <c r="XJ114" s="58"/>
      <c r="XK114" s="58"/>
      <c r="XL114" s="58"/>
      <c r="XM114" s="58"/>
      <c r="XN114" s="58"/>
      <c r="XO114" s="58"/>
      <c r="XP114" s="58"/>
      <c r="XQ114" s="58"/>
      <c r="XR114" s="58"/>
      <c r="XS114" s="58"/>
      <c r="XT114" s="58"/>
      <c r="XU114" s="58"/>
      <c r="XV114" s="58"/>
      <c r="XW114" s="58"/>
      <c r="XX114" s="58"/>
      <c r="XY114" s="58"/>
      <c r="XZ114" s="58"/>
      <c r="YA114" s="58"/>
      <c r="YB114" s="58"/>
      <c r="YC114" s="58"/>
      <c r="YD114" s="58"/>
      <c r="YE114" s="58"/>
      <c r="YF114" s="58"/>
      <c r="YG114" s="58"/>
      <c r="YH114" s="58"/>
      <c r="YI114" s="58"/>
      <c r="YJ114" s="58"/>
      <c r="YK114" s="58"/>
      <c r="YL114" s="58"/>
      <c r="YM114" s="58"/>
      <c r="YN114" s="58"/>
      <c r="YO114" s="58"/>
      <c r="YP114" s="58"/>
      <c r="YQ114" s="58"/>
      <c r="YR114" s="58"/>
      <c r="YS114" s="58"/>
      <c r="YT114" s="58"/>
      <c r="YU114" s="58"/>
      <c r="YV114" s="58"/>
      <c r="YW114" s="58"/>
      <c r="YX114" s="58"/>
      <c r="YY114" s="58"/>
      <c r="YZ114" s="58"/>
      <c r="ZA114" s="58"/>
      <c r="ZB114" s="58"/>
      <c r="ZC114" s="58"/>
      <c r="ZD114" s="58"/>
      <c r="ZE114" s="58"/>
      <c r="ZF114" s="58"/>
      <c r="ZG114" s="58"/>
      <c r="ZH114" s="58"/>
      <c r="ZI114" s="58"/>
      <c r="ZJ114" s="58"/>
      <c r="ZK114" s="58"/>
      <c r="ZL114" s="58"/>
      <c r="ZM114" s="58"/>
      <c r="ZN114" s="58"/>
      <c r="ZO114" s="58"/>
      <c r="ZP114" s="58"/>
      <c r="ZQ114" s="58"/>
      <c r="ZR114" s="58"/>
      <c r="ZS114" s="58"/>
      <c r="ZT114" s="58"/>
      <c r="ZU114" s="58"/>
      <c r="ZV114" s="58"/>
      <c r="ZW114" s="58"/>
      <c r="ZX114" s="58"/>
      <c r="ZY114" s="58"/>
      <c r="ZZ114" s="58"/>
      <c r="AAA114" s="58"/>
      <c r="AAB114" s="58"/>
      <c r="AAC114" s="58"/>
      <c r="AAD114" s="58"/>
      <c r="AAE114" s="58"/>
      <c r="AAF114" s="58"/>
      <c r="AAG114" s="58"/>
      <c r="AAH114" s="58"/>
      <c r="AAI114" s="58"/>
      <c r="AAJ114" s="58"/>
      <c r="AAK114" s="58"/>
      <c r="AAL114" s="58"/>
      <c r="AAM114" s="58"/>
      <c r="AAN114" s="58"/>
      <c r="AAO114" s="58"/>
      <c r="AAP114" s="58"/>
      <c r="AAQ114" s="58"/>
      <c r="AAR114" s="58"/>
      <c r="AAS114" s="58"/>
      <c r="AAT114" s="58"/>
      <c r="AAU114" s="58"/>
      <c r="AAV114" s="58"/>
      <c r="AAW114" s="58"/>
      <c r="AAX114" s="58"/>
      <c r="AAY114" s="58"/>
      <c r="AAZ114" s="58"/>
      <c r="ABA114" s="58"/>
      <c r="ABB114" s="58"/>
      <c r="ABC114" s="58"/>
      <c r="ABD114" s="58"/>
      <c r="ABE114" s="58"/>
      <c r="ABF114" s="58"/>
      <c r="ABG114" s="58"/>
      <c r="ABH114" s="58"/>
      <c r="ABI114" s="58"/>
      <c r="ABJ114" s="58"/>
      <c r="ABK114" s="58"/>
      <c r="ABL114" s="58"/>
      <c r="ABM114" s="58"/>
      <c r="ABN114" s="58"/>
      <c r="ABO114" s="58"/>
      <c r="ABP114" s="58"/>
      <c r="ABQ114" s="58"/>
      <c r="ABR114" s="58"/>
      <c r="ABS114" s="58"/>
      <c r="ABT114" s="58"/>
      <c r="ABU114" s="58"/>
      <c r="ABV114" s="58"/>
      <c r="ABW114" s="58"/>
      <c r="ABX114" s="58"/>
      <c r="ABY114" s="58"/>
      <c r="ABZ114" s="58"/>
      <c r="ACA114" s="58"/>
      <c r="ACB114" s="58"/>
      <c r="ACC114" s="58"/>
      <c r="ACD114" s="58"/>
      <c r="ACE114" s="58"/>
      <c r="ACF114" s="58"/>
      <c r="ACG114" s="58"/>
      <c r="ACH114" s="58"/>
      <c r="ACI114" s="58"/>
      <c r="ACJ114" s="58"/>
      <c r="ACK114" s="58"/>
      <c r="ACL114" s="58"/>
      <c r="ACM114" s="58"/>
      <c r="ACN114" s="58"/>
      <c r="ACO114" s="58"/>
      <c r="ACP114" s="58"/>
      <c r="ACQ114" s="58"/>
      <c r="ACR114" s="58"/>
      <c r="ACS114" s="58"/>
      <c r="ACT114" s="58"/>
      <c r="ACU114" s="58"/>
      <c r="ACV114" s="58"/>
      <c r="ACW114" s="58"/>
      <c r="ACX114" s="58"/>
      <c r="ACY114" s="58"/>
      <c r="ACZ114" s="58"/>
      <c r="ADA114" s="58"/>
      <c r="ADB114" s="58"/>
      <c r="ADC114" s="58"/>
      <c r="ADD114" s="58"/>
      <c r="ADE114" s="58"/>
      <c r="ADF114" s="58"/>
      <c r="ADG114" s="58"/>
      <c r="ADH114" s="58"/>
      <c r="ADI114" s="58"/>
      <c r="ADJ114" s="58"/>
      <c r="ADK114" s="58"/>
      <c r="ADL114" s="58"/>
      <c r="ADM114" s="58"/>
      <c r="ADN114" s="58"/>
      <c r="ADO114" s="58"/>
      <c r="ADP114" s="58"/>
      <c r="ADQ114" s="58"/>
      <c r="ADR114" s="58"/>
      <c r="ADS114" s="58"/>
      <c r="ADT114" s="58"/>
      <c r="ADU114" s="58"/>
      <c r="ADV114" s="58"/>
      <c r="ADW114" s="58"/>
      <c r="ADX114" s="58"/>
      <c r="ADY114" s="58"/>
      <c r="ADZ114" s="58"/>
      <c r="AEA114" s="58"/>
      <c r="AEB114" s="58"/>
      <c r="AEC114" s="58"/>
      <c r="AED114" s="58"/>
      <c r="AEE114" s="58"/>
      <c r="AEF114" s="58"/>
      <c r="AEG114" s="58"/>
      <c r="AEH114" s="58"/>
      <c r="AEI114" s="58"/>
      <c r="AEJ114" s="58"/>
      <c r="AEK114" s="58"/>
      <c r="AEL114" s="58"/>
      <c r="AEM114" s="58"/>
      <c r="AEN114" s="58"/>
      <c r="AEO114" s="58"/>
      <c r="AEP114" s="58"/>
      <c r="AEQ114" s="58"/>
      <c r="AER114" s="58"/>
      <c r="AES114" s="58"/>
      <c r="AET114" s="58"/>
      <c r="AEU114" s="58"/>
      <c r="AEV114" s="58"/>
      <c r="AEW114" s="58"/>
      <c r="AEX114" s="58"/>
      <c r="AEY114" s="58"/>
      <c r="AEZ114" s="58"/>
      <c r="AFA114" s="58"/>
      <c r="AFB114" s="58"/>
      <c r="AFC114" s="58"/>
      <c r="AFD114" s="58"/>
      <c r="AFE114" s="58"/>
      <c r="AFF114" s="58"/>
      <c r="AFG114" s="58"/>
      <c r="AFH114" s="58"/>
      <c r="AFI114" s="58"/>
      <c r="AFJ114" s="58"/>
      <c r="AFK114" s="58"/>
      <c r="AFL114" s="58"/>
      <c r="AFM114" s="58"/>
      <c r="AFN114" s="58"/>
      <c r="AFO114" s="58"/>
      <c r="AFP114" s="58"/>
      <c r="AFQ114" s="58"/>
      <c r="AFR114" s="58"/>
      <c r="AFS114" s="58"/>
      <c r="AFT114" s="58"/>
      <c r="AFU114" s="58"/>
      <c r="AFV114" s="58"/>
      <c r="AFW114" s="58"/>
      <c r="AFX114" s="58"/>
      <c r="AFY114" s="58"/>
      <c r="AFZ114" s="58"/>
      <c r="AGA114" s="58"/>
      <c r="AGB114" s="58"/>
      <c r="AGC114" s="58"/>
      <c r="AGD114" s="58"/>
      <c r="AGE114" s="58"/>
      <c r="AGF114" s="58"/>
      <c r="AGG114" s="58"/>
      <c r="AGH114" s="58"/>
      <c r="AGI114" s="58"/>
      <c r="AGJ114" s="58"/>
      <c r="AGK114" s="58"/>
      <c r="AGL114" s="58"/>
      <c r="AGM114" s="58"/>
      <c r="AGN114" s="58"/>
      <c r="AGO114" s="58"/>
      <c r="AGP114" s="58"/>
      <c r="AGQ114" s="58"/>
      <c r="AGR114" s="58"/>
      <c r="AGS114" s="58"/>
      <c r="AGT114" s="58"/>
      <c r="AGU114" s="58"/>
      <c r="AGV114" s="58"/>
      <c r="AGW114" s="58"/>
      <c r="AGX114" s="58"/>
      <c r="AGY114" s="58"/>
      <c r="AGZ114" s="58"/>
      <c r="AHA114" s="58"/>
      <c r="AHB114" s="58"/>
      <c r="AHC114" s="58"/>
      <c r="AHD114" s="58"/>
      <c r="AHE114" s="58"/>
      <c r="AHF114" s="58"/>
      <c r="AHG114" s="58"/>
      <c r="AHH114" s="58"/>
      <c r="AHI114" s="58"/>
      <c r="AHJ114" s="58"/>
      <c r="AHK114" s="58"/>
      <c r="AHL114" s="58"/>
      <c r="AHM114" s="58"/>
      <c r="AHN114" s="58"/>
      <c r="AHO114" s="58"/>
      <c r="AHP114" s="58"/>
      <c r="AHQ114" s="58"/>
      <c r="AHR114" s="58"/>
      <c r="AHS114" s="58"/>
      <c r="AHT114" s="58"/>
      <c r="AHU114" s="58"/>
      <c r="AHV114" s="58"/>
      <c r="AHW114" s="58"/>
      <c r="AHX114" s="58"/>
      <c r="AHY114" s="58"/>
      <c r="AHZ114" s="58"/>
      <c r="AIA114" s="58"/>
      <c r="AIB114" s="58"/>
      <c r="AIC114" s="58"/>
      <c r="AID114" s="58"/>
      <c r="AIE114" s="58"/>
      <c r="AIF114" s="58"/>
      <c r="AIG114" s="58"/>
      <c r="AIH114" s="58"/>
      <c r="AII114" s="58"/>
      <c r="AIJ114" s="58"/>
      <c r="AIK114" s="58"/>
      <c r="AIL114" s="58"/>
      <c r="AIM114" s="58"/>
      <c r="AIN114" s="58"/>
      <c r="AIO114" s="58"/>
      <c r="AIP114" s="58"/>
      <c r="AIQ114" s="58"/>
      <c r="AIR114" s="58"/>
      <c r="AIS114" s="58"/>
      <c r="AIT114" s="58"/>
      <c r="AIU114" s="58"/>
      <c r="AIV114" s="58"/>
      <c r="AIW114" s="58"/>
      <c r="AIX114" s="58"/>
      <c r="AIY114" s="58"/>
      <c r="AIZ114" s="58"/>
      <c r="AJA114" s="58"/>
      <c r="AJB114" s="58"/>
      <c r="AJC114" s="58"/>
      <c r="AJD114" s="58"/>
      <c r="AJE114" s="58"/>
      <c r="AJF114" s="58"/>
      <c r="AJG114" s="58"/>
      <c r="AJH114" s="58"/>
      <c r="AJI114" s="58"/>
      <c r="AJJ114" s="58"/>
      <c r="AJK114" s="58"/>
      <c r="AJL114" s="58"/>
      <c r="AJM114" s="58"/>
      <c r="AJN114" s="58"/>
      <c r="AJO114" s="58"/>
      <c r="AJP114" s="58"/>
      <c r="AJQ114" s="58"/>
      <c r="AJR114" s="58"/>
      <c r="AJS114" s="58"/>
      <c r="AJT114" s="58"/>
      <c r="AJU114" s="58"/>
      <c r="AJV114" s="58"/>
      <c r="AJW114" s="58"/>
      <c r="AJX114" s="58"/>
      <c r="AJY114" s="58"/>
      <c r="AJZ114" s="58"/>
      <c r="AKA114" s="58"/>
      <c r="AKB114" s="58"/>
      <c r="AKC114" s="58"/>
      <c r="AKD114" s="58"/>
      <c r="AKE114" s="58"/>
      <c r="AKF114" s="58"/>
      <c r="AKG114" s="58"/>
      <c r="AKH114" s="58"/>
      <c r="AKI114" s="58"/>
      <c r="AKJ114" s="58"/>
      <c r="AKK114" s="58"/>
      <c r="AKL114" s="58"/>
      <c r="AKM114" s="58"/>
      <c r="AKN114" s="58"/>
      <c r="AKO114" s="58"/>
      <c r="AKP114" s="58"/>
      <c r="AKQ114" s="58"/>
      <c r="AKR114" s="58"/>
      <c r="AKS114" s="58"/>
      <c r="AKT114" s="58"/>
      <c r="AKU114" s="58"/>
      <c r="AKV114" s="58"/>
      <c r="AKW114" s="58"/>
      <c r="AKX114" s="58"/>
      <c r="AKY114" s="58"/>
      <c r="AKZ114" s="58"/>
      <c r="ALA114" s="58"/>
      <c r="ALB114" s="58"/>
      <c r="ALC114" s="58"/>
      <c r="ALD114" s="58"/>
      <c r="ALE114" s="58"/>
      <c r="ALF114" s="58"/>
      <c r="ALG114" s="58"/>
      <c r="ALH114" s="58"/>
      <c r="ALI114" s="58"/>
      <c r="ALJ114" s="58"/>
      <c r="ALK114" s="58"/>
      <c r="ALL114" s="58"/>
      <c r="ALM114" s="58"/>
      <c r="ALN114" s="58"/>
      <c r="ALO114" s="58"/>
      <c r="ALP114" s="58"/>
      <c r="ALQ114" s="58"/>
      <c r="ALR114" s="58"/>
      <c r="ALS114" s="58"/>
      <c r="ALT114" s="58"/>
      <c r="ALU114" s="58"/>
      <c r="ALV114" s="58"/>
      <c r="ALW114" s="58"/>
      <c r="ALX114" s="58"/>
      <c r="ALY114" s="58"/>
      <c r="ALZ114" s="58"/>
      <c r="AMA114" s="58"/>
      <c r="AMB114" s="58"/>
      <c r="AMC114" s="58"/>
      <c r="AMD114" s="58"/>
      <c r="AME114" s="58"/>
      <c r="AMF114" s="58"/>
      <c r="AMG114" s="58"/>
      <c r="AMH114" s="58"/>
      <c r="AMI114" s="58"/>
      <c r="AMJ114" s="59"/>
    </row>
    <row r="115" spans="1:1024" ht="35.25" customHeight="1">
      <c r="A115" s="18" t="s">
        <v>7</v>
      </c>
      <c r="B115" s="177" t="s">
        <v>175</v>
      </c>
      <c r="C115" s="177"/>
      <c r="D115" s="177"/>
      <c r="E115" s="177"/>
      <c r="F115" s="177"/>
      <c r="G115" s="177"/>
      <c r="H115" s="186">
        <f>UNIFORMES!F17</f>
        <v>308.82</v>
      </c>
      <c r="I115" s="186"/>
      <c r="J115" s="22"/>
      <c r="K115" s="62" t="s">
        <v>176</v>
      </c>
    </row>
    <row r="116" spans="1:1024" ht="35.25" customHeight="1">
      <c r="A116" s="18" t="s">
        <v>11</v>
      </c>
      <c r="B116" s="177" t="s">
        <v>177</v>
      </c>
      <c r="C116" s="177"/>
      <c r="D116" s="177"/>
      <c r="E116" s="177"/>
      <c r="F116" s="177"/>
      <c r="G116" s="177"/>
      <c r="H116" s="186">
        <v>0</v>
      </c>
      <c r="I116" s="186"/>
      <c r="J116" s="22"/>
      <c r="K116" s="62" t="s">
        <v>178</v>
      </c>
    </row>
    <row r="117" spans="1:1024" ht="32.25" customHeight="1">
      <c r="A117" s="18" t="s">
        <v>15</v>
      </c>
      <c r="B117" s="177" t="s">
        <v>179</v>
      </c>
      <c r="C117" s="177"/>
      <c r="D117" s="177"/>
      <c r="E117" s="177"/>
      <c r="F117" s="177"/>
      <c r="G117" s="177"/>
      <c r="H117" s="186">
        <f>EQUIPAMENTOS!F25</f>
        <v>3280</v>
      </c>
      <c r="I117" s="186"/>
      <c r="J117" s="22"/>
      <c r="K117" s="62" t="s">
        <v>178</v>
      </c>
    </row>
    <row r="118" spans="1:1024" ht="30.75" customHeight="1">
      <c r="A118" s="18" t="s">
        <v>19</v>
      </c>
      <c r="B118" s="177" t="s">
        <v>180</v>
      </c>
      <c r="C118" s="177"/>
      <c r="D118" s="177"/>
      <c r="E118" s="177"/>
      <c r="F118" s="177"/>
      <c r="G118" s="177"/>
      <c r="H118" s="186">
        <v>0</v>
      </c>
      <c r="I118" s="186"/>
      <c r="J118" s="22"/>
      <c r="K118" s="62" t="s">
        <v>178</v>
      </c>
    </row>
    <row r="119" spans="1:1024" ht="15" customHeight="1">
      <c r="A119" s="172" t="s">
        <v>104</v>
      </c>
      <c r="B119" s="172"/>
      <c r="C119" s="172"/>
      <c r="D119" s="172"/>
      <c r="E119" s="172"/>
      <c r="F119" s="172"/>
      <c r="G119" s="172"/>
      <c r="H119" s="173">
        <f>SUM(H115:I118)</f>
        <v>3588.82</v>
      </c>
      <c r="I119" s="173"/>
      <c r="J119" s="63"/>
      <c r="K119" s="64"/>
    </row>
    <row r="120" spans="1:1024" s="67" customFormat="1" ht="15" customHeight="1">
      <c r="A120" s="184"/>
      <c r="B120" s="184"/>
      <c r="C120" s="184"/>
      <c r="D120" s="184"/>
      <c r="E120" s="184"/>
      <c r="F120" s="184"/>
      <c r="G120" s="184"/>
      <c r="H120" s="184"/>
      <c r="I120" s="184"/>
      <c r="J120" s="65"/>
      <c r="K120" s="66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  <c r="AA120" s="24"/>
      <c r="AB120" s="24"/>
      <c r="AC120" s="24"/>
      <c r="AD120" s="24"/>
      <c r="AE120" s="24"/>
      <c r="AF120" s="24"/>
      <c r="AG120" s="24"/>
      <c r="AH120" s="24"/>
      <c r="AI120" s="24"/>
      <c r="AJ120" s="24"/>
      <c r="AK120" s="24"/>
      <c r="AL120" s="24"/>
      <c r="AM120" s="24"/>
      <c r="AN120" s="24"/>
      <c r="AO120" s="24"/>
      <c r="AP120" s="24"/>
      <c r="AQ120" s="24"/>
      <c r="AR120" s="24"/>
      <c r="AS120" s="24"/>
      <c r="AT120" s="24"/>
      <c r="AU120" s="24"/>
      <c r="AMJ120" s="59"/>
    </row>
    <row r="121" spans="1:1024" s="67" customFormat="1" ht="15" customHeight="1">
      <c r="A121" s="185" t="s">
        <v>181</v>
      </c>
      <c r="B121" s="185"/>
      <c r="C121" s="185"/>
      <c r="D121" s="185"/>
      <c r="E121" s="185"/>
      <c r="F121" s="185"/>
      <c r="G121" s="185"/>
      <c r="H121" s="185"/>
      <c r="I121" s="185"/>
      <c r="J121" s="68"/>
      <c r="K121" s="66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4"/>
      <c r="AE121" s="24"/>
      <c r="AF121" s="24"/>
      <c r="AG121" s="24"/>
      <c r="AH121" s="24"/>
      <c r="AI121" s="24"/>
      <c r="AJ121" s="24"/>
      <c r="AK121" s="24"/>
      <c r="AL121" s="24"/>
      <c r="AM121" s="24"/>
      <c r="AN121" s="24"/>
      <c r="AO121" s="24"/>
      <c r="AP121" s="24"/>
      <c r="AQ121" s="24"/>
      <c r="AR121" s="24"/>
      <c r="AS121" s="24"/>
      <c r="AT121" s="24"/>
      <c r="AU121" s="24"/>
      <c r="AMJ121" s="59"/>
    </row>
    <row r="122" spans="1:1024" s="67" customFormat="1" ht="15" customHeight="1">
      <c r="A122" s="150">
        <v>6</v>
      </c>
      <c r="B122" s="180" t="s">
        <v>182</v>
      </c>
      <c r="C122" s="180"/>
      <c r="D122" s="180"/>
      <c r="E122" s="180"/>
      <c r="F122" s="180"/>
      <c r="G122" s="180"/>
      <c r="H122" s="150" t="s">
        <v>73</v>
      </c>
      <c r="I122" s="150" t="s">
        <v>50</v>
      </c>
      <c r="J122" s="69"/>
      <c r="K122" s="66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  <c r="AC122" s="24"/>
      <c r="AD122" s="24"/>
      <c r="AE122" s="24"/>
      <c r="AF122" s="24"/>
      <c r="AG122" s="24"/>
      <c r="AH122" s="24"/>
      <c r="AI122" s="24"/>
      <c r="AJ122" s="24"/>
      <c r="AK122" s="24"/>
      <c r="AL122" s="24"/>
      <c r="AM122" s="24"/>
      <c r="AN122" s="24"/>
      <c r="AO122" s="24"/>
      <c r="AP122" s="24"/>
      <c r="AQ122" s="24"/>
      <c r="AR122" s="24"/>
      <c r="AS122" s="24"/>
      <c r="AT122" s="24"/>
      <c r="AU122" s="24"/>
      <c r="AMJ122" s="59"/>
    </row>
    <row r="123" spans="1:1024" s="67" customFormat="1" ht="15" customHeight="1">
      <c r="A123" s="18" t="s">
        <v>7</v>
      </c>
      <c r="B123" s="177" t="s">
        <v>183</v>
      </c>
      <c r="C123" s="177"/>
      <c r="D123" s="177"/>
      <c r="E123" s="177"/>
      <c r="F123" s="177"/>
      <c r="G123" s="177"/>
      <c r="H123" s="70">
        <v>0.03</v>
      </c>
      <c r="I123" s="143">
        <f>H139*H123</f>
        <v>348.9</v>
      </c>
      <c r="J123" s="23"/>
      <c r="K123" s="71" t="s">
        <v>184</v>
      </c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  <c r="AA123" s="24"/>
      <c r="AB123" s="24"/>
      <c r="AC123" s="24"/>
      <c r="AD123" s="24"/>
      <c r="AE123" s="24"/>
      <c r="AF123" s="24"/>
      <c r="AG123" s="24"/>
      <c r="AH123" s="24"/>
      <c r="AI123" s="24"/>
      <c r="AJ123" s="24"/>
      <c r="AK123" s="24"/>
      <c r="AL123" s="24"/>
      <c r="AM123" s="24"/>
      <c r="AN123" s="24"/>
      <c r="AO123" s="24"/>
      <c r="AP123" s="24"/>
      <c r="AQ123" s="24"/>
      <c r="AR123" s="24"/>
      <c r="AS123" s="24"/>
      <c r="AT123" s="24"/>
      <c r="AU123" s="24"/>
      <c r="AMJ123" s="59"/>
    </row>
    <row r="124" spans="1:1024" s="67" customFormat="1" ht="15" customHeight="1">
      <c r="A124" s="18" t="s">
        <v>11</v>
      </c>
      <c r="B124" s="177" t="s">
        <v>185</v>
      </c>
      <c r="C124" s="177"/>
      <c r="D124" s="177"/>
      <c r="E124" s="177"/>
      <c r="F124" s="177"/>
      <c r="G124" s="177"/>
      <c r="H124" s="70">
        <v>6.7900000000000002E-2</v>
      </c>
      <c r="I124" s="143">
        <f>(I123+H139)*H124</f>
        <v>813.37</v>
      </c>
      <c r="J124" s="23"/>
      <c r="K124" s="71" t="s">
        <v>186</v>
      </c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  <c r="AA124" s="24"/>
      <c r="AB124" s="24"/>
      <c r="AC124" s="24"/>
      <c r="AD124" s="24"/>
      <c r="AE124" s="24"/>
      <c r="AF124" s="24"/>
      <c r="AG124" s="24"/>
      <c r="AH124" s="24"/>
      <c r="AI124" s="24"/>
      <c r="AJ124" s="24"/>
      <c r="AK124" s="24"/>
      <c r="AL124" s="24"/>
      <c r="AM124" s="24"/>
      <c r="AN124" s="24"/>
      <c r="AO124" s="24"/>
      <c r="AP124" s="24"/>
      <c r="AQ124" s="24"/>
      <c r="AR124" s="24"/>
      <c r="AS124" s="24"/>
      <c r="AT124" s="24"/>
      <c r="AU124" s="24"/>
      <c r="AMJ124" s="59"/>
    </row>
    <row r="125" spans="1:1024" s="67" customFormat="1" ht="15" customHeight="1">
      <c r="A125" s="18" t="s">
        <v>15</v>
      </c>
      <c r="B125" s="177" t="s">
        <v>187</v>
      </c>
      <c r="C125" s="177"/>
      <c r="D125" s="177"/>
      <c r="E125" s="177"/>
      <c r="F125" s="177"/>
      <c r="G125" s="177"/>
      <c r="H125" s="70"/>
      <c r="I125" s="143"/>
      <c r="J125" s="23"/>
      <c r="K125" s="66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4"/>
      <c r="AC125" s="24"/>
      <c r="AD125" s="24"/>
      <c r="AE125" s="24"/>
      <c r="AF125" s="24"/>
      <c r="AG125" s="24"/>
      <c r="AH125" s="24"/>
      <c r="AI125" s="24"/>
      <c r="AJ125" s="24"/>
      <c r="AK125" s="24"/>
      <c r="AL125" s="24"/>
      <c r="AM125" s="24"/>
      <c r="AN125" s="24"/>
      <c r="AO125" s="24"/>
      <c r="AP125" s="24"/>
      <c r="AQ125" s="24"/>
      <c r="AR125" s="24"/>
      <c r="AS125" s="24"/>
      <c r="AT125" s="24"/>
      <c r="AU125" s="24"/>
      <c r="AMJ125" s="59"/>
    </row>
    <row r="126" spans="1:1024" ht="15" customHeight="1">
      <c r="A126" s="182" t="s">
        <v>188</v>
      </c>
      <c r="B126" s="182"/>
      <c r="C126" s="183" t="s">
        <v>189</v>
      </c>
      <c r="D126" s="19" t="s">
        <v>190</v>
      </c>
      <c r="E126" s="20"/>
      <c r="F126" s="20"/>
      <c r="G126" s="21"/>
      <c r="H126" s="70">
        <v>1.6500000000000001E-2</v>
      </c>
      <c r="I126" s="143">
        <f>((H139+I123+I124)/(1-(H125)))*H126</f>
        <v>211.07</v>
      </c>
      <c r="J126" s="23"/>
      <c r="K126" s="72" t="s">
        <v>191</v>
      </c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  <c r="AA126" s="24"/>
      <c r="AB126" s="24"/>
      <c r="AC126" s="24"/>
      <c r="AD126" s="24"/>
      <c r="AE126" s="24"/>
      <c r="AF126" s="24"/>
      <c r="AG126" s="24"/>
      <c r="AH126" s="24"/>
      <c r="AI126" s="24"/>
      <c r="AJ126" s="24"/>
      <c r="AK126" s="24"/>
      <c r="AL126" s="24"/>
      <c r="AM126" s="24"/>
      <c r="AN126" s="24"/>
      <c r="AO126" s="24"/>
      <c r="AP126" s="24"/>
      <c r="AQ126" s="24"/>
      <c r="AR126" s="24"/>
      <c r="AS126" s="24"/>
      <c r="AT126" s="24"/>
      <c r="AU126" s="24"/>
    </row>
    <row r="127" spans="1:1024" ht="15" customHeight="1">
      <c r="A127" s="182" t="s">
        <v>192</v>
      </c>
      <c r="B127" s="182"/>
      <c r="C127" s="183"/>
      <c r="D127" s="19" t="s">
        <v>193</v>
      </c>
      <c r="E127" s="20"/>
      <c r="F127" s="20"/>
      <c r="G127" s="21"/>
      <c r="H127" s="73">
        <v>7.5999999999999998E-2</v>
      </c>
      <c r="I127" s="143">
        <f>((H139+I123+I124)/(1-(H125)))*H127</f>
        <v>972.21</v>
      </c>
      <c r="J127" s="23"/>
      <c r="K127" s="72" t="s">
        <v>194</v>
      </c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  <c r="AA127" s="24"/>
      <c r="AB127" s="24"/>
      <c r="AC127" s="24"/>
      <c r="AD127" s="24"/>
      <c r="AE127" s="24"/>
      <c r="AF127" s="24"/>
      <c r="AG127" s="24"/>
      <c r="AH127" s="24"/>
      <c r="AI127" s="24"/>
      <c r="AJ127" s="24"/>
      <c r="AK127" s="24"/>
      <c r="AL127" s="24"/>
      <c r="AM127" s="24"/>
      <c r="AN127" s="24"/>
      <c r="AO127" s="24"/>
      <c r="AP127" s="24"/>
      <c r="AQ127" s="24"/>
      <c r="AR127" s="24"/>
      <c r="AS127" s="24"/>
      <c r="AT127" s="24"/>
      <c r="AU127" s="24"/>
    </row>
    <row r="128" spans="1:1024" ht="15" customHeight="1">
      <c r="A128" s="182" t="s">
        <v>195</v>
      </c>
      <c r="B128" s="182"/>
      <c r="C128" s="74" t="s">
        <v>196</v>
      </c>
      <c r="D128" s="19" t="s">
        <v>197</v>
      </c>
      <c r="E128" s="20"/>
      <c r="F128" s="20"/>
      <c r="G128" s="21"/>
      <c r="H128" s="70">
        <v>0.05</v>
      </c>
      <c r="I128" s="143">
        <f>((H139+I123+I124)/(1-(H125)))*H128</f>
        <v>639.61</v>
      </c>
      <c r="J128" s="23"/>
      <c r="K128" s="72" t="s">
        <v>198</v>
      </c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  <c r="AA128" s="24"/>
      <c r="AB128" s="24"/>
      <c r="AC128" s="24"/>
      <c r="AD128" s="24"/>
      <c r="AE128" s="24"/>
      <c r="AF128" s="24"/>
      <c r="AG128" s="24"/>
      <c r="AH128" s="24"/>
      <c r="AI128" s="24"/>
      <c r="AJ128" s="24"/>
      <c r="AK128" s="24"/>
      <c r="AL128" s="24"/>
      <c r="AM128" s="24"/>
      <c r="AN128" s="24"/>
      <c r="AO128" s="24"/>
      <c r="AP128" s="24"/>
      <c r="AQ128" s="24"/>
      <c r="AR128" s="24"/>
      <c r="AS128" s="24"/>
      <c r="AT128" s="24"/>
      <c r="AU128" s="24"/>
    </row>
    <row r="129" spans="1:1024" ht="15" customHeight="1">
      <c r="A129" s="172" t="s">
        <v>104</v>
      </c>
      <c r="B129" s="172"/>
      <c r="C129" s="172"/>
      <c r="D129" s="172"/>
      <c r="E129" s="172"/>
      <c r="F129" s="172"/>
      <c r="G129" s="172"/>
      <c r="H129" s="75"/>
      <c r="I129" s="151">
        <f>SUM(I123:I128)</f>
        <v>2985.16</v>
      </c>
      <c r="J129" s="76"/>
      <c r="K129" s="66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  <c r="AA129" s="24"/>
      <c r="AB129" s="24"/>
      <c r="AC129" s="24"/>
      <c r="AD129" s="24"/>
      <c r="AE129" s="24"/>
      <c r="AF129" s="24"/>
      <c r="AG129" s="24"/>
      <c r="AH129" s="24"/>
      <c r="AI129" s="24"/>
      <c r="AJ129" s="24"/>
      <c r="AK129" s="24"/>
      <c r="AL129" s="24"/>
      <c r="AM129" s="24"/>
      <c r="AN129" s="24"/>
      <c r="AO129" s="24"/>
      <c r="AP129" s="24"/>
      <c r="AQ129" s="24"/>
      <c r="AR129" s="24"/>
      <c r="AS129" s="24"/>
      <c r="AT129" s="24"/>
      <c r="AU129" s="24"/>
    </row>
    <row r="130" spans="1:1024" ht="15" customHeight="1">
      <c r="A130" s="174"/>
      <c r="B130" s="174"/>
      <c r="C130" s="174"/>
      <c r="D130" s="174"/>
      <c r="E130" s="174"/>
      <c r="F130" s="174"/>
      <c r="G130" s="174"/>
      <c r="H130" s="174"/>
      <c r="I130" s="174"/>
      <c r="J130" s="152"/>
      <c r="K130" s="66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  <c r="AD130" s="24"/>
      <c r="AE130" s="24"/>
      <c r="AF130" s="24"/>
      <c r="AG130" s="24"/>
      <c r="AH130" s="24"/>
      <c r="AI130" s="24"/>
      <c r="AJ130" s="24"/>
      <c r="AK130" s="24"/>
      <c r="AL130" s="24"/>
      <c r="AM130" s="24"/>
      <c r="AN130" s="24"/>
      <c r="AO130" s="24"/>
      <c r="AP130" s="24"/>
      <c r="AQ130" s="24"/>
      <c r="AR130" s="24"/>
      <c r="AS130" s="24"/>
      <c r="AT130" s="24"/>
      <c r="AU130" s="24"/>
    </row>
    <row r="131" spans="1:1024" s="58" customFormat="1" ht="15" customHeight="1">
      <c r="A131" s="162" t="s">
        <v>199</v>
      </c>
      <c r="B131" s="162"/>
      <c r="C131" s="162"/>
      <c r="D131" s="162"/>
      <c r="E131" s="162"/>
      <c r="F131" s="162"/>
      <c r="G131" s="162"/>
      <c r="H131" s="162"/>
      <c r="I131" s="162"/>
      <c r="J131" s="77"/>
      <c r="K131" s="66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24"/>
      <c r="AE131" s="24"/>
      <c r="AF131" s="24"/>
      <c r="AG131" s="24"/>
      <c r="AH131" s="24"/>
      <c r="AI131" s="24"/>
      <c r="AJ131" s="24"/>
      <c r="AK131" s="24"/>
      <c r="AL131" s="24"/>
      <c r="AM131" s="24"/>
      <c r="AN131" s="24"/>
      <c r="AO131" s="24"/>
      <c r="AP131" s="24"/>
      <c r="AQ131" s="24"/>
      <c r="AR131" s="24"/>
      <c r="AS131" s="24"/>
      <c r="AT131" s="24"/>
      <c r="AU131" s="24"/>
      <c r="AMJ131" s="59"/>
    </row>
    <row r="132" spans="1:1024" s="58" customFormat="1" ht="15" customHeight="1">
      <c r="A132" s="179"/>
      <c r="B132" s="179"/>
      <c r="C132" s="179"/>
      <c r="D132" s="179"/>
      <c r="E132" s="179"/>
      <c r="F132" s="179"/>
      <c r="G132" s="179"/>
      <c r="H132" s="179"/>
      <c r="I132" s="179"/>
      <c r="J132" s="152"/>
      <c r="K132" s="66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  <c r="AA132" s="24"/>
      <c r="AB132" s="24"/>
      <c r="AC132" s="24"/>
      <c r="AD132" s="24"/>
      <c r="AE132" s="24"/>
      <c r="AF132" s="24"/>
      <c r="AG132" s="24"/>
      <c r="AH132" s="24"/>
      <c r="AI132" s="24"/>
      <c r="AJ132" s="24"/>
      <c r="AK132" s="24"/>
      <c r="AL132" s="24"/>
      <c r="AM132" s="24"/>
      <c r="AN132" s="24"/>
      <c r="AO132" s="24"/>
      <c r="AP132" s="24"/>
      <c r="AQ132" s="24"/>
      <c r="AR132" s="24"/>
      <c r="AS132" s="24"/>
      <c r="AT132" s="24"/>
      <c r="AU132" s="24"/>
      <c r="AMJ132" s="59"/>
    </row>
    <row r="133" spans="1:1024" s="58" customFormat="1" ht="15" customHeight="1">
      <c r="A133" s="180" t="s">
        <v>200</v>
      </c>
      <c r="B133" s="180"/>
      <c r="C133" s="180"/>
      <c r="D133" s="180"/>
      <c r="E133" s="180"/>
      <c r="F133" s="180"/>
      <c r="G133" s="180"/>
      <c r="H133" s="181" t="s">
        <v>50</v>
      </c>
      <c r="I133" s="181"/>
      <c r="J133" s="78"/>
      <c r="K133" s="66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  <c r="AA133" s="24"/>
      <c r="AB133" s="24"/>
      <c r="AC133" s="24"/>
      <c r="AD133" s="24"/>
      <c r="AE133" s="24"/>
      <c r="AF133" s="24"/>
      <c r="AG133" s="24"/>
      <c r="AH133" s="24"/>
      <c r="AI133" s="24"/>
      <c r="AJ133" s="24"/>
      <c r="AK133" s="24"/>
      <c r="AL133" s="24"/>
      <c r="AM133" s="24"/>
      <c r="AN133" s="24"/>
      <c r="AO133" s="24"/>
      <c r="AP133" s="24"/>
      <c r="AQ133" s="24"/>
      <c r="AR133" s="24"/>
      <c r="AS133" s="24"/>
      <c r="AT133" s="24"/>
      <c r="AU133" s="24"/>
      <c r="AMJ133" s="59"/>
    </row>
    <row r="134" spans="1:1024" s="58" customFormat="1" ht="15" customHeight="1">
      <c r="A134" s="18" t="s">
        <v>7</v>
      </c>
      <c r="B134" s="177" t="s">
        <v>201</v>
      </c>
      <c r="C134" s="177"/>
      <c r="D134" s="177"/>
      <c r="E134" s="177"/>
      <c r="F134" s="177"/>
      <c r="G134" s="177"/>
      <c r="H134" s="178">
        <f>H39</f>
        <v>3173.29</v>
      </c>
      <c r="I134" s="178"/>
      <c r="J134" s="23"/>
      <c r="K134" s="71" t="s">
        <v>202</v>
      </c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G134" s="24"/>
      <c r="AH134" s="24"/>
      <c r="AI134" s="24"/>
      <c r="AJ134" s="24"/>
      <c r="AK134" s="24"/>
      <c r="AL134" s="24"/>
      <c r="AM134" s="24"/>
      <c r="AN134" s="24"/>
      <c r="AO134" s="24"/>
      <c r="AP134" s="24"/>
      <c r="AQ134" s="24"/>
      <c r="AR134" s="24"/>
      <c r="AS134" s="24"/>
      <c r="AT134" s="24"/>
      <c r="AU134" s="24"/>
      <c r="AMJ134" s="59"/>
    </row>
    <row r="135" spans="1:1024" s="58" customFormat="1" ht="15" customHeight="1">
      <c r="A135" s="18" t="s">
        <v>11</v>
      </c>
      <c r="B135" s="177" t="s">
        <v>203</v>
      </c>
      <c r="C135" s="177"/>
      <c r="D135" s="177"/>
      <c r="E135" s="177"/>
      <c r="F135" s="177"/>
      <c r="G135" s="177"/>
      <c r="H135" s="178">
        <f>H79</f>
        <v>4046.63</v>
      </c>
      <c r="I135" s="178"/>
      <c r="J135" s="23"/>
      <c r="K135" s="71" t="s">
        <v>204</v>
      </c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24"/>
      <c r="AE135" s="24"/>
      <c r="AF135" s="24"/>
      <c r="AG135" s="24"/>
      <c r="AH135" s="24"/>
      <c r="AI135" s="24"/>
      <c r="AJ135" s="24"/>
      <c r="AK135" s="24"/>
      <c r="AL135" s="24"/>
      <c r="AM135" s="24"/>
      <c r="AN135" s="24"/>
      <c r="AO135" s="24"/>
      <c r="AP135" s="24"/>
      <c r="AQ135" s="24"/>
      <c r="AR135" s="24"/>
      <c r="AS135" s="24"/>
      <c r="AT135" s="24"/>
      <c r="AU135" s="24"/>
      <c r="AMJ135" s="59"/>
    </row>
    <row r="136" spans="1:1024" s="58" customFormat="1" ht="15" customHeight="1">
      <c r="A136" s="18" t="s">
        <v>15</v>
      </c>
      <c r="B136" s="177" t="s">
        <v>205</v>
      </c>
      <c r="C136" s="177"/>
      <c r="D136" s="177"/>
      <c r="E136" s="177"/>
      <c r="F136" s="177"/>
      <c r="G136" s="177"/>
      <c r="H136" s="178">
        <f>H89</f>
        <v>480.75</v>
      </c>
      <c r="I136" s="178"/>
      <c r="J136" s="23"/>
      <c r="K136" s="71" t="s">
        <v>206</v>
      </c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  <c r="AA136" s="24"/>
      <c r="AB136" s="24"/>
      <c r="AC136" s="24"/>
      <c r="AD136" s="24"/>
      <c r="AE136" s="24"/>
      <c r="AF136" s="24"/>
      <c r="AG136" s="24"/>
      <c r="AH136" s="24"/>
      <c r="AI136" s="24"/>
      <c r="AJ136" s="24"/>
      <c r="AK136" s="24"/>
      <c r="AL136" s="24"/>
      <c r="AM136" s="24"/>
      <c r="AN136" s="24"/>
      <c r="AO136" s="24"/>
      <c r="AP136" s="24"/>
      <c r="AQ136" s="24"/>
      <c r="AR136" s="24"/>
      <c r="AS136" s="24"/>
      <c r="AT136" s="24"/>
      <c r="AU136" s="24"/>
      <c r="AMJ136" s="59"/>
    </row>
    <row r="137" spans="1:1024" s="58" customFormat="1" ht="15" customHeight="1">
      <c r="A137" s="18" t="s">
        <v>19</v>
      </c>
      <c r="B137" s="177" t="s">
        <v>207</v>
      </c>
      <c r="C137" s="177"/>
      <c r="D137" s="177"/>
      <c r="E137" s="177"/>
      <c r="F137" s="177"/>
      <c r="G137" s="177"/>
      <c r="H137" s="178">
        <f>H111</f>
        <v>340.5</v>
      </c>
      <c r="I137" s="178"/>
      <c r="J137" s="23"/>
      <c r="K137" s="71" t="s">
        <v>208</v>
      </c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  <c r="AA137" s="24"/>
      <c r="AB137" s="24"/>
      <c r="AC137" s="24"/>
      <c r="AD137" s="24"/>
      <c r="AE137" s="24"/>
      <c r="AF137" s="24"/>
      <c r="AG137" s="24"/>
      <c r="AH137" s="24"/>
      <c r="AI137" s="24"/>
      <c r="AJ137" s="24"/>
      <c r="AK137" s="24"/>
      <c r="AL137" s="24"/>
      <c r="AM137" s="24"/>
      <c r="AN137" s="24"/>
      <c r="AO137" s="24"/>
      <c r="AP137" s="24"/>
      <c r="AQ137" s="24"/>
      <c r="AR137" s="24"/>
      <c r="AS137" s="24"/>
      <c r="AT137" s="24"/>
      <c r="AU137" s="24"/>
      <c r="AMJ137" s="59"/>
    </row>
    <row r="138" spans="1:1024" s="58" customFormat="1" ht="15" customHeight="1">
      <c r="A138" s="18" t="s">
        <v>61</v>
      </c>
      <c r="B138" s="177" t="s">
        <v>209</v>
      </c>
      <c r="C138" s="177"/>
      <c r="D138" s="177"/>
      <c r="E138" s="177"/>
      <c r="F138" s="177"/>
      <c r="G138" s="177"/>
      <c r="H138" s="178">
        <f>H119</f>
        <v>3588.82</v>
      </c>
      <c r="I138" s="178"/>
      <c r="J138" s="23"/>
      <c r="K138" s="71" t="s">
        <v>210</v>
      </c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  <c r="AA138" s="24"/>
      <c r="AB138" s="24"/>
      <c r="AC138" s="24"/>
      <c r="AD138" s="24"/>
      <c r="AE138" s="24"/>
      <c r="AF138" s="24"/>
      <c r="AG138" s="24"/>
      <c r="AH138" s="24"/>
      <c r="AI138" s="24"/>
      <c r="AJ138" s="24"/>
      <c r="AK138" s="24"/>
      <c r="AL138" s="24"/>
      <c r="AM138" s="24"/>
      <c r="AN138" s="24"/>
      <c r="AO138" s="24"/>
      <c r="AP138" s="24"/>
      <c r="AQ138" s="24"/>
      <c r="AR138" s="24"/>
      <c r="AS138" s="24"/>
      <c r="AT138" s="24"/>
      <c r="AU138" s="24"/>
      <c r="AMJ138" s="59"/>
    </row>
    <row r="139" spans="1:1024" s="58" customFormat="1" ht="15" customHeight="1">
      <c r="A139" s="172" t="s">
        <v>211</v>
      </c>
      <c r="B139" s="172"/>
      <c r="C139" s="172"/>
      <c r="D139" s="172"/>
      <c r="E139" s="172"/>
      <c r="F139" s="172"/>
      <c r="G139" s="172"/>
      <c r="H139" s="173">
        <f>SUM(H134:I138)</f>
        <v>11629.99</v>
      </c>
      <c r="I139" s="173"/>
      <c r="J139" s="76"/>
      <c r="K139" s="71" t="s">
        <v>126</v>
      </c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  <c r="AA139" s="24"/>
      <c r="AB139" s="24"/>
      <c r="AC139" s="24"/>
      <c r="AD139" s="24"/>
      <c r="AE139" s="24"/>
      <c r="AF139" s="24"/>
      <c r="AG139" s="24"/>
      <c r="AH139" s="24"/>
      <c r="AI139" s="24"/>
      <c r="AJ139" s="24"/>
      <c r="AK139" s="24"/>
      <c r="AL139" s="24"/>
      <c r="AM139" s="24"/>
      <c r="AN139" s="24"/>
      <c r="AO139" s="24"/>
      <c r="AP139" s="24"/>
      <c r="AQ139" s="24"/>
      <c r="AR139" s="24"/>
      <c r="AS139" s="24"/>
      <c r="AT139" s="24"/>
      <c r="AU139" s="24"/>
      <c r="AMJ139" s="59"/>
    </row>
    <row r="140" spans="1:1024" s="58" customFormat="1" ht="15" customHeight="1">
      <c r="A140" s="18" t="s">
        <v>63</v>
      </c>
      <c r="B140" s="177" t="s">
        <v>212</v>
      </c>
      <c r="C140" s="177"/>
      <c r="D140" s="177"/>
      <c r="E140" s="177"/>
      <c r="F140" s="177"/>
      <c r="G140" s="177"/>
      <c r="H140" s="178">
        <f>I129</f>
        <v>2985.16</v>
      </c>
      <c r="I140" s="178"/>
      <c r="J140" s="23"/>
      <c r="K140" s="71" t="s">
        <v>213</v>
      </c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  <c r="AA140" s="24"/>
      <c r="AB140" s="24"/>
      <c r="AC140" s="24"/>
      <c r="AD140" s="24"/>
      <c r="AE140" s="24"/>
      <c r="AF140" s="24"/>
      <c r="AG140" s="24"/>
      <c r="AH140" s="24"/>
      <c r="AI140" s="24"/>
      <c r="AJ140" s="24"/>
      <c r="AK140" s="24"/>
      <c r="AL140" s="24"/>
      <c r="AM140" s="24"/>
      <c r="AN140" s="24"/>
      <c r="AO140" s="24"/>
      <c r="AP140" s="24"/>
      <c r="AQ140" s="24"/>
      <c r="AR140" s="24"/>
      <c r="AS140" s="24"/>
      <c r="AT140" s="24"/>
      <c r="AU140" s="24"/>
      <c r="AMJ140" s="59"/>
    </row>
    <row r="141" spans="1:1024" s="58" customFormat="1" ht="15" customHeight="1">
      <c r="A141" s="172" t="s">
        <v>214</v>
      </c>
      <c r="B141" s="172"/>
      <c r="C141" s="172"/>
      <c r="D141" s="172"/>
      <c r="E141" s="172"/>
      <c r="F141" s="172"/>
      <c r="G141" s="172"/>
      <c r="H141" s="173">
        <f>H139+H140</f>
        <v>14615.15</v>
      </c>
      <c r="I141" s="173"/>
      <c r="J141" s="76"/>
      <c r="K141" s="71" t="s">
        <v>215</v>
      </c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  <c r="AA141" s="24"/>
      <c r="AB141" s="24"/>
      <c r="AC141" s="24"/>
      <c r="AD141" s="24"/>
      <c r="AE141" s="24"/>
      <c r="AF141" s="24"/>
      <c r="AG141" s="24"/>
      <c r="AH141" s="24"/>
      <c r="AI141" s="24"/>
      <c r="AJ141" s="24"/>
      <c r="AK141" s="24"/>
      <c r="AL141" s="24"/>
      <c r="AM141" s="24"/>
      <c r="AN141" s="24"/>
      <c r="AO141" s="24"/>
      <c r="AP141" s="24"/>
      <c r="AQ141" s="24"/>
      <c r="AR141" s="24"/>
      <c r="AS141" s="24"/>
      <c r="AT141" s="24"/>
      <c r="AU141" s="24"/>
      <c r="AMJ141" s="59"/>
    </row>
    <row r="142" spans="1:1024" s="58" customFormat="1" ht="15" customHeight="1">
      <c r="A142" s="174"/>
      <c r="B142" s="174"/>
      <c r="C142" s="174"/>
      <c r="D142" s="174"/>
      <c r="E142" s="174"/>
      <c r="F142" s="174"/>
      <c r="G142" s="174"/>
      <c r="H142" s="174"/>
      <c r="I142" s="174"/>
      <c r="J142" s="152"/>
      <c r="K142" s="66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  <c r="AA142" s="24"/>
      <c r="AB142" s="24"/>
      <c r="AC142" s="24"/>
      <c r="AD142" s="24"/>
      <c r="AE142" s="24"/>
      <c r="AF142" s="24"/>
      <c r="AG142" s="24"/>
      <c r="AH142" s="24"/>
      <c r="AI142" s="24"/>
      <c r="AJ142" s="24"/>
      <c r="AK142" s="24"/>
      <c r="AL142" s="24"/>
      <c r="AM142" s="24"/>
      <c r="AN142" s="24"/>
      <c r="AO142" s="24"/>
      <c r="AP142" s="24"/>
      <c r="AQ142" s="24"/>
      <c r="AR142" s="24"/>
      <c r="AS142" s="24"/>
      <c r="AT142" s="24"/>
      <c r="AU142" s="24"/>
      <c r="AMJ142" s="59"/>
    </row>
    <row r="143" spans="1:1024" s="58" customFormat="1" ht="15" customHeight="1">
      <c r="A143" s="162" t="s">
        <v>216</v>
      </c>
      <c r="B143" s="162"/>
      <c r="C143" s="162"/>
      <c r="D143" s="162"/>
      <c r="E143" s="162"/>
      <c r="F143" s="162"/>
      <c r="G143" s="162"/>
      <c r="H143" s="162"/>
      <c r="I143" s="162"/>
      <c r="J143" s="77"/>
      <c r="K143" s="66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  <c r="AA143" s="24"/>
      <c r="AB143" s="24"/>
      <c r="AC143" s="24"/>
      <c r="AD143" s="24"/>
      <c r="AE143" s="24"/>
      <c r="AF143" s="24"/>
      <c r="AG143" s="24"/>
      <c r="AH143" s="24"/>
      <c r="AI143" s="24"/>
      <c r="AJ143" s="24"/>
      <c r="AK143" s="24"/>
      <c r="AL143" s="24"/>
      <c r="AM143" s="24"/>
      <c r="AN143" s="24"/>
      <c r="AO143" s="24"/>
      <c r="AP143" s="24"/>
      <c r="AQ143" s="24"/>
      <c r="AR143" s="24"/>
      <c r="AS143" s="24"/>
      <c r="AT143" s="24"/>
      <c r="AU143" s="24"/>
      <c r="AMJ143" s="59"/>
    </row>
    <row r="144" spans="1:1024" s="58" customFormat="1" ht="15" customHeight="1">
      <c r="A144" s="79"/>
      <c r="B144" s="25"/>
      <c r="C144" s="25"/>
      <c r="D144" s="25"/>
      <c r="E144" s="25"/>
      <c r="F144" s="25"/>
      <c r="G144" s="25"/>
      <c r="H144" s="25"/>
      <c r="I144" s="25"/>
      <c r="J144" s="152"/>
      <c r="K144" s="66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  <c r="AA144" s="24"/>
      <c r="AB144" s="24"/>
      <c r="AC144" s="24"/>
      <c r="AD144" s="24"/>
      <c r="AE144" s="24"/>
      <c r="AF144" s="24"/>
      <c r="AG144" s="24"/>
      <c r="AH144" s="24"/>
      <c r="AI144" s="24"/>
      <c r="AJ144" s="24"/>
      <c r="AK144" s="24"/>
      <c r="AL144" s="24"/>
      <c r="AM144" s="24"/>
      <c r="AN144" s="24"/>
      <c r="AO144" s="24"/>
      <c r="AP144" s="24"/>
      <c r="AQ144" s="24"/>
      <c r="AR144" s="24"/>
      <c r="AS144" s="24"/>
      <c r="AT144" s="24"/>
      <c r="AU144" s="24"/>
      <c r="AMJ144" s="59"/>
    </row>
    <row r="145" spans="1:1024" s="58" customFormat="1" ht="56.25" customHeight="1">
      <c r="A145" s="175" t="s">
        <v>217</v>
      </c>
      <c r="B145" s="175"/>
      <c r="C145" s="153" t="s">
        <v>218</v>
      </c>
      <c r="D145" s="153" t="s">
        <v>219</v>
      </c>
      <c r="E145" s="176" t="s">
        <v>220</v>
      </c>
      <c r="F145" s="176"/>
      <c r="G145" s="153" t="s">
        <v>221</v>
      </c>
      <c r="H145" s="176" t="s">
        <v>222</v>
      </c>
      <c r="I145" s="176"/>
      <c r="J145" s="152"/>
      <c r="K145" s="66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  <c r="AA145" s="24"/>
      <c r="AB145" s="24"/>
      <c r="AC145" s="24"/>
      <c r="AD145" s="24"/>
      <c r="AE145" s="24"/>
      <c r="AF145" s="24"/>
      <c r="AG145" s="24"/>
      <c r="AH145" s="24"/>
      <c r="AI145" s="24"/>
      <c r="AJ145" s="24"/>
      <c r="AK145" s="24"/>
      <c r="AL145" s="24"/>
      <c r="AM145" s="24"/>
      <c r="AN145" s="24"/>
      <c r="AO145" s="24"/>
      <c r="AP145" s="24"/>
      <c r="AQ145" s="24"/>
      <c r="AR145" s="24"/>
      <c r="AS145" s="24"/>
      <c r="AT145" s="24"/>
      <c r="AU145" s="24"/>
      <c r="AMJ145" s="59"/>
    </row>
    <row r="146" spans="1:1024" s="58" customFormat="1" ht="15" customHeight="1">
      <c r="A146" s="166" t="s">
        <v>167</v>
      </c>
      <c r="B146" s="166"/>
      <c r="C146" s="80">
        <f>H141</f>
        <v>14615.15</v>
      </c>
      <c r="D146" s="139">
        <v>4</v>
      </c>
      <c r="E146" s="167">
        <f>C146*D146</f>
        <v>58460.6</v>
      </c>
      <c r="F146" s="167"/>
      <c r="G146" s="81">
        <v>1</v>
      </c>
      <c r="H146" s="168">
        <f>E146*G146</f>
        <v>58460.6</v>
      </c>
      <c r="I146" s="168"/>
      <c r="J146" s="23"/>
      <c r="K146" s="66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  <c r="AA146" s="24"/>
      <c r="AB146" s="24"/>
      <c r="AC146" s="24"/>
      <c r="AD146" s="24"/>
      <c r="AE146" s="24"/>
      <c r="AF146" s="24"/>
      <c r="AG146" s="24"/>
      <c r="AH146" s="24"/>
      <c r="AI146" s="24"/>
      <c r="AJ146" s="24"/>
      <c r="AK146" s="24"/>
      <c r="AL146" s="24"/>
      <c r="AM146" s="24"/>
      <c r="AN146" s="24"/>
      <c r="AO146" s="24"/>
      <c r="AP146" s="24"/>
      <c r="AQ146" s="24"/>
      <c r="AR146" s="24"/>
      <c r="AS146" s="24"/>
      <c r="AT146" s="24"/>
      <c r="AU146" s="24"/>
      <c r="AMJ146" s="59"/>
    </row>
    <row r="147" spans="1:1024" s="58" customFormat="1" ht="15" customHeight="1">
      <c r="A147" s="169" t="s">
        <v>223</v>
      </c>
      <c r="B147" s="169"/>
      <c r="C147" s="169"/>
      <c r="D147" s="169"/>
      <c r="E147" s="169"/>
      <c r="F147" s="169"/>
      <c r="G147" s="169"/>
      <c r="H147" s="170">
        <f>H146</f>
        <v>58460.6</v>
      </c>
      <c r="I147" s="170"/>
      <c r="J147" s="82"/>
      <c r="K147" s="66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  <c r="AA147" s="24"/>
      <c r="AB147" s="24"/>
      <c r="AC147" s="24"/>
      <c r="AD147" s="24"/>
      <c r="AE147" s="24"/>
      <c r="AF147" s="24"/>
      <c r="AG147" s="24"/>
      <c r="AH147" s="24"/>
      <c r="AI147" s="24"/>
      <c r="AJ147" s="24"/>
      <c r="AK147" s="24"/>
      <c r="AL147" s="24"/>
      <c r="AM147" s="24"/>
      <c r="AN147" s="24"/>
      <c r="AO147" s="24"/>
      <c r="AP147" s="24"/>
      <c r="AQ147" s="24"/>
      <c r="AR147" s="24"/>
      <c r="AS147" s="24"/>
      <c r="AT147" s="24"/>
      <c r="AU147" s="24"/>
      <c r="AMJ147" s="59"/>
    </row>
    <row r="148" spans="1:1024" s="58" customFormat="1" ht="15" customHeight="1">
      <c r="A148" s="171" t="s">
        <v>224</v>
      </c>
      <c r="B148" s="171"/>
      <c r="C148" s="171"/>
      <c r="D148" s="171"/>
      <c r="E148" s="171"/>
      <c r="F148" s="171"/>
      <c r="G148" s="171"/>
      <c r="H148" s="161"/>
      <c r="I148" s="161"/>
      <c r="J148" s="82"/>
      <c r="K148" s="66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  <c r="AA148" s="24"/>
      <c r="AB148" s="24"/>
      <c r="AC148" s="24"/>
      <c r="AD148" s="24"/>
      <c r="AE148" s="24"/>
      <c r="AF148" s="24"/>
      <c r="AG148" s="24"/>
      <c r="AH148" s="24"/>
      <c r="AI148" s="24"/>
      <c r="AJ148" s="24"/>
      <c r="AK148" s="24"/>
      <c r="AL148" s="24"/>
      <c r="AM148" s="24"/>
      <c r="AN148" s="24"/>
      <c r="AO148" s="24"/>
      <c r="AP148" s="24"/>
      <c r="AQ148" s="24"/>
      <c r="AR148" s="24"/>
      <c r="AS148" s="24"/>
      <c r="AT148" s="24"/>
      <c r="AU148" s="24"/>
      <c r="AMJ148" s="59"/>
    </row>
    <row r="149" spans="1:1024" s="58" customFormat="1" ht="15" customHeight="1">
      <c r="A149" s="160" t="s">
        <v>225</v>
      </c>
      <c r="B149" s="160"/>
      <c r="C149" s="160"/>
      <c r="D149" s="160"/>
      <c r="E149" s="160"/>
      <c r="F149" s="160"/>
      <c r="G149" s="160"/>
      <c r="H149" s="161">
        <f>H147+H148</f>
        <v>58460.6</v>
      </c>
      <c r="I149" s="161"/>
      <c r="J149" s="82"/>
      <c r="K149" s="66"/>
      <c r="L149" s="24"/>
      <c r="M149" s="24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4"/>
      <c r="AA149" s="24"/>
      <c r="AB149" s="24"/>
      <c r="AC149" s="24"/>
      <c r="AD149" s="24"/>
      <c r="AE149" s="24"/>
      <c r="AF149" s="24"/>
      <c r="AG149" s="24"/>
      <c r="AH149" s="24"/>
      <c r="AI149" s="24"/>
      <c r="AJ149" s="24"/>
      <c r="AK149" s="24"/>
      <c r="AL149" s="24"/>
      <c r="AM149" s="24"/>
      <c r="AN149" s="24"/>
      <c r="AO149" s="24"/>
      <c r="AP149" s="24"/>
      <c r="AQ149" s="24"/>
      <c r="AR149" s="24"/>
      <c r="AS149" s="24"/>
      <c r="AT149" s="24"/>
      <c r="AU149" s="24"/>
      <c r="AMJ149" s="59"/>
    </row>
    <row r="150" spans="1:1024" s="58" customFormat="1" ht="15" customHeight="1">
      <c r="A150" s="83"/>
      <c r="B150" s="4"/>
      <c r="C150" s="84"/>
      <c r="D150" s="25"/>
      <c r="E150" s="25"/>
      <c r="F150" s="25"/>
      <c r="G150" s="25"/>
      <c r="H150" s="25"/>
      <c r="I150" s="25"/>
      <c r="J150" s="82"/>
      <c r="K150" s="66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4"/>
      <c r="AA150" s="24"/>
      <c r="AB150" s="24"/>
      <c r="AC150" s="24"/>
      <c r="AD150" s="24"/>
      <c r="AE150" s="24"/>
      <c r="AF150" s="24"/>
      <c r="AG150" s="24"/>
      <c r="AH150" s="24"/>
      <c r="AI150" s="24"/>
      <c r="AJ150" s="24"/>
      <c r="AK150" s="24"/>
      <c r="AL150" s="24"/>
      <c r="AM150" s="24"/>
      <c r="AN150" s="24"/>
      <c r="AO150" s="24"/>
      <c r="AP150" s="24"/>
      <c r="AQ150" s="24"/>
      <c r="AR150" s="24"/>
      <c r="AS150" s="24"/>
      <c r="AT150" s="24"/>
      <c r="AU150" s="24"/>
      <c r="AMJ150" s="59"/>
    </row>
    <row r="151" spans="1:1024" s="58" customFormat="1" ht="15" customHeight="1">
      <c r="A151" s="162" t="s">
        <v>226</v>
      </c>
      <c r="B151" s="162"/>
      <c r="C151" s="162"/>
      <c r="D151" s="162"/>
      <c r="E151" s="162"/>
      <c r="F151" s="162"/>
      <c r="G151" s="162"/>
      <c r="H151" s="162"/>
      <c r="I151" s="162"/>
      <c r="J151" s="23"/>
      <c r="K151" s="66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  <c r="AA151" s="24"/>
      <c r="AB151" s="24"/>
      <c r="AC151" s="24"/>
      <c r="AD151" s="24"/>
      <c r="AE151" s="24"/>
      <c r="AF151" s="24"/>
      <c r="AG151" s="24"/>
      <c r="AH151" s="24"/>
      <c r="AI151" s="24"/>
      <c r="AJ151" s="24"/>
      <c r="AK151" s="24"/>
      <c r="AL151" s="24"/>
      <c r="AM151" s="24"/>
      <c r="AN151" s="24"/>
      <c r="AO151" s="24"/>
      <c r="AP151" s="24"/>
      <c r="AQ151" s="24"/>
      <c r="AR151" s="24"/>
      <c r="AS151" s="24"/>
      <c r="AT151" s="24"/>
      <c r="AU151" s="24"/>
      <c r="AMJ151" s="59"/>
    </row>
    <row r="152" spans="1:1024" s="58" customFormat="1" ht="15" customHeight="1">
      <c r="A152" s="79"/>
      <c r="B152" s="25"/>
      <c r="C152" s="25"/>
      <c r="D152" s="25"/>
      <c r="E152" s="25"/>
      <c r="F152" s="25"/>
      <c r="G152" s="106"/>
      <c r="H152" s="106"/>
      <c r="I152" s="106"/>
      <c r="J152" s="82"/>
      <c r="K152" s="66"/>
      <c r="L152" s="24"/>
      <c r="M152" s="24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  <c r="AA152" s="24"/>
      <c r="AB152" s="24"/>
      <c r="AC152" s="24"/>
      <c r="AD152" s="24"/>
      <c r="AE152" s="24"/>
      <c r="AF152" s="24"/>
      <c r="AG152" s="24"/>
      <c r="AH152" s="24"/>
      <c r="AI152" s="24"/>
      <c r="AJ152" s="24"/>
      <c r="AK152" s="24"/>
      <c r="AL152" s="24"/>
      <c r="AM152" s="24"/>
      <c r="AN152" s="24"/>
      <c r="AO152" s="24"/>
      <c r="AP152" s="24"/>
      <c r="AQ152" s="24"/>
      <c r="AR152" s="24"/>
      <c r="AS152" s="24"/>
      <c r="AT152" s="24"/>
      <c r="AU152" s="24"/>
      <c r="AMJ152" s="59"/>
    </row>
    <row r="153" spans="1:1024" s="58" customFormat="1" ht="15" customHeight="1">
      <c r="A153" s="163" t="s">
        <v>227</v>
      </c>
      <c r="B153" s="163"/>
      <c r="C153" s="163"/>
      <c r="D153" s="163"/>
      <c r="E153" s="163"/>
      <c r="F153" s="163"/>
      <c r="G153" s="163"/>
      <c r="H153" s="163"/>
      <c r="I153" s="163"/>
      <c r="J153" s="76"/>
      <c r="K153" s="66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  <c r="AA153" s="24"/>
      <c r="AB153" s="24"/>
      <c r="AC153" s="24"/>
      <c r="AD153" s="24"/>
      <c r="AE153" s="24"/>
      <c r="AF153" s="24"/>
      <c r="AG153" s="24"/>
      <c r="AH153" s="24"/>
      <c r="AI153" s="24"/>
      <c r="AJ153" s="24"/>
      <c r="AK153" s="24"/>
      <c r="AL153" s="24"/>
      <c r="AM153" s="24"/>
      <c r="AN153" s="24"/>
      <c r="AO153" s="24"/>
      <c r="AP153" s="24"/>
      <c r="AQ153" s="24"/>
      <c r="AR153" s="24"/>
      <c r="AS153" s="24"/>
      <c r="AT153" s="24"/>
      <c r="AU153" s="24"/>
      <c r="AMJ153" s="59"/>
    </row>
    <row r="154" spans="1:1024" s="58" customFormat="1" ht="15" customHeight="1">
      <c r="A154" s="164" t="s">
        <v>228</v>
      </c>
      <c r="B154" s="164"/>
      <c r="C154" s="164"/>
      <c r="D154" s="164"/>
      <c r="E154" s="164"/>
      <c r="F154" s="164"/>
      <c r="G154" s="164"/>
      <c r="H154" s="165" t="s">
        <v>229</v>
      </c>
      <c r="I154" s="165"/>
      <c r="J154" s="85"/>
      <c r="K154" s="66"/>
      <c r="L154" s="24"/>
      <c r="M154" s="24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4"/>
      <c r="AA154" s="24"/>
      <c r="AB154" s="24"/>
      <c r="AC154" s="24"/>
      <c r="AD154" s="24"/>
      <c r="AE154" s="24"/>
      <c r="AF154" s="24"/>
      <c r="AG154" s="24"/>
      <c r="AH154" s="24"/>
      <c r="AI154" s="24"/>
      <c r="AJ154" s="24"/>
      <c r="AK154" s="24"/>
      <c r="AL154" s="24"/>
      <c r="AM154" s="24"/>
      <c r="AN154" s="24"/>
      <c r="AO154" s="24"/>
      <c r="AP154" s="24"/>
      <c r="AQ154" s="24"/>
      <c r="AR154" s="24"/>
      <c r="AS154" s="24"/>
      <c r="AT154" s="24"/>
      <c r="AU154" s="24"/>
      <c r="AMJ154" s="59"/>
    </row>
    <row r="155" spans="1:1024" s="58" customFormat="1" ht="15" customHeight="1">
      <c r="A155" s="155" t="s">
        <v>230</v>
      </c>
      <c r="B155" s="155"/>
      <c r="C155" s="155"/>
      <c r="D155" s="155"/>
      <c r="E155" s="155"/>
      <c r="F155" s="155"/>
      <c r="G155" s="155"/>
      <c r="H155" s="156">
        <f>H149</f>
        <v>58460.6</v>
      </c>
      <c r="I155" s="156"/>
      <c r="J155" s="24"/>
      <c r="K155" s="66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  <c r="AA155" s="24"/>
      <c r="AB155" s="24"/>
      <c r="AC155" s="24"/>
      <c r="AD155" s="24"/>
      <c r="AE155" s="24"/>
      <c r="AF155" s="24"/>
      <c r="AG155" s="24"/>
      <c r="AH155" s="24"/>
      <c r="AI155" s="24"/>
      <c r="AJ155" s="24"/>
      <c r="AK155" s="24"/>
      <c r="AL155" s="24"/>
      <c r="AM155" s="24"/>
      <c r="AN155" s="24"/>
      <c r="AO155" s="24"/>
      <c r="AP155" s="24"/>
      <c r="AQ155" s="24"/>
      <c r="AR155" s="24"/>
      <c r="AS155" s="24"/>
      <c r="AT155" s="24"/>
      <c r="AU155" s="24"/>
      <c r="AMJ155" s="59"/>
    </row>
    <row r="156" spans="1:1024" s="58" customFormat="1" ht="15" customHeight="1" thickBot="1">
      <c r="A156" s="155" t="s">
        <v>231</v>
      </c>
      <c r="B156" s="155"/>
      <c r="C156" s="155"/>
      <c r="D156" s="155"/>
      <c r="E156" s="155"/>
      <c r="F156" s="155"/>
      <c r="G156" s="155"/>
      <c r="H156" s="157">
        <f>G13</f>
        <v>12</v>
      </c>
      <c r="I156" s="157"/>
      <c r="J156" s="24"/>
      <c r="K156" s="66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  <c r="AA156" s="24"/>
      <c r="AB156" s="24"/>
      <c r="AC156" s="24"/>
      <c r="AD156" s="24"/>
      <c r="AE156" s="24"/>
      <c r="AF156" s="24"/>
      <c r="AG156" s="24"/>
      <c r="AH156" s="24"/>
      <c r="AI156" s="24"/>
      <c r="AJ156" s="24"/>
      <c r="AK156" s="24"/>
      <c r="AL156" s="24"/>
      <c r="AM156" s="24"/>
      <c r="AN156" s="24"/>
      <c r="AO156" s="24"/>
      <c r="AP156" s="24"/>
      <c r="AQ156" s="24"/>
      <c r="AR156" s="24"/>
      <c r="AS156" s="24"/>
      <c r="AT156" s="24"/>
      <c r="AU156" s="24"/>
      <c r="AMJ156" s="59"/>
    </row>
    <row r="157" spans="1:1024" s="58" customFormat="1" ht="15" customHeight="1" thickBot="1">
      <c r="A157" s="158" t="s">
        <v>232</v>
      </c>
      <c r="B157" s="158"/>
      <c r="C157" s="158"/>
      <c r="D157" s="158"/>
      <c r="E157" s="158"/>
      <c r="F157" s="158"/>
      <c r="G157" s="158"/>
      <c r="H157" s="159">
        <f>H155*H156</f>
        <v>701527.2</v>
      </c>
      <c r="I157" s="159"/>
      <c r="J157" s="24"/>
      <c r="K157" s="66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  <c r="AA157" s="24"/>
      <c r="AB157" s="24"/>
      <c r="AC157" s="24"/>
      <c r="AD157" s="24"/>
      <c r="AE157" s="24"/>
      <c r="AF157" s="24"/>
      <c r="AG157" s="24"/>
      <c r="AH157" s="24"/>
      <c r="AI157" s="24"/>
      <c r="AJ157" s="24"/>
      <c r="AK157" s="24"/>
      <c r="AL157" s="24"/>
      <c r="AM157" s="24"/>
      <c r="AN157" s="24"/>
      <c r="AO157" s="24"/>
      <c r="AP157" s="24"/>
      <c r="AQ157" s="24"/>
      <c r="AR157" s="24"/>
      <c r="AS157" s="24"/>
      <c r="AT157" s="24"/>
      <c r="AU157" s="24"/>
      <c r="AMJ157" s="59"/>
    </row>
    <row r="159" spans="1:1024">
      <c r="H159" s="108"/>
      <c r="I159" s="109"/>
    </row>
    <row r="160" spans="1:1024">
      <c r="G160" s="108"/>
      <c r="H160" s="108"/>
      <c r="I160" s="109"/>
    </row>
    <row r="161" spans="7:9">
      <c r="G161" s="108"/>
      <c r="H161" s="108"/>
      <c r="I161" s="109"/>
    </row>
    <row r="162" spans="7:9">
      <c r="G162" s="108"/>
      <c r="H162" s="108"/>
      <c r="I162" s="109"/>
    </row>
    <row r="163" spans="7:9">
      <c r="G163" s="108"/>
      <c r="H163" s="108"/>
      <c r="I163" s="108"/>
    </row>
    <row r="164" spans="7:9">
      <c r="G164" s="108"/>
    </row>
  </sheetData>
  <mergeCells count="233">
    <mergeCell ref="A156:G156"/>
    <mergeCell ref="H156:I156"/>
    <mergeCell ref="A157:G157"/>
    <mergeCell ref="H157:I157"/>
    <mergeCell ref="A151:I151"/>
    <mergeCell ref="A153:I153"/>
    <mergeCell ref="A154:G154"/>
    <mergeCell ref="H154:I154"/>
    <mergeCell ref="A155:G155"/>
    <mergeCell ref="H155:I155"/>
    <mergeCell ref="A147:G147"/>
    <mergeCell ref="H147:I147"/>
    <mergeCell ref="A148:G148"/>
    <mergeCell ref="H148:I148"/>
    <mergeCell ref="A149:G149"/>
    <mergeCell ref="H149:I149"/>
    <mergeCell ref="A145:B145"/>
    <mergeCell ref="E145:F145"/>
    <mergeCell ref="H145:I145"/>
    <mergeCell ref="A146:B146"/>
    <mergeCell ref="E146:F146"/>
    <mergeCell ref="H146:I146"/>
    <mergeCell ref="B140:G140"/>
    <mergeCell ref="H140:I140"/>
    <mergeCell ref="A141:G141"/>
    <mergeCell ref="H141:I141"/>
    <mergeCell ref="A142:I142"/>
    <mergeCell ref="A143:I143"/>
    <mergeCell ref="B137:G137"/>
    <mergeCell ref="H137:I137"/>
    <mergeCell ref="B138:G138"/>
    <mergeCell ref="H138:I138"/>
    <mergeCell ref="A139:G139"/>
    <mergeCell ref="H139:I139"/>
    <mergeCell ref="B134:G134"/>
    <mergeCell ref="H134:I134"/>
    <mergeCell ref="B135:G135"/>
    <mergeCell ref="H135:I135"/>
    <mergeCell ref="B136:G136"/>
    <mergeCell ref="H136:I136"/>
    <mergeCell ref="A129:G129"/>
    <mergeCell ref="A130:I130"/>
    <mergeCell ref="A131:I131"/>
    <mergeCell ref="A132:I132"/>
    <mergeCell ref="A133:G133"/>
    <mergeCell ref="H133:I133"/>
    <mergeCell ref="B124:G124"/>
    <mergeCell ref="B125:G125"/>
    <mergeCell ref="A126:B126"/>
    <mergeCell ref="C126:C127"/>
    <mergeCell ref="A127:B127"/>
    <mergeCell ref="A128:B128"/>
    <mergeCell ref="A119:G119"/>
    <mergeCell ref="H119:I119"/>
    <mergeCell ref="A120:I120"/>
    <mergeCell ref="A121:I121"/>
    <mergeCell ref="B122:G122"/>
    <mergeCell ref="B123:G123"/>
    <mergeCell ref="B116:G116"/>
    <mergeCell ref="H116:I116"/>
    <mergeCell ref="B117:G117"/>
    <mergeCell ref="H117:I117"/>
    <mergeCell ref="B118:G118"/>
    <mergeCell ref="H118:I118"/>
    <mergeCell ref="A112:I112"/>
    <mergeCell ref="A113:I113"/>
    <mergeCell ref="B114:G114"/>
    <mergeCell ref="H114:I114"/>
    <mergeCell ref="B115:G115"/>
    <mergeCell ref="H115:I115"/>
    <mergeCell ref="B109:G109"/>
    <mergeCell ref="H109:I109"/>
    <mergeCell ref="B110:G110"/>
    <mergeCell ref="H110:I110"/>
    <mergeCell ref="A111:G111"/>
    <mergeCell ref="H111:I111"/>
    <mergeCell ref="B104:G104"/>
    <mergeCell ref="A105:G105"/>
    <mergeCell ref="H105:I105"/>
    <mergeCell ref="A106:I106"/>
    <mergeCell ref="A107:I107"/>
    <mergeCell ref="B108:G108"/>
    <mergeCell ref="H108:I108"/>
    <mergeCell ref="B98:G98"/>
    <mergeCell ref="B99:G99"/>
    <mergeCell ref="A100:G100"/>
    <mergeCell ref="A101:I101"/>
    <mergeCell ref="A102:I102"/>
    <mergeCell ref="B103:G103"/>
    <mergeCell ref="B93:G93"/>
    <mergeCell ref="B94:G94"/>
    <mergeCell ref="K94:V94"/>
    <mergeCell ref="B95:G95"/>
    <mergeCell ref="B96:G96"/>
    <mergeCell ref="B97:G97"/>
    <mergeCell ref="B88:G88"/>
    <mergeCell ref="A89:G89"/>
    <mergeCell ref="H89:I89"/>
    <mergeCell ref="A90:I90"/>
    <mergeCell ref="A91:I91"/>
    <mergeCell ref="A92:I92"/>
    <mergeCell ref="B82:G82"/>
    <mergeCell ref="B83:G83"/>
    <mergeCell ref="B84:G84"/>
    <mergeCell ref="B85:G85"/>
    <mergeCell ref="B86:G86"/>
    <mergeCell ref="B87:G87"/>
    <mergeCell ref="B78:G78"/>
    <mergeCell ref="H78:I78"/>
    <mergeCell ref="A79:G79"/>
    <mergeCell ref="H79:I79"/>
    <mergeCell ref="A80:I80"/>
    <mergeCell ref="A81:I81"/>
    <mergeCell ref="A74:I74"/>
    <mergeCell ref="B75:G75"/>
    <mergeCell ref="H75:I75"/>
    <mergeCell ref="B76:G76"/>
    <mergeCell ref="H76:I76"/>
    <mergeCell ref="B77:G77"/>
    <mergeCell ref="H77:I77"/>
    <mergeCell ref="B70:G70"/>
    <mergeCell ref="H70:I70"/>
    <mergeCell ref="A71:G71"/>
    <mergeCell ref="H71:I71"/>
    <mergeCell ref="A72:I72"/>
    <mergeCell ref="A73:I73"/>
    <mergeCell ref="B67:G67"/>
    <mergeCell ref="H67:I67"/>
    <mergeCell ref="B68:G68"/>
    <mergeCell ref="H68:I68"/>
    <mergeCell ref="B69:G69"/>
    <mergeCell ref="H69:I69"/>
    <mergeCell ref="AB63:AC63"/>
    <mergeCell ref="AD63:AE63"/>
    <mergeCell ref="AF63:AG63"/>
    <mergeCell ref="AH63:AK63"/>
    <mergeCell ref="H64:I64"/>
    <mergeCell ref="A65:A66"/>
    <mergeCell ref="B65:C66"/>
    <mergeCell ref="H65:I66"/>
    <mergeCell ref="B62:G62"/>
    <mergeCell ref="H62:I62"/>
    <mergeCell ref="A63:A64"/>
    <mergeCell ref="B63:B64"/>
    <mergeCell ref="H63:I63"/>
    <mergeCell ref="Z63:AA63"/>
    <mergeCell ref="B56:G56"/>
    <mergeCell ref="B57:G57"/>
    <mergeCell ref="B58:G58"/>
    <mergeCell ref="A59:G59"/>
    <mergeCell ref="A60:I60"/>
    <mergeCell ref="A61:I61"/>
    <mergeCell ref="B50:G50"/>
    <mergeCell ref="B51:G51"/>
    <mergeCell ref="B52:G52"/>
    <mergeCell ref="B53:C53"/>
    <mergeCell ref="B54:G54"/>
    <mergeCell ref="B55:G55"/>
    <mergeCell ref="B46:G46"/>
    <mergeCell ref="K46:V46"/>
    <mergeCell ref="A47:G47"/>
    <mergeCell ref="H47:I47"/>
    <mergeCell ref="A48:I48"/>
    <mergeCell ref="A49:I49"/>
    <mergeCell ref="A41:I41"/>
    <mergeCell ref="A42:I42"/>
    <mergeCell ref="B43:G43"/>
    <mergeCell ref="B44:G44"/>
    <mergeCell ref="K44:V44"/>
    <mergeCell ref="B45:G45"/>
    <mergeCell ref="K45:V45"/>
    <mergeCell ref="B38:G38"/>
    <mergeCell ref="H38:I38"/>
    <mergeCell ref="K38:L38"/>
    <mergeCell ref="A39:G39"/>
    <mergeCell ref="H39:I39"/>
    <mergeCell ref="A40:I40"/>
    <mergeCell ref="B36:G36"/>
    <mergeCell ref="H36:I36"/>
    <mergeCell ref="K36:L36"/>
    <mergeCell ref="B37:G37"/>
    <mergeCell ref="H37:I37"/>
    <mergeCell ref="K37:L37"/>
    <mergeCell ref="K32:V32"/>
    <mergeCell ref="H33:I33"/>
    <mergeCell ref="K33:V33"/>
    <mergeCell ref="H34:I34"/>
    <mergeCell ref="B35:G35"/>
    <mergeCell ref="H35:I35"/>
    <mergeCell ref="K35:L35"/>
    <mergeCell ref="A29:I29"/>
    <mergeCell ref="A30:I30"/>
    <mergeCell ref="B31:G31"/>
    <mergeCell ref="H31:I31"/>
    <mergeCell ref="B32:G32"/>
    <mergeCell ref="H32:I32"/>
    <mergeCell ref="B26:G26"/>
    <mergeCell ref="H26:I26"/>
    <mergeCell ref="B27:G27"/>
    <mergeCell ref="H27:I27"/>
    <mergeCell ref="B28:G28"/>
    <mergeCell ref="H28:I28"/>
    <mergeCell ref="A22:I22"/>
    <mergeCell ref="A23:I23"/>
    <mergeCell ref="B24:G24"/>
    <mergeCell ref="H24:I24"/>
    <mergeCell ref="B25:G25"/>
    <mergeCell ref="H25:I25"/>
    <mergeCell ref="B17:G17"/>
    <mergeCell ref="H17:I17"/>
    <mergeCell ref="C18:I18"/>
    <mergeCell ref="A19:I19"/>
    <mergeCell ref="A20:I20"/>
    <mergeCell ref="A21:I21"/>
    <mergeCell ref="B12:F12"/>
    <mergeCell ref="G12:I12"/>
    <mergeCell ref="G13:I13"/>
    <mergeCell ref="A14:I14"/>
    <mergeCell ref="A15:I15"/>
    <mergeCell ref="B16:G16"/>
    <mergeCell ref="H16:I16"/>
    <mergeCell ref="A8:I8"/>
    <mergeCell ref="A9:I9"/>
    <mergeCell ref="B10:F10"/>
    <mergeCell ref="G10:I10"/>
    <mergeCell ref="B11:F11"/>
    <mergeCell ref="G11:I11"/>
    <mergeCell ref="A1:K1"/>
    <mergeCell ref="A2:K2"/>
    <mergeCell ref="A3:I3"/>
    <mergeCell ref="C4:I4"/>
    <mergeCell ref="C5:D5"/>
    <mergeCell ref="A7:I7"/>
  </mergeCells>
  <printOptions horizontalCentered="1" headings="1"/>
  <pageMargins left="0.39374999999999999" right="0.39374999999999999" top="0.39374999999999999" bottom="0.39374999999999999" header="0.511811023622047" footer="0.511811023622047"/>
  <pageSetup paperSize="9" scale="60" fitToHeight="0" orientation="landscape" r:id="rId1"/>
  <rowBreaks count="3" manualBreakCount="3">
    <brk id="47" max="10" man="1"/>
    <brk id="90" max="10" man="1"/>
    <brk id="12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951D2-7299-426E-88A3-89D0D84F275C}">
  <sheetPr>
    <pageSetUpPr fitToPage="1"/>
  </sheetPr>
  <dimension ref="A1:AMJ164"/>
  <sheetViews>
    <sheetView view="pageBreakPreview" topLeftCell="C22" zoomScaleNormal="115" zoomScaleSheetLayoutView="100" zoomScalePageLayoutView="115" workbookViewId="0">
      <selection activeCell="K36" sqref="K36:L36"/>
    </sheetView>
  </sheetViews>
  <sheetFormatPr defaultColWidth="9.140625" defaultRowHeight="15"/>
  <cols>
    <col min="1" max="1" width="3.140625" style="86" customWidth="1"/>
    <col min="2" max="2" width="32.28515625" style="58" bestFit="1" customWidth="1"/>
    <col min="3" max="3" width="17.140625" style="58" customWidth="1"/>
    <col min="4" max="4" width="14.140625" style="58" customWidth="1"/>
    <col min="5" max="5" width="13" style="58" customWidth="1"/>
    <col min="6" max="6" width="10.5703125" style="58" customWidth="1"/>
    <col min="7" max="7" width="15.28515625" style="58" bestFit="1" customWidth="1"/>
    <col min="8" max="8" width="8" style="58" customWidth="1"/>
    <col min="9" max="9" width="17.5703125" style="58" customWidth="1"/>
    <col min="10" max="10" width="10.140625" style="58" hidden="1" customWidth="1"/>
    <col min="11" max="11" width="94.7109375" style="1" customWidth="1"/>
    <col min="12" max="26" width="9.140625" style="2"/>
    <col min="27" max="27" width="9.7109375" style="2" customWidth="1"/>
    <col min="28" max="47" width="9.140625" style="2"/>
    <col min="48" max="1023" width="9.140625" style="58"/>
    <col min="1024" max="1024" width="11.5703125" style="59" customWidth="1"/>
    <col min="1025" max="16384" width="9.140625" style="59"/>
  </cols>
  <sheetData>
    <row r="1" spans="1:11">
      <c r="A1" s="234" t="s">
        <v>0</v>
      </c>
      <c r="B1" s="234"/>
      <c r="C1" s="234"/>
      <c r="D1" s="234"/>
      <c r="E1" s="234"/>
      <c r="F1" s="234"/>
      <c r="G1" s="234"/>
      <c r="H1" s="234"/>
      <c r="I1" s="234"/>
      <c r="J1" s="234"/>
      <c r="K1" s="234"/>
    </row>
    <row r="2" spans="1:11" ht="21" customHeight="1">
      <c r="A2" s="235" t="s">
        <v>1</v>
      </c>
      <c r="B2" s="235"/>
      <c r="C2" s="235"/>
      <c r="D2" s="235"/>
      <c r="E2" s="235"/>
      <c r="F2" s="235"/>
      <c r="G2" s="235"/>
      <c r="H2" s="235"/>
      <c r="I2" s="235"/>
      <c r="J2" s="235"/>
      <c r="K2" s="235"/>
    </row>
    <row r="3" spans="1:11" ht="15" customHeight="1">
      <c r="A3" s="191"/>
      <c r="B3" s="191"/>
      <c r="C3" s="191"/>
      <c r="D3" s="191"/>
      <c r="E3" s="191"/>
      <c r="F3" s="191"/>
      <c r="G3" s="191"/>
      <c r="H3" s="191"/>
      <c r="I3" s="191"/>
      <c r="J3" s="149"/>
    </row>
    <row r="4" spans="1:11" ht="15" customHeight="1">
      <c r="A4" s="138"/>
      <c r="B4" s="141" t="s">
        <v>2</v>
      </c>
      <c r="C4" s="238"/>
      <c r="D4" s="238"/>
      <c r="E4" s="238"/>
      <c r="F4" s="238"/>
      <c r="G4" s="238"/>
      <c r="H4" s="238"/>
      <c r="I4" s="238"/>
      <c r="J4" s="3"/>
    </row>
    <row r="5" spans="1:11" ht="15" customHeight="1">
      <c r="A5" s="138"/>
      <c r="B5" s="141" t="s">
        <v>3</v>
      </c>
      <c r="C5" s="239"/>
      <c r="D5" s="239"/>
      <c r="E5" s="4"/>
      <c r="F5" s="4"/>
      <c r="G5" s="4"/>
      <c r="H5" s="4"/>
      <c r="I5" s="4"/>
      <c r="J5" s="3"/>
    </row>
    <row r="6" spans="1:11" ht="15" customHeight="1">
      <c r="A6" s="138"/>
      <c r="B6" s="141" t="s">
        <v>4</v>
      </c>
      <c r="C6" s="4"/>
      <c r="D6" s="4"/>
      <c r="E6" s="4"/>
      <c r="F6" s="4"/>
      <c r="G6" s="4"/>
      <c r="H6" s="4"/>
      <c r="I6" s="4"/>
      <c r="J6" s="3"/>
    </row>
    <row r="7" spans="1:11" ht="15" customHeight="1">
      <c r="A7" s="191"/>
      <c r="B7" s="191"/>
      <c r="C7" s="191"/>
      <c r="D7" s="191"/>
      <c r="E7" s="191"/>
      <c r="F7" s="191"/>
      <c r="G7" s="191"/>
      <c r="H7" s="191"/>
      <c r="I7" s="191"/>
      <c r="J7" s="3"/>
    </row>
    <row r="8" spans="1:11" ht="15" customHeight="1">
      <c r="A8" s="230" t="s">
        <v>5</v>
      </c>
      <c r="B8" s="230"/>
      <c r="C8" s="230"/>
      <c r="D8" s="230"/>
      <c r="E8" s="230"/>
      <c r="F8" s="230"/>
      <c r="G8" s="230"/>
      <c r="H8" s="230"/>
      <c r="I8" s="230"/>
      <c r="J8" s="3"/>
      <c r="K8" s="5" t="s">
        <v>6</v>
      </c>
    </row>
    <row r="9" spans="1:11" ht="15" customHeight="1">
      <c r="A9" s="191"/>
      <c r="B9" s="191"/>
      <c r="C9" s="191"/>
      <c r="D9" s="191"/>
      <c r="E9" s="191"/>
      <c r="F9" s="191"/>
      <c r="G9" s="191"/>
      <c r="H9" s="191"/>
      <c r="I9" s="191"/>
      <c r="J9" s="149"/>
    </row>
    <row r="10" spans="1:11" ht="15" customHeight="1">
      <c r="A10" s="140" t="s">
        <v>7</v>
      </c>
      <c r="B10" s="224" t="s">
        <v>8</v>
      </c>
      <c r="C10" s="224"/>
      <c r="D10" s="224"/>
      <c r="E10" s="224"/>
      <c r="F10" s="224"/>
      <c r="G10" s="236" t="s">
        <v>9</v>
      </c>
      <c r="H10" s="236"/>
      <c r="I10" s="236"/>
      <c r="J10" s="6"/>
      <c r="K10" s="1" t="s">
        <v>10</v>
      </c>
    </row>
    <row r="11" spans="1:11" ht="15" customHeight="1">
      <c r="A11" s="140" t="s">
        <v>11</v>
      </c>
      <c r="B11" s="224" t="s">
        <v>12</v>
      </c>
      <c r="C11" s="224"/>
      <c r="D11" s="224"/>
      <c r="E11" s="224"/>
      <c r="F11" s="224"/>
      <c r="G11" s="166" t="s">
        <v>13</v>
      </c>
      <c r="H11" s="166"/>
      <c r="I11" s="166"/>
      <c r="J11" s="6"/>
      <c r="K11" s="1" t="s">
        <v>14</v>
      </c>
    </row>
    <row r="12" spans="1:11" ht="15" customHeight="1">
      <c r="A12" s="7" t="s">
        <v>15</v>
      </c>
      <c r="B12" s="237" t="s">
        <v>16</v>
      </c>
      <c r="C12" s="237"/>
      <c r="D12" s="237"/>
      <c r="E12" s="237"/>
      <c r="F12" s="237"/>
      <c r="G12" s="232" t="s">
        <v>17</v>
      </c>
      <c r="H12" s="232"/>
      <c r="I12" s="232"/>
      <c r="J12" s="149"/>
      <c r="K12" s="1" t="s">
        <v>18</v>
      </c>
    </row>
    <row r="13" spans="1:11" ht="15" customHeight="1">
      <c r="A13" s="140" t="s">
        <v>19</v>
      </c>
      <c r="B13" s="8" t="s">
        <v>20</v>
      </c>
      <c r="C13" s="9"/>
      <c r="D13" s="9"/>
      <c r="E13" s="9"/>
      <c r="F13" s="9"/>
      <c r="G13" s="232">
        <v>12</v>
      </c>
      <c r="H13" s="232"/>
      <c r="I13" s="232"/>
      <c r="J13" s="149"/>
      <c r="K13" s="1" t="s">
        <v>21</v>
      </c>
    </row>
    <row r="14" spans="1:11" ht="15" customHeight="1">
      <c r="A14" s="191"/>
      <c r="B14" s="191"/>
      <c r="C14" s="191"/>
      <c r="D14" s="191"/>
      <c r="E14" s="191"/>
      <c r="F14" s="191"/>
      <c r="G14" s="191"/>
      <c r="H14" s="191"/>
      <c r="I14" s="191"/>
      <c r="J14" s="149"/>
    </row>
    <row r="15" spans="1:11" ht="15" customHeight="1">
      <c r="A15" s="230" t="s">
        <v>22</v>
      </c>
      <c r="B15" s="230"/>
      <c r="C15" s="230"/>
      <c r="D15" s="230"/>
      <c r="E15" s="230"/>
      <c r="F15" s="230"/>
      <c r="G15" s="230"/>
      <c r="H15" s="230"/>
      <c r="I15" s="230"/>
      <c r="J15" s="149"/>
    </row>
    <row r="16" spans="1:11" ht="15" customHeight="1">
      <c r="A16" s="140">
        <v>1</v>
      </c>
      <c r="B16" s="224" t="s">
        <v>23</v>
      </c>
      <c r="C16" s="224"/>
      <c r="D16" s="224"/>
      <c r="E16" s="224"/>
      <c r="F16" s="224"/>
      <c r="G16" s="224"/>
      <c r="H16" s="232" t="s">
        <v>24</v>
      </c>
      <c r="I16" s="232"/>
      <c r="J16" s="149"/>
      <c r="K16" s="1" t="s">
        <v>25</v>
      </c>
    </row>
    <row r="17" spans="1:22" ht="15" customHeight="1">
      <c r="A17" s="140">
        <v>2</v>
      </c>
      <c r="B17" s="224" t="s">
        <v>26</v>
      </c>
      <c r="C17" s="224"/>
      <c r="D17" s="224"/>
      <c r="E17" s="224"/>
      <c r="F17" s="224"/>
      <c r="G17" s="224"/>
      <c r="H17" s="233"/>
      <c r="I17" s="232"/>
      <c r="J17" s="149"/>
      <c r="K17" s="1" t="s">
        <v>27</v>
      </c>
    </row>
    <row r="18" spans="1:22" ht="15" customHeight="1">
      <c r="A18" s="140">
        <v>1</v>
      </c>
      <c r="B18" s="8" t="s">
        <v>28</v>
      </c>
      <c r="C18" s="229" t="s">
        <v>29</v>
      </c>
      <c r="D18" s="229"/>
      <c r="E18" s="229"/>
      <c r="F18" s="229"/>
      <c r="G18" s="229"/>
      <c r="H18" s="229"/>
      <c r="I18" s="229"/>
      <c r="J18" s="149"/>
      <c r="K18" s="1" t="s">
        <v>30</v>
      </c>
    </row>
    <row r="19" spans="1:22" ht="15" customHeight="1">
      <c r="A19" s="191"/>
      <c r="B19" s="191"/>
      <c r="C19" s="191"/>
      <c r="D19" s="191"/>
      <c r="E19" s="191"/>
      <c r="F19" s="191"/>
      <c r="G19" s="191"/>
      <c r="H19" s="191"/>
      <c r="I19" s="191"/>
      <c r="J19" s="149"/>
    </row>
    <row r="20" spans="1:22" ht="15" customHeight="1">
      <c r="A20" s="230" t="s">
        <v>31</v>
      </c>
      <c r="B20" s="230"/>
      <c r="C20" s="230"/>
      <c r="D20" s="230"/>
      <c r="E20" s="230"/>
      <c r="F20" s="230"/>
      <c r="G20" s="230"/>
      <c r="H20" s="230"/>
      <c r="I20" s="230"/>
      <c r="J20" s="10"/>
    </row>
    <row r="21" spans="1:22" ht="15" customHeight="1">
      <c r="A21" s="191" t="s">
        <v>32</v>
      </c>
      <c r="B21" s="191"/>
      <c r="C21" s="191"/>
      <c r="D21" s="191"/>
      <c r="E21" s="191"/>
      <c r="F21" s="191"/>
      <c r="G21" s="191"/>
      <c r="H21" s="191"/>
      <c r="I21" s="191"/>
      <c r="J21" s="149"/>
    </row>
    <row r="22" spans="1:22" ht="15" customHeight="1">
      <c r="A22" s="231" t="s">
        <v>33</v>
      </c>
      <c r="B22" s="231"/>
      <c r="C22" s="231"/>
      <c r="D22" s="231"/>
      <c r="E22" s="231"/>
      <c r="F22" s="231"/>
      <c r="G22" s="231"/>
      <c r="H22" s="231"/>
      <c r="I22" s="231"/>
      <c r="J22" s="11"/>
    </row>
    <row r="23" spans="1:22" ht="15" customHeight="1">
      <c r="A23" s="187" t="s">
        <v>34</v>
      </c>
      <c r="B23" s="187"/>
      <c r="C23" s="187"/>
      <c r="D23" s="187"/>
      <c r="E23" s="187"/>
      <c r="F23" s="187"/>
      <c r="G23" s="187"/>
      <c r="H23" s="187"/>
      <c r="I23" s="187"/>
      <c r="J23" s="11"/>
    </row>
    <row r="24" spans="1:22" ht="15" customHeight="1">
      <c r="A24" s="142">
        <v>1</v>
      </c>
      <c r="B24" s="195" t="s">
        <v>35</v>
      </c>
      <c r="C24" s="195"/>
      <c r="D24" s="195"/>
      <c r="E24" s="195"/>
      <c r="F24" s="195"/>
      <c r="G24" s="195"/>
      <c r="H24" s="226" t="str">
        <f>C18</f>
        <v>VIGILANTE</v>
      </c>
      <c r="I24" s="226"/>
      <c r="J24" s="11"/>
      <c r="K24" s="1" t="s">
        <v>36</v>
      </c>
    </row>
    <row r="25" spans="1:22" ht="15" customHeight="1">
      <c r="A25" s="142">
        <v>2</v>
      </c>
      <c r="B25" s="195" t="s">
        <v>37</v>
      </c>
      <c r="C25" s="195"/>
      <c r="D25" s="195"/>
      <c r="E25" s="195"/>
      <c r="F25" s="195"/>
      <c r="G25" s="195"/>
      <c r="H25" s="226" t="s">
        <v>38</v>
      </c>
      <c r="I25" s="226"/>
      <c r="J25" s="11"/>
      <c r="K25" s="1" t="s">
        <v>39</v>
      </c>
    </row>
    <row r="26" spans="1:22" ht="15" customHeight="1">
      <c r="A26" s="142">
        <v>3</v>
      </c>
      <c r="B26" s="195" t="s">
        <v>40</v>
      </c>
      <c r="C26" s="195"/>
      <c r="D26" s="195"/>
      <c r="E26" s="195"/>
      <c r="F26" s="195"/>
      <c r="G26" s="195"/>
      <c r="H26" s="228">
        <v>2440.9899999999998</v>
      </c>
      <c r="I26" s="228"/>
      <c r="J26" s="12"/>
      <c r="K26" s="1" t="s">
        <v>41</v>
      </c>
    </row>
    <row r="27" spans="1:22" ht="15" customHeight="1">
      <c r="A27" s="142">
        <v>4</v>
      </c>
      <c r="B27" s="195" t="s">
        <v>42</v>
      </c>
      <c r="C27" s="195"/>
      <c r="D27" s="195"/>
      <c r="E27" s="195"/>
      <c r="F27" s="195"/>
      <c r="G27" s="195"/>
      <c r="H27" s="226" t="s">
        <v>43</v>
      </c>
      <c r="I27" s="226"/>
      <c r="J27" s="13"/>
      <c r="K27" s="1" t="s">
        <v>44</v>
      </c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</row>
    <row r="28" spans="1:22" ht="15" customHeight="1">
      <c r="A28" s="142">
        <v>5</v>
      </c>
      <c r="B28" s="195" t="s">
        <v>45</v>
      </c>
      <c r="C28" s="195"/>
      <c r="D28" s="195"/>
      <c r="E28" s="195"/>
      <c r="F28" s="195"/>
      <c r="G28" s="195"/>
      <c r="H28" s="227" t="s">
        <v>46</v>
      </c>
      <c r="I28" s="227"/>
      <c r="J28" s="13"/>
      <c r="K28" s="1" t="s">
        <v>47</v>
      </c>
    </row>
    <row r="29" spans="1:22" ht="15" customHeight="1">
      <c r="A29" s="218"/>
      <c r="B29" s="218"/>
      <c r="C29" s="218"/>
      <c r="D29" s="218"/>
      <c r="E29" s="218"/>
      <c r="F29" s="218"/>
      <c r="G29" s="218"/>
      <c r="H29" s="218"/>
      <c r="I29" s="218"/>
      <c r="J29" s="149"/>
    </row>
    <row r="30" spans="1:22" ht="15" customHeight="1">
      <c r="A30" s="185" t="s">
        <v>48</v>
      </c>
      <c r="B30" s="185"/>
      <c r="C30" s="185"/>
      <c r="D30" s="185"/>
      <c r="E30" s="185"/>
      <c r="F30" s="185"/>
      <c r="G30" s="185"/>
      <c r="H30" s="185"/>
      <c r="I30" s="185"/>
      <c r="J30" s="15"/>
    </row>
    <row r="31" spans="1:22" ht="15" customHeight="1">
      <c r="A31" s="146">
        <v>1</v>
      </c>
      <c r="B31" s="187" t="s">
        <v>49</v>
      </c>
      <c r="C31" s="187"/>
      <c r="D31" s="187"/>
      <c r="E31" s="187"/>
      <c r="F31" s="187"/>
      <c r="G31" s="187"/>
      <c r="H31" s="223" t="s">
        <v>50</v>
      </c>
      <c r="I31" s="223"/>
      <c r="J31" s="16"/>
    </row>
    <row r="32" spans="1:22" ht="15" customHeight="1">
      <c r="A32" s="142" t="s">
        <v>7</v>
      </c>
      <c r="B32" s="224" t="s">
        <v>51</v>
      </c>
      <c r="C32" s="224"/>
      <c r="D32" s="224"/>
      <c r="E32" s="224"/>
      <c r="F32" s="224"/>
      <c r="G32" s="224"/>
      <c r="H32" s="178">
        <f>H26</f>
        <v>2440.9899999999998</v>
      </c>
      <c r="I32" s="178"/>
      <c r="J32" s="17">
        <f>((H32/(H26/220)))</f>
        <v>220</v>
      </c>
      <c r="K32" s="240" t="s">
        <v>52</v>
      </c>
      <c r="L32" s="240"/>
      <c r="M32" s="240"/>
      <c r="N32" s="240"/>
      <c r="O32" s="240"/>
      <c r="P32" s="240"/>
      <c r="Q32" s="240"/>
      <c r="R32" s="240"/>
      <c r="S32" s="240"/>
      <c r="T32" s="240"/>
      <c r="U32" s="240"/>
      <c r="V32" s="240"/>
    </row>
    <row r="33" spans="1:22" ht="39" customHeight="1">
      <c r="A33" s="18" t="s">
        <v>11</v>
      </c>
      <c r="B33" s="101" t="s">
        <v>53</v>
      </c>
      <c r="C33" s="96"/>
      <c r="D33" s="97" t="s">
        <v>54</v>
      </c>
      <c r="E33" s="97" t="s">
        <v>233</v>
      </c>
      <c r="F33" s="96"/>
      <c r="G33" s="98"/>
      <c r="H33" s="225">
        <f>IF(E33="N",0,H32*0.3)</f>
        <v>732.3</v>
      </c>
      <c r="I33" s="225"/>
      <c r="J33" s="22"/>
      <c r="K33" s="241" t="s">
        <v>56</v>
      </c>
      <c r="L33" s="241"/>
      <c r="M33" s="241"/>
      <c r="N33" s="241"/>
      <c r="O33" s="241"/>
      <c r="P33" s="241"/>
      <c r="Q33" s="241"/>
      <c r="R33" s="241"/>
      <c r="S33" s="241"/>
      <c r="T33" s="241"/>
      <c r="U33" s="241"/>
      <c r="V33" s="241"/>
    </row>
    <row r="34" spans="1:22" ht="55.5" customHeight="1">
      <c r="A34" s="18" t="s">
        <v>15</v>
      </c>
      <c r="B34" s="101" t="s">
        <v>57</v>
      </c>
      <c r="C34" s="96"/>
      <c r="D34" s="97" t="s">
        <v>54</v>
      </c>
      <c r="E34" s="97" t="s">
        <v>58</v>
      </c>
      <c r="F34" s="99">
        <v>0.2</v>
      </c>
      <c r="G34" s="100"/>
      <c r="H34" s="221">
        <f>IF(E34="N",0,F34*H32)</f>
        <v>0</v>
      </c>
      <c r="I34" s="221"/>
      <c r="J34" s="22"/>
      <c r="K34" s="145" t="s">
        <v>59</v>
      </c>
      <c r="L34" s="144"/>
      <c r="M34" s="144"/>
      <c r="N34" s="144"/>
      <c r="O34" s="144"/>
      <c r="P34" s="144"/>
      <c r="Q34" s="144"/>
      <c r="R34" s="144"/>
      <c r="S34" s="144"/>
      <c r="T34" s="144"/>
      <c r="U34" s="144"/>
      <c r="V34" s="144"/>
    </row>
    <row r="35" spans="1:22" ht="15" customHeight="1">
      <c r="A35" s="142" t="s">
        <v>19</v>
      </c>
      <c r="B35" s="222" t="s">
        <v>60</v>
      </c>
      <c r="C35" s="222"/>
      <c r="D35" s="222"/>
      <c r="E35" s="222"/>
      <c r="F35" s="222"/>
      <c r="G35" s="222"/>
      <c r="H35" s="178">
        <f>(H32+H33)/220*20%*8*15</f>
        <v>346.18</v>
      </c>
      <c r="I35" s="178"/>
      <c r="J35" s="23"/>
      <c r="K35" s="241" t="s">
        <v>299</v>
      </c>
      <c r="L35" s="240"/>
    </row>
    <row r="36" spans="1:22" ht="15" customHeight="1">
      <c r="A36" s="142" t="s">
        <v>61</v>
      </c>
      <c r="B36" s="219" t="s">
        <v>62</v>
      </c>
      <c r="C36" s="219"/>
      <c r="D36" s="219"/>
      <c r="E36" s="219"/>
      <c r="F36" s="219"/>
      <c r="G36" s="219"/>
      <c r="H36" s="178"/>
      <c r="I36" s="178"/>
      <c r="J36" s="23"/>
      <c r="K36" s="240"/>
      <c r="L36" s="240"/>
      <c r="P36" s="24"/>
    </row>
    <row r="37" spans="1:22" ht="15" customHeight="1">
      <c r="A37" s="140" t="s">
        <v>63</v>
      </c>
      <c r="B37" s="219" t="s">
        <v>64</v>
      </c>
      <c r="C37" s="219"/>
      <c r="D37" s="219"/>
      <c r="E37" s="219"/>
      <c r="F37" s="219"/>
      <c r="G37" s="219"/>
      <c r="H37" s="186"/>
      <c r="I37" s="186"/>
      <c r="J37" s="25"/>
      <c r="K37" s="240"/>
      <c r="L37" s="240"/>
      <c r="N37" s="26"/>
    </row>
    <row r="38" spans="1:22" ht="15" customHeight="1">
      <c r="A38" s="142" t="s">
        <v>65</v>
      </c>
      <c r="B38" s="195" t="s">
        <v>66</v>
      </c>
      <c r="C38" s="195"/>
      <c r="D38" s="195"/>
      <c r="E38" s="195"/>
      <c r="F38" s="195"/>
      <c r="G38" s="195"/>
      <c r="H38" s="220"/>
      <c r="I38" s="220"/>
      <c r="J38" s="27"/>
      <c r="K38" s="240"/>
      <c r="L38" s="240"/>
    </row>
    <row r="39" spans="1:22" ht="15" customHeight="1">
      <c r="A39" s="188" t="s">
        <v>67</v>
      </c>
      <c r="B39" s="188"/>
      <c r="C39" s="188"/>
      <c r="D39" s="188"/>
      <c r="E39" s="188"/>
      <c r="F39" s="188"/>
      <c r="G39" s="188"/>
      <c r="H39" s="196">
        <f>SUM(H32:I38)</f>
        <v>3519.47</v>
      </c>
      <c r="I39" s="196"/>
      <c r="J39" s="28"/>
      <c r="K39" s="1" t="s">
        <v>68</v>
      </c>
    </row>
    <row r="40" spans="1:22" ht="15" customHeight="1">
      <c r="A40" s="218"/>
      <c r="B40" s="218"/>
      <c r="C40" s="218"/>
      <c r="D40" s="218"/>
      <c r="E40" s="218"/>
      <c r="F40" s="218"/>
      <c r="G40" s="218"/>
      <c r="H40" s="218"/>
      <c r="I40" s="218"/>
      <c r="J40" s="149"/>
    </row>
    <row r="41" spans="1:22" ht="15" customHeight="1">
      <c r="A41" s="185" t="s">
        <v>69</v>
      </c>
      <c r="B41" s="185"/>
      <c r="C41" s="185"/>
      <c r="D41" s="185"/>
      <c r="E41" s="185"/>
      <c r="F41" s="185"/>
      <c r="G41" s="185"/>
      <c r="H41" s="185"/>
      <c r="I41" s="185"/>
      <c r="J41" s="149"/>
    </row>
    <row r="42" spans="1:22" ht="15" customHeight="1">
      <c r="A42" s="188" t="s">
        <v>70</v>
      </c>
      <c r="B42" s="188"/>
      <c r="C42" s="188"/>
      <c r="D42" s="188"/>
      <c r="E42" s="188"/>
      <c r="F42" s="188"/>
      <c r="G42" s="188"/>
      <c r="H42" s="188"/>
      <c r="I42" s="188"/>
      <c r="J42" s="149"/>
    </row>
    <row r="43" spans="1:22" ht="15" customHeight="1">
      <c r="A43" s="146" t="s">
        <v>71</v>
      </c>
      <c r="B43" s="187" t="s">
        <v>72</v>
      </c>
      <c r="C43" s="187"/>
      <c r="D43" s="187"/>
      <c r="E43" s="187"/>
      <c r="F43" s="187"/>
      <c r="G43" s="187"/>
      <c r="H43" s="146" t="s">
        <v>73</v>
      </c>
      <c r="I43" s="29" t="s">
        <v>50</v>
      </c>
      <c r="J43" s="149"/>
    </row>
    <row r="44" spans="1:22" ht="15" customHeight="1">
      <c r="A44" s="142" t="s">
        <v>7</v>
      </c>
      <c r="B44" s="215" t="s">
        <v>74</v>
      </c>
      <c r="C44" s="215"/>
      <c r="D44" s="215"/>
      <c r="E44" s="215"/>
      <c r="F44" s="215"/>
      <c r="G44" s="215"/>
      <c r="H44" s="30">
        <f>1/12</f>
        <v>8.3299999999999999E-2</v>
      </c>
      <c r="I44" s="31">
        <f>H44*H39</f>
        <v>293.17</v>
      </c>
      <c r="J44" s="149"/>
      <c r="K44" s="240" t="s">
        <v>75</v>
      </c>
      <c r="L44" s="240"/>
      <c r="M44" s="240"/>
      <c r="N44" s="240"/>
      <c r="O44" s="240"/>
      <c r="P44" s="240"/>
      <c r="Q44" s="240"/>
      <c r="R44" s="240"/>
      <c r="S44" s="240"/>
      <c r="T44" s="240"/>
      <c r="U44" s="240"/>
      <c r="V44" s="240"/>
    </row>
    <row r="45" spans="1:22" ht="25.9" customHeight="1">
      <c r="A45" s="142" t="s">
        <v>11</v>
      </c>
      <c r="B45" s="216" t="s">
        <v>76</v>
      </c>
      <c r="C45" s="216"/>
      <c r="D45" s="216"/>
      <c r="E45" s="216"/>
      <c r="F45" s="216"/>
      <c r="G45" s="216"/>
      <c r="H45" s="32">
        <f>(1/12)+(1/3/12)</f>
        <v>0.1111</v>
      </c>
      <c r="I45" s="31">
        <f>H45*H39</f>
        <v>391.01</v>
      </c>
      <c r="J45" s="149"/>
      <c r="K45" s="240" t="s">
        <v>77</v>
      </c>
      <c r="L45" s="240"/>
      <c r="M45" s="240"/>
      <c r="N45" s="240"/>
      <c r="O45" s="240"/>
      <c r="P45" s="240"/>
      <c r="Q45" s="240"/>
      <c r="R45" s="240"/>
      <c r="S45" s="240"/>
      <c r="T45" s="240"/>
      <c r="U45" s="240"/>
      <c r="V45" s="240"/>
    </row>
    <row r="46" spans="1:22" ht="37.5" customHeight="1">
      <c r="A46" s="18" t="s">
        <v>15</v>
      </c>
      <c r="B46" s="217" t="s">
        <v>78</v>
      </c>
      <c r="C46" s="217"/>
      <c r="D46" s="217"/>
      <c r="E46" s="217"/>
      <c r="F46" s="217"/>
      <c r="G46" s="217"/>
      <c r="H46" s="33">
        <f>(H44+H45)*H59</f>
        <v>7.1499999999999994E-2</v>
      </c>
      <c r="I46" s="34">
        <f>H46*H39</f>
        <v>251.64</v>
      </c>
      <c r="J46" s="149"/>
      <c r="K46" s="241" t="s">
        <v>79</v>
      </c>
      <c r="L46" s="241"/>
      <c r="M46" s="241"/>
      <c r="N46" s="241"/>
      <c r="O46" s="241"/>
      <c r="P46" s="241"/>
      <c r="Q46" s="241"/>
      <c r="R46" s="241"/>
      <c r="S46" s="241"/>
      <c r="T46" s="241"/>
      <c r="U46" s="241"/>
      <c r="V46" s="241"/>
    </row>
    <row r="47" spans="1:22" ht="15" customHeight="1">
      <c r="A47" s="188" t="s">
        <v>80</v>
      </c>
      <c r="B47" s="188"/>
      <c r="C47" s="188"/>
      <c r="D47" s="188"/>
      <c r="E47" s="188"/>
      <c r="F47" s="188"/>
      <c r="G47" s="188"/>
      <c r="H47" s="196">
        <f>SUM(I44:I46)</f>
        <v>935.82</v>
      </c>
      <c r="I47" s="196"/>
      <c r="J47" s="149"/>
      <c r="K47" s="1" t="s">
        <v>81</v>
      </c>
    </row>
    <row r="48" spans="1:22" ht="15" customHeight="1">
      <c r="A48" s="197"/>
      <c r="B48" s="197"/>
      <c r="C48" s="197"/>
      <c r="D48" s="197"/>
      <c r="E48" s="197"/>
      <c r="F48" s="197"/>
      <c r="G48" s="197"/>
      <c r="H48" s="197"/>
      <c r="I48" s="197"/>
      <c r="J48" s="149"/>
    </row>
    <row r="49" spans="1:37" ht="15" customHeight="1">
      <c r="A49" s="187" t="s">
        <v>82</v>
      </c>
      <c r="B49" s="187"/>
      <c r="C49" s="187"/>
      <c r="D49" s="187"/>
      <c r="E49" s="187"/>
      <c r="F49" s="187"/>
      <c r="G49" s="187"/>
      <c r="H49" s="187"/>
      <c r="I49" s="187"/>
      <c r="J49" s="149"/>
    </row>
    <row r="50" spans="1:37" ht="15" customHeight="1">
      <c r="A50" s="146" t="s">
        <v>83</v>
      </c>
      <c r="B50" s="187" t="s">
        <v>84</v>
      </c>
      <c r="C50" s="187"/>
      <c r="D50" s="187"/>
      <c r="E50" s="187"/>
      <c r="F50" s="187"/>
      <c r="G50" s="187"/>
      <c r="H50" s="146" t="s">
        <v>73</v>
      </c>
      <c r="I50" s="29" t="s">
        <v>50</v>
      </c>
      <c r="J50" s="149"/>
    </row>
    <row r="51" spans="1:37" ht="15" customHeight="1">
      <c r="A51" s="142" t="s">
        <v>7</v>
      </c>
      <c r="B51" s="195" t="s">
        <v>85</v>
      </c>
      <c r="C51" s="195"/>
      <c r="D51" s="195"/>
      <c r="E51" s="195"/>
      <c r="F51" s="195"/>
      <c r="G51" s="195"/>
      <c r="H51" s="35">
        <v>0.2</v>
      </c>
      <c r="I51" s="36">
        <f t="shared" ref="I51:I58" si="0">H51*$H$39</f>
        <v>703.89</v>
      </c>
      <c r="J51" s="149"/>
      <c r="K51" s="1" t="s">
        <v>86</v>
      </c>
    </row>
    <row r="52" spans="1:37" ht="15" customHeight="1">
      <c r="A52" s="142" t="s">
        <v>11</v>
      </c>
      <c r="B52" s="195" t="s">
        <v>87</v>
      </c>
      <c r="C52" s="195"/>
      <c r="D52" s="195"/>
      <c r="E52" s="195"/>
      <c r="F52" s="195"/>
      <c r="G52" s="195"/>
      <c r="H52" s="35">
        <v>2.5000000000000001E-2</v>
      </c>
      <c r="I52" s="36">
        <f t="shared" si="0"/>
        <v>87.99</v>
      </c>
      <c r="J52" s="149"/>
      <c r="K52" s="1" t="s">
        <v>88</v>
      </c>
    </row>
    <row r="53" spans="1:37" ht="42.2" customHeight="1">
      <c r="A53" s="37" t="s">
        <v>15</v>
      </c>
      <c r="B53" s="214" t="s">
        <v>89</v>
      </c>
      <c r="C53" s="214"/>
      <c r="D53" s="18" t="s">
        <v>90</v>
      </c>
      <c r="E53" s="38">
        <v>3</v>
      </c>
      <c r="F53" s="39" t="s">
        <v>91</v>
      </c>
      <c r="G53" s="38">
        <v>1</v>
      </c>
      <c r="H53" s="113">
        <f>E53*G53/100</f>
        <v>0.03</v>
      </c>
      <c r="I53" s="114">
        <f t="shared" si="0"/>
        <v>105.58</v>
      </c>
      <c r="J53" s="149"/>
      <c r="K53" s="1" t="s">
        <v>92</v>
      </c>
    </row>
    <row r="54" spans="1:37" ht="15" customHeight="1">
      <c r="A54" s="37" t="s">
        <v>19</v>
      </c>
      <c r="B54" s="195" t="s">
        <v>93</v>
      </c>
      <c r="C54" s="195"/>
      <c r="D54" s="195"/>
      <c r="E54" s="195"/>
      <c r="F54" s="195"/>
      <c r="G54" s="195"/>
      <c r="H54" s="35">
        <v>1.4999999999999999E-2</v>
      </c>
      <c r="I54" s="36">
        <f t="shared" si="0"/>
        <v>52.79</v>
      </c>
      <c r="J54" s="149"/>
      <c r="K54" s="1" t="s">
        <v>94</v>
      </c>
    </row>
    <row r="55" spans="1:37" ht="15" customHeight="1">
      <c r="A55" s="142" t="s">
        <v>61</v>
      </c>
      <c r="B55" s="195" t="s">
        <v>95</v>
      </c>
      <c r="C55" s="195"/>
      <c r="D55" s="195"/>
      <c r="E55" s="195"/>
      <c r="F55" s="195"/>
      <c r="G55" s="195"/>
      <c r="H55" s="40">
        <v>0.01</v>
      </c>
      <c r="I55" s="36">
        <f t="shared" si="0"/>
        <v>35.19</v>
      </c>
      <c r="J55" s="149"/>
      <c r="K55" s="1" t="s">
        <v>96</v>
      </c>
    </row>
    <row r="56" spans="1:37" ht="15" customHeight="1">
      <c r="A56" s="142" t="s">
        <v>63</v>
      </c>
      <c r="B56" s="195" t="s">
        <v>97</v>
      </c>
      <c r="C56" s="195"/>
      <c r="D56" s="195"/>
      <c r="E56" s="195"/>
      <c r="F56" s="195"/>
      <c r="G56" s="195"/>
      <c r="H56" s="35">
        <v>6.0000000000000001E-3</v>
      </c>
      <c r="I56" s="36">
        <f t="shared" si="0"/>
        <v>21.12</v>
      </c>
      <c r="J56" s="149"/>
      <c r="K56" s="1" t="s">
        <v>98</v>
      </c>
    </row>
    <row r="57" spans="1:37">
      <c r="A57" s="142" t="s">
        <v>65</v>
      </c>
      <c r="B57" s="195" t="s">
        <v>99</v>
      </c>
      <c r="C57" s="195"/>
      <c r="D57" s="195"/>
      <c r="E57" s="195"/>
      <c r="F57" s="195"/>
      <c r="G57" s="195"/>
      <c r="H57" s="35">
        <v>2E-3</v>
      </c>
      <c r="I57" s="36">
        <f t="shared" si="0"/>
        <v>7.04</v>
      </c>
      <c r="J57" s="149"/>
      <c r="K57" s="1" t="s">
        <v>100</v>
      </c>
    </row>
    <row r="58" spans="1:37" ht="15" customHeight="1">
      <c r="A58" s="142" t="s">
        <v>101</v>
      </c>
      <c r="B58" s="195" t="s">
        <v>102</v>
      </c>
      <c r="C58" s="195"/>
      <c r="D58" s="195"/>
      <c r="E58" s="195"/>
      <c r="F58" s="195"/>
      <c r="G58" s="195"/>
      <c r="H58" s="40">
        <v>0.08</v>
      </c>
      <c r="I58" s="36">
        <f t="shared" si="0"/>
        <v>281.56</v>
      </c>
      <c r="J58" s="149"/>
      <c r="K58" s="1" t="s">
        <v>103</v>
      </c>
    </row>
    <row r="59" spans="1:37" ht="15" customHeight="1">
      <c r="A59" s="188" t="s">
        <v>104</v>
      </c>
      <c r="B59" s="188"/>
      <c r="C59" s="188"/>
      <c r="D59" s="188"/>
      <c r="E59" s="188"/>
      <c r="F59" s="188"/>
      <c r="G59" s="188"/>
      <c r="H59" s="41">
        <f>SUM(H51:H58)</f>
        <v>0.36799999999999999</v>
      </c>
      <c r="I59" s="147">
        <f>SUM(I51:I58)</f>
        <v>1295.1600000000001</v>
      </c>
      <c r="J59" s="149"/>
      <c r="K59" s="1" t="s">
        <v>105</v>
      </c>
    </row>
    <row r="60" spans="1:37" ht="15" customHeight="1">
      <c r="A60" s="197"/>
      <c r="B60" s="197"/>
      <c r="C60" s="197"/>
      <c r="D60" s="197"/>
      <c r="E60" s="197"/>
      <c r="F60" s="197"/>
      <c r="G60" s="197"/>
      <c r="H60" s="197"/>
      <c r="I60" s="197"/>
      <c r="J60" s="149"/>
    </row>
    <row r="61" spans="1:37" ht="15" customHeight="1">
      <c r="A61" s="188" t="s">
        <v>106</v>
      </c>
      <c r="B61" s="188"/>
      <c r="C61" s="188"/>
      <c r="D61" s="188"/>
      <c r="E61" s="188"/>
      <c r="F61" s="188"/>
      <c r="G61" s="188"/>
      <c r="H61" s="188"/>
      <c r="I61" s="188"/>
      <c r="J61" s="149"/>
    </row>
    <row r="62" spans="1:37" ht="15" customHeight="1" thickBot="1">
      <c r="A62" s="146" t="s">
        <v>107</v>
      </c>
      <c r="B62" s="187" t="s">
        <v>108</v>
      </c>
      <c r="C62" s="187"/>
      <c r="D62" s="187"/>
      <c r="E62" s="187"/>
      <c r="F62" s="187"/>
      <c r="G62" s="187"/>
      <c r="H62" s="188" t="s">
        <v>50</v>
      </c>
      <c r="I62" s="188"/>
      <c r="J62" s="42"/>
    </row>
    <row r="63" spans="1:37" ht="15.75" thickBot="1">
      <c r="A63" s="210" t="s">
        <v>7</v>
      </c>
      <c r="B63" s="212" t="s">
        <v>109</v>
      </c>
      <c r="C63" s="142" t="s">
        <v>110</v>
      </c>
      <c r="D63" s="142" t="s">
        <v>111</v>
      </c>
      <c r="E63" s="142" t="s">
        <v>112</v>
      </c>
      <c r="F63" s="142" t="s">
        <v>113</v>
      </c>
      <c r="G63" s="142" t="s">
        <v>114</v>
      </c>
      <c r="H63" s="213">
        <f>IF(C64="N",0,(D64*E64*F64)-G64)</f>
        <v>543.54</v>
      </c>
      <c r="I63" s="213"/>
      <c r="J63" s="22"/>
      <c r="K63" s="1" t="s">
        <v>115</v>
      </c>
      <c r="Z63" s="208"/>
      <c r="AA63" s="208"/>
      <c r="AB63" s="208"/>
      <c r="AC63" s="208"/>
      <c r="AD63" s="208"/>
      <c r="AE63" s="208"/>
      <c r="AF63" s="208"/>
      <c r="AG63" s="208"/>
      <c r="AH63" s="208"/>
      <c r="AI63" s="208"/>
      <c r="AJ63" s="208"/>
      <c r="AK63" s="208"/>
    </row>
    <row r="64" spans="1:37" ht="27" customHeight="1">
      <c r="A64" s="210"/>
      <c r="B64" s="210"/>
      <c r="C64" s="148" t="s">
        <v>55</v>
      </c>
      <c r="D64" s="102">
        <v>15</v>
      </c>
      <c r="E64" s="148">
        <v>2</v>
      </c>
      <c r="F64" s="148">
        <v>23</v>
      </c>
      <c r="G64" s="102">
        <f>H32*0.06</f>
        <v>146.46</v>
      </c>
      <c r="H64" s="209">
        <f>IF(H63&gt;=0,H63,0)</f>
        <v>543.54</v>
      </c>
      <c r="I64" s="209"/>
      <c r="J64" s="22"/>
      <c r="K64" s="1" t="s">
        <v>116</v>
      </c>
      <c r="Z64" s="44"/>
      <c r="AA64" s="45"/>
      <c r="AB64" s="46"/>
      <c r="AC64" s="47"/>
      <c r="AD64" s="48"/>
      <c r="AE64" s="47"/>
      <c r="AF64" s="48"/>
      <c r="AG64" s="47"/>
      <c r="AH64" s="48"/>
      <c r="AI64" s="47"/>
      <c r="AJ64" s="48"/>
      <c r="AK64" s="47"/>
    </row>
    <row r="65" spans="1:37" ht="15" customHeight="1">
      <c r="A65" s="210" t="s">
        <v>11</v>
      </c>
      <c r="B65" s="210" t="s">
        <v>117</v>
      </c>
      <c r="C65" s="210"/>
      <c r="D65" s="142" t="s">
        <v>110</v>
      </c>
      <c r="E65" s="142" t="s">
        <v>111</v>
      </c>
      <c r="F65" s="142" t="s">
        <v>113</v>
      </c>
      <c r="G65" s="142" t="s">
        <v>114</v>
      </c>
      <c r="H65" s="211">
        <f>IF(D66="N",0,(E66*F66)-G66)</f>
        <v>828</v>
      </c>
      <c r="I65" s="211"/>
      <c r="J65" s="22"/>
      <c r="K65" s="1" t="s">
        <v>118</v>
      </c>
      <c r="Z65" s="49"/>
      <c r="AA65" s="50"/>
      <c r="AB65" s="49"/>
      <c r="AC65" s="51"/>
      <c r="AD65" s="49"/>
      <c r="AE65" s="51"/>
      <c r="AF65" s="49"/>
      <c r="AG65" s="51"/>
      <c r="AH65" s="49"/>
      <c r="AI65" s="51"/>
      <c r="AJ65" s="49"/>
      <c r="AK65" s="51"/>
    </row>
    <row r="66" spans="1:37" ht="15" customHeight="1" thickBot="1">
      <c r="A66" s="210"/>
      <c r="B66" s="210"/>
      <c r="C66" s="210"/>
      <c r="D66" s="142" t="s">
        <v>110</v>
      </c>
      <c r="E66" s="43">
        <v>40</v>
      </c>
      <c r="F66" s="142">
        <v>23</v>
      </c>
      <c r="G66" s="43">
        <f>E66*F66*10%</f>
        <v>92</v>
      </c>
      <c r="H66" s="211"/>
      <c r="I66" s="211"/>
      <c r="J66" s="22"/>
      <c r="K66" s="1" t="s">
        <v>119</v>
      </c>
      <c r="Z66" s="52"/>
      <c r="AA66" s="53"/>
      <c r="AB66" s="52"/>
      <c r="AC66" s="54"/>
      <c r="AD66" s="52"/>
      <c r="AE66" s="54"/>
      <c r="AF66" s="52"/>
      <c r="AG66" s="54"/>
      <c r="AH66" s="52"/>
      <c r="AI66" s="54"/>
      <c r="AJ66" s="52"/>
      <c r="AK66" s="54"/>
    </row>
    <row r="67" spans="1:37" ht="15" customHeight="1">
      <c r="A67" s="142" t="s">
        <v>15</v>
      </c>
      <c r="B67" s="177" t="s">
        <v>120</v>
      </c>
      <c r="C67" s="177"/>
      <c r="D67" s="177"/>
      <c r="E67" s="177"/>
      <c r="F67" s="177"/>
      <c r="G67" s="177"/>
      <c r="H67" s="201">
        <v>120</v>
      </c>
      <c r="I67" s="202"/>
      <c r="J67" s="55"/>
      <c r="K67" s="1" t="s">
        <v>121</v>
      </c>
      <c r="Z67" s="56"/>
      <c r="AA67" s="56"/>
      <c r="AB67" s="56"/>
      <c r="AC67" s="56"/>
      <c r="AD67" s="56"/>
      <c r="AE67" s="56"/>
      <c r="AF67" s="56"/>
      <c r="AG67" s="56"/>
      <c r="AH67" s="56"/>
      <c r="AI67" s="56"/>
      <c r="AJ67" s="56"/>
      <c r="AK67" s="56"/>
    </row>
    <row r="68" spans="1:37" ht="15" customHeight="1">
      <c r="A68" s="142" t="s">
        <v>19</v>
      </c>
      <c r="B68" s="177" t="s">
        <v>122</v>
      </c>
      <c r="C68" s="177"/>
      <c r="D68" s="177"/>
      <c r="E68" s="177"/>
      <c r="F68" s="177"/>
      <c r="G68" s="177"/>
      <c r="H68" s="199">
        <v>0</v>
      </c>
      <c r="I68" s="199"/>
      <c r="J68" s="22"/>
      <c r="K68" s="1" t="s">
        <v>123</v>
      </c>
      <c r="Z68" s="56"/>
      <c r="AA68" s="56"/>
      <c r="AB68" s="56"/>
      <c r="AC68" s="56"/>
      <c r="AD68" s="56"/>
      <c r="AE68" s="56"/>
      <c r="AF68" s="56"/>
      <c r="AG68" s="56"/>
      <c r="AH68" s="57"/>
      <c r="AI68" s="56"/>
      <c r="AJ68" s="56"/>
      <c r="AK68" s="56"/>
    </row>
    <row r="69" spans="1:37" ht="15" customHeight="1">
      <c r="A69" s="142" t="s">
        <v>61</v>
      </c>
      <c r="B69" s="203" t="s">
        <v>124</v>
      </c>
      <c r="C69" s="204"/>
      <c r="D69" s="204"/>
      <c r="E69" s="204"/>
      <c r="F69" s="204"/>
      <c r="G69" s="205"/>
      <c r="H69" s="206">
        <v>0</v>
      </c>
      <c r="I69" s="207"/>
      <c r="J69" s="22"/>
      <c r="Z69" s="56"/>
      <c r="AA69" s="56"/>
      <c r="AB69" s="56"/>
      <c r="AC69" s="56"/>
      <c r="AD69" s="56"/>
      <c r="AE69" s="56"/>
      <c r="AF69" s="56"/>
      <c r="AG69" s="56"/>
      <c r="AH69" s="57"/>
      <c r="AI69" s="56"/>
      <c r="AJ69" s="56"/>
      <c r="AK69" s="56"/>
    </row>
    <row r="70" spans="1:37" ht="15" customHeight="1">
      <c r="A70" s="142" t="s">
        <v>63</v>
      </c>
      <c r="B70" s="177" t="s">
        <v>125</v>
      </c>
      <c r="C70" s="177"/>
      <c r="D70" s="177"/>
      <c r="E70" s="177"/>
      <c r="F70" s="177"/>
      <c r="G70" s="177"/>
      <c r="H70" s="199">
        <v>0</v>
      </c>
      <c r="I70" s="199"/>
      <c r="J70" s="22"/>
      <c r="Z70" s="56"/>
      <c r="AA70" s="56"/>
      <c r="AB70" s="56"/>
      <c r="AC70" s="56"/>
      <c r="AD70" s="56"/>
      <c r="AE70" s="56"/>
      <c r="AF70" s="56"/>
      <c r="AG70" s="56"/>
      <c r="AH70" s="57"/>
      <c r="AI70" s="56"/>
      <c r="AJ70" s="56"/>
      <c r="AK70" s="56"/>
    </row>
    <row r="71" spans="1:37" ht="15" customHeight="1">
      <c r="A71" s="188" t="s">
        <v>80</v>
      </c>
      <c r="B71" s="188"/>
      <c r="C71" s="188"/>
      <c r="D71" s="188"/>
      <c r="E71" s="188"/>
      <c r="F71" s="188"/>
      <c r="G71" s="188"/>
      <c r="H71" s="196">
        <f>SUM(H63:I70)</f>
        <v>2035.08</v>
      </c>
      <c r="I71" s="196"/>
      <c r="J71" s="28"/>
      <c r="K71" s="1" t="s">
        <v>126</v>
      </c>
    </row>
    <row r="72" spans="1:37" ht="15" customHeight="1">
      <c r="A72" s="191"/>
      <c r="B72" s="191"/>
      <c r="C72" s="191"/>
      <c r="D72" s="191"/>
      <c r="E72" s="191"/>
      <c r="F72" s="191"/>
      <c r="G72" s="191"/>
      <c r="H72" s="191"/>
      <c r="I72" s="191"/>
      <c r="J72" s="28"/>
    </row>
    <row r="73" spans="1:37" ht="15" customHeight="1">
      <c r="A73" s="200" t="s">
        <v>127</v>
      </c>
      <c r="B73" s="200"/>
      <c r="C73" s="200"/>
      <c r="D73" s="200"/>
      <c r="E73" s="200"/>
      <c r="F73" s="200"/>
      <c r="G73" s="200"/>
      <c r="H73" s="200"/>
      <c r="I73" s="200"/>
      <c r="J73" s="28"/>
    </row>
    <row r="74" spans="1:37" ht="15" customHeight="1">
      <c r="A74" s="198"/>
      <c r="B74" s="198"/>
      <c r="C74" s="198"/>
      <c r="D74" s="198"/>
      <c r="E74" s="198"/>
      <c r="F74" s="198"/>
      <c r="G74" s="198"/>
      <c r="H74" s="198"/>
      <c r="I74" s="198"/>
      <c r="J74" s="28"/>
    </row>
    <row r="75" spans="1:37" ht="15" customHeight="1">
      <c r="A75" s="150">
        <v>2</v>
      </c>
      <c r="B75" s="180" t="s">
        <v>128</v>
      </c>
      <c r="C75" s="180"/>
      <c r="D75" s="180"/>
      <c r="E75" s="180"/>
      <c r="F75" s="180"/>
      <c r="G75" s="180"/>
      <c r="H75" s="172" t="s">
        <v>50</v>
      </c>
      <c r="I75" s="172"/>
      <c r="J75" s="28"/>
    </row>
    <row r="76" spans="1:37" ht="15" customHeight="1">
      <c r="A76" s="18" t="s">
        <v>71</v>
      </c>
      <c r="B76" s="177" t="s">
        <v>129</v>
      </c>
      <c r="C76" s="177"/>
      <c r="D76" s="177"/>
      <c r="E76" s="177"/>
      <c r="F76" s="177"/>
      <c r="G76" s="177"/>
      <c r="H76" s="178">
        <f>H47</f>
        <v>935.82</v>
      </c>
      <c r="I76" s="178"/>
      <c r="J76" s="28"/>
      <c r="K76" s="1" t="s">
        <v>130</v>
      </c>
    </row>
    <row r="77" spans="1:37" ht="15" customHeight="1">
      <c r="A77" s="18" t="s">
        <v>83</v>
      </c>
      <c r="B77" s="177" t="s">
        <v>84</v>
      </c>
      <c r="C77" s="177"/>
      <c r="D77" s="177"/>
      <c r="E77" s="177"/>
      <c r="F77" s="177"/>
      <c r="G77" s="177"/>
      <c r="H77" s="178">
        <f>I59</f>
        <v>1295.1600000000001</v>
      </c>
      <c r="I77" s="178"/>
      <c r="J77" s="28"/>
      <c r="K77" s="1" t="s">
        <v>131</v>
      </c>
    </row>
    <row r="78" spans="1:37" ht="15" customHeight="1">
      <c r="A78" s="18" t="s">
        <v>107</v>
      </c>
      <c r="B78" s="177" t="s">
        <v>108</v>
      </c>
      <c r="C78" s="177"/>
      <c r="D78" s="177"/>
      <c r="E78" s="177"/>
      <c r="F78" s="177"/>
      <c r="G78" s="177"/>
      <c r="H78" s="178">
        <f>H71</f>
        <v>2035.08</v>
      </c>
      <c r="I78" s="178"/>
      <c r="J78" s="28"/>
      <c r="K78" s="1" t="s">
        <v>132</v>
      </c>
    </row>
    <row r="79" spans="1:37" ht="15" customHeight="1">
      <c r="A79" s="188" t="s">
        <v>80</v>
      </c>
      <c r="B79" s="188"/>
      <c r="C79" s="188"/>
      <c r="D79" s="188"/>
      <c r="E79" s="188"/>
      <c r="F79" s="188"/>
      <c r="G79" s="188"/>
      <c r="H79" s="196">
        <f>SUM(H76:I78)</f>
        <v>4266.0600000000004</v>
      </c>
      <c r="I79" s="196"/>
      <c r="J79" s="28"/>
      <c r="K79" s="1" t="s">
        <v>133</v>
      </c>
    </row>
    <row r="80" spans="1:37" ht="15" customHeight="1">
      <c r="A80" s="190"/>
      <c r="B80" s="190"/>
      <c r="C80" s="190"/>
      <c r="D80" s="190"/>
      <c r="E80" s="190"/>
      <c r="F80" s="190"/>
      <c r="G80" s="190"/>
      <c r="H80" s="190"/>
      <c r="I80" s="190"/>
      <c r="J80" s="28"/>
    </row>
    <row r="81" spans="1:22" ht="15" customHeight="1">
      <c r="A81" s="185" t="s">
        <v>134</v>
      </c>
      <c r="B81" s="185"/>
      <c r="C81" s="185"/>
      <c r="D81" s="185"/>
      <c r="E81" s="185"/>
      <c r="F81" s="185"/>
      <c r="G81" s="185"/>
      <c r="H81" s="185"/>
      <c r="I81" s="185"/>
      <c r="J81" s="28"/>
    </row>
    <row r="82" spans="1:22" ht="15" customHeight="1">
      <c r="A82" s="146">
        <v>3</v>
      </c>
      <c r="B82" s="187" t="s">
        <v>135</v>
      </c>
      <c r="C82" s="187"/>
      <c r="D82" s="187"/>
      <c r="E82" s="187"/>
      <c r="F82" s="187"/>
      <c r="G82" s="187"/>
      <c r="H82" s="146" t="s">
        <v>73</v>
      </c>
      <c r="I82" s="29" t="s">
        <v>50</v>
      </c>
      <c r="J82" s="28"/>
    </row>
    <row r="83" spans="1:22" ht="15" customHeight="1">
      <c r="A83" s="142" t="s">
        <v>7</v>
      </c>
      <c r="B83" s="195" t="s">
        <v>136</v>
      </c>
      <c r="C83" s="195"/>
      <c r="D83" s="195"/>
      <c r="E83" s="195"/>
      <c r="F83" s="195"/>
      <c r="G83" s="195"/>
      <c r="H83" s="104">
        <f>(1/12)</f>
        <v>8.3299999999999999E-2</v>
      </c>
      <c r="I83" s="36">
        <f t="shared" ref="I83:I88" si="1">H83*$H$39</f>
        <v>293.17</v>
      </c>
      <c r="J83" s="28"/>
      <c r="K83" s="1" t="s">
        <v>137</v>
      </c>
    </row>
    <row r="84" spans="1:22" ht="15" customHeight="1">
      <c r="A84" s="142" t="s">
        <v>11</v>
      </c>
      <c r="B84" s="195" t="s">
        <v>138</v>
      </c>
      <c r="C84" s="195"/>
      <c r="D84" s="195"/>
      <c r="E84" s="195"/>
      <c r="F84" s="195"/>
      <c r="G84" s="195"/>
      <c r="H84" s="104">
        <f>H83*8%</f>
        <v>6.7000000000000002E-3</v>
      </c>
      <c r="I84" s="36">
        <f t="shared" si="1"/>
        <v>23.58</v>
      </c>
      <c r="J84" s="28"/>
      <c r="K84" s="1" t="s">
        <v>139</v>
      </c>
    </row>
    <row r="85" spans="1:22" ht="15" customHeight="1">
      <c r="A85" s="142" t="s">
        <v>15</v>
      </c>
      <c r="B85" s="195" t="s">
        <v>140</v>
      </c>
      <c r="C85" s="195"/>
      <c r="D85" s="195"/>
      <c r="E85" s="195"/>
      <c r="F85" s="195"/>
      <c r="G85" s="195"/>
      <c r="H85" s="104">
        <f>(((1+(2/12)+((1/3)*(1/12)))*0.08*0.4*0.9))</f>
        <v>3.44E-2</v>
      </c>
      <c r="I85" s="36">
        <f t="shared" si="1"/>
        <v>121.07</v>
      </c>
      <c r="J85" s="28"/>
      <c r="K85" s="1" t="s">
        <v>141</v>
      </c>
    </row>
    <row r="86" spans="1:22" ht="15" customHeight="1">
      <c r="A86" s="142" t="s">
        <v>19</v>
      </c>
      <c r="B86" s="195" t="s">
        <v>142</v>
      </c>
      <c r="C86" s="195"/>
      <c r="D86" s="195"/>
      <c r="E86" s="195"/>
      <c r="F86" s="195"/>
      <c r="G86" s="195"/>
      <c r="H86" s="104">
        <v>1.9400000000000001E-2</v>
      </c>
      <c r="I86" s="36">
        <f t="shared" si="1"/>
        <v>68.28</v>
      </c>
      <c r="J86" s="28"/>
      <c r="K86" s="1" t="s">
        <v>143</v>
      </c>
    </row>
    <row r="87" spans="1:22" ht="15" customHeight="1">
      <c r="A87" s="142" t="s">
        <v>61</v>
      </c>
      <c r="B87" s="195" t="s">
        <v>144</v>
      </c>
      <c r="C87" s="195"/>
      <c r="D87" s="195"/>
      <c r="E87" s="195"/>
      <c r="F87" s="195"/>
      <c r="G87" s="195"/>
      <c r="H87" s="104">
        <f>H86*H59</f>
        <v>7.1000000000000004E-3</v>
      </c>
      <c r="I87" s="36">
        <f t="shared" si="1"/>
        <v>24.99</v>
      </c>
      <c r="J87" s="28"/>
      <c r="K87" s="1" t="s">
        <v>145</v>
      </c>
    </row>
    <row r="88" spans="1:22" ht="15" customHeight="1">
      <c r="A88" s="142" t="s">
        <v>63</v>
      </c>
      <c r="B88" s="195" t="s">
        <v>146</v>
      </c>
      <c r="C88" s="195"/>
      <c r="D88" s="195"/>
      <c r="E88" s="195"/>
      <c r="F88" s="195"/>
      <c r="G88" s="195"/>
      <c r="H88" s="104">
        <f>H86*0.08*0.4</f>
        <v>5.9999999999999995E-4</v>
      </c>
      <c r="I88" s="36">
        <f t="shared" si="1"/>
        <v>2.11</v>
      </c>
      <c r="J88" s="28"/>
      <c r="K88" s="1" t="s">
        <v>147</v>
      </c>
    </row>
    <row r="89" spans="1:22" ht="15" customHeight="1">
      <c r="A89" s="188" t="s">
        <v>80</v>
      </c>
      <c r="B89" s="188"/>
      <c r="C89" s="188"/>
      <c r="D89" s="188"/>
      <c r="E89" s="188"/>
      <c r="F89" s="188"/>
      <c r="G89" s="188"/>
      <c r="H89" s="196">
        <f>SUM(I83:I88)</f>
        <v>533.20000000000005</v>
      </c>
      <c r="I89" s="196"/>
      <c r="J89" s="28"/>
      <c r="K89" s="1" t="s">
        <v>148</v>
      </c>
    </row>
    <row r="90" spans="1:22" ht="15" customHeight="1">
      <c r="A90" s="197"/>
      <c r="B90" s="197"/>
      <c r="C90" s="197"/>
      <c r="D90" s="197"/>
      <c r="E90" s="197"/>
      <c r="F90" s="197"/>
      <c r="G90" s="197"/>
      <c r="H90" s="197"/>
      <c r="I90" s="197"/>
      <c r="J90" s="28"/>
    </row>
    <row r="91" spans="1:22" ht="15" customHeight="1">
      <c r="A91" s="185" t="s">
        <v>149</v>
      </c>
      <c r="B91" s="185"/>
      <c r="C91" s="185"/>
      <c r="D91" s="185"/>
      <c r="E91" s="185"/>
      <c r="F91" s="185"/>
      <c r="G91" s="185"/>
      <c r="H91" s="185"/>
      <c r="I91" s="185"/>
      <c r="J91" s="28"/>
    </row>
    <row r="92" spans="1:22" ht="15" customHeight="1">
      <c r="A92" s="188" t="s">
        <v>150</v>
      </c>
      <c r="B92" s="188"/>
      <c r="C92" s="188"/>
      <c r="D92" s="188"/>
      <c r="E92" s="188"/>
      <c r="F92" s="188"/>
      <c r="G92" s="188"/>
      <c r="H92" s="188"/>
      <c r="I92" s="188"/>
      <c r="J92" s="28"/>
    </row>
    <row r="93" spans="1:22" ht="15" customHeight="1">
      <c r="A93" s="146" t="s">
        <v>151</v>
      </c>
      <c r="B93" s="187" t="s">
        <v>152</v>
      </c>
      <c r="C93" s="187"/>
      <c r="D93" s="187"/>
      <c r="E93" s="187"/>
      <c r="F93" s="187"/>
      <c r="G93" s="187"/>
      <c r="H93" s="146" t="s">
        <v>73</v>
      </c>
      <c r="I93" s="146" t="s">
        <v>50</v>
      </c>
      <c r="J93" s="28"/>
    </row>
    <row r="94" spans="1:22" ht="15" customHeight="1">
      <c r="A94" s="103" t="s">
        <v>7</v>
      </c>
      <c r="B94" s="195" t="s">
        <v>153</v>
      </c>
      <c r="C94" s="195"/>
      <c r="D94" s="195"/>
      <c r="E94" s="195"/>
      <c r="F94" s="195"/>
      <c r="G94" s="195"/>
      <c r="H94" s="32">
        <f>1/12</f>
        <v>8.3299999999999999E-2</v>
      </c>
      <c r="I94" s="31">
        <f>H94*H39</f>
        <v>293.17</v>
      </c>
      <c r="J94" s="149"/>
      <c r="K94" s="240" t="s">
        <v>75</v>
      </c>
      <c r="L94" s="240"/>
      <c r="M94" s="240"/>
      <c r="N94" s="240"/>
      <c r="O94" s="240"/>
      <c r="P94" s="240"/>
      <c r="Q94" s="240"/>
      <c r="R94" s="240"/>
      <c r="S94" s="240"/>
      <c r="T94" s="240"/>
      <c r="U94" s="240"/>
      <c r="V94" s="240"/>
    </row>
    <row r="95" spans="1:22" ht="15" customHeight="1">
      <c r="A95" s="142" t="s">
        <v>11</v>
      </c>
      <c r="B95" s="195" t="s">
        <v>154</v>
      </c>
      <c r="C95" s="195"/>
      <c r="D95" s="195"/>
      <c r="E95" s="195"/>
      <c r="F95" s="195"/>
      <c r="G95" s="195"/>
      <c r="H95" s="105">
        <v>1.66E-2</v>
      </c>
      <c r="I95" s="31">
        <f>H95*$H$39</f>
        <v>58.42</v>
      </c>
      <c r="J95" s="28"/>
      <c r="K95" s="1" t="s">
        <v>155</v>
      </c>
    </row>
    <row r="96" spans="1:22" ht="15" customHeight="1">
      <c r="A96" s="142" t="s">
        <v>15</v>
      </c>
      <c r="B96" s="195" t="s">
        <v>156</v>
      </c>
      <c r="C96" s="195"/>
      <c r="D96" s="195"/>
      <c r="E96" s="195"/>
      <c r="F96" s="195"/>
      <c r="G96" s="195"/>
      <c r="H96" s="105">
        <f>(5/30/12)*0.015</f>
        <v>2.0000000000000001E-4</v>
      </c>
      <c r="I96" s="31">
        <f>H96*$H$39</f>
        <v>0.7</v>
      </c>
      <c r="J96" s="28"/>
      <c r="K96" s="1" t="s">
        <v>157</v>
      </c>
    </row>
    <row r="97" spans="1:1024" ht="15" customHeight="1">
      <c r="A97" s="142" t="s">
        <v>19</v>
      </c>
      <c r="B97" s="195" t="s">
        <v>158</v>
      </c>
      <c r="C97" s="195"/>
      <c r="D97" s="195"/>
      <c r="E97" s="195"/>
      <c r="F97" s="195"/>
      <c r="G97" s="195"/>
      <c r="H97" s="105">
        <f>(1/12)*(0.0178)</f>
        <v>1.5E-3</v>
      </c>
      <c r="I97" s="31">
        <f>H97*$H$39</f>
        <v>5.28</v>
      </c>
      <c r="J97" s="28"/>
      <c r="K97" s="1" t="s">
        <v>159</v>
      </c>
    </row>
    <row r="98" spans="1:1024" ht="15" customHeight="1">
      <c r="A98" s="142" t="s">
        <v>61</v>
      </c>
      <c r="B98" s="195" t="s">
        <v>160</v>
      </c>
      <c r="C98" s="195"/>
      <c r="D98" s="195"/>
      <c r="E98" s="195"/>
      <c r="F98" s="195"/>
      <c r="G98" s="195"/>
      <c r="H98" s="105">
        <f>11.11%*5.28%*50%</f>
        <v>2.8999999999999998E-3</v>
      </c>
      <c r="I98" s="31">
        <f>H98*$H$39</f>
        <v>10.210000000000001</v>
      </c>
      <c r="J98" s="28"/>
      <c r="K98" s="1" t="s">
        <v>161</v>
      </c>
    </row>
    <row r="99" spans="1:1024" ht="15" customHeight="1">
      <c r="A99" s="142" t="s">
        <v>63</v>
      </c>
      <c r="B99" s="195" t="s">
        <v>162</v>
      </c>
      <c r="C99" s="195"/>
      <c r="D99" s="195"/>
      <c r="E99" s="195"/>
      <c r="F99" s="195"/>
      <c r="G99" s="195"/>
      <c r="H99" s="105">
        <f>(1/30/12)</f>
        <v>2.8E-3</v>
      </c>
      <c r="I99" s="31">
        <f>H99*$H$39</f>
        <v>9.85</v>
      </c>
      <c r="J99" s="28"/>
      <c r="K99" s="1" t="s">
        <v>163</v>
      </c>
    </row>
    <row r="100" spans="1:1024" ht="15" customHeight="1">
      <c r="A100" s="172" t="s">
        <v>80</v>
      </c>
      <c r="B100" s="172"/>
      <c r="C100" s="172"/>
      <c r="D100" s="172"/>
      <c r="E100" s="172"/>
      <c r="F100" s="172"/>
      <c r="G100" s="172"/>
      <c r="H100" s="60">
        <f>SUM(H95:H99)</f>
        <v>2.4E-2</v>
      </c>
      <c r="I100" s="61">
        <f>SUM(I94:I99)</f>
        <v>377.63</v>
      </c>
      <c r="J100" s="28"/>
      <c r="K100" s="1" t="s">
        <v>148</v>
      </c>
    </row>
    <row r="101" spans="1:1024" ht="15" customHeight="1">
      <c r="A101" s="190"/>
      <c r="B101" s="190"/>
      <c r="C101" s="190"/>
      <c r="D101" s="190"/>
      <c r="E101" s="190"/>
      <c r="F101" s="190"/>
      <c r="G101" s="190"/>
      <c r="H101" s="190"/>
      <c r="I101" s="190"/>
      <c r="J101" s="28"/>
    </row>
    <row r="102" spans="1:1024" ht="15" customHeight="1">
      <c r="A102" s="188" t="s">
        <v>164</v>
      </c>
      <c r="B102" s="188"/>
      <c r="C102" s="188"/>
      <c r="D102" s="188"/>
      <c r="E102" s="188"/>
      <c r="F102" s="188"/>
      <c r="G102" s="188"/>
      <c r="H102" s="188"/>
      <c r="I102" s="188"/>
      <c r="J102" s="28"/>
    </row>
    <row r="103" spans="1:1024" ht="15" customHeight="1">
      <c r="A103" s="146" t="s">
        <v>165</v>
      </c>
      <c r="B103" s="187" t="s">
        <v>166</v>
      </c>
      <c r="C103" s="187"/>
      <c r="D103" s="187"/>
      <c r="E103" s="187"/>
      <c r="F103" s="187"/>
      <c r="G103" s="187"/>
      <c r="H103" s="146" t="s">
        <v>73</v>
      </c>
      <c r="I103" s="146" t="s">
        <v>50</v>
      </c>
      <c r="J103" s="28"/>
      <c r="L103" s="2" t="s">
        <v>167</v>
      </c>
    </row>
    <row r="104" spans="1:1024" ht="15" customHeight="1">
      <c r="A104" s="142" t="s">
        <v>7</v>
      </c>
      <c r="B104" s="195" t="s">
        <v>168</v>
      </c>
      <c r="C104" s="195"/>
      <c r="D104" s="195"/>
      <c r="E104" s="195"/>
      <c r="F104" s="195"/>
      <c r="G104" s="195"/>
      <c r="H104" s="30"/>
      <c r="I104" s="31">
        <f>(H32+H33+H34)*H104</f>
        <v>0</v>
      </c>
      <c r="J104" s="28"/>
    </row>
    <row r="105" spans="1:1024" ht="15" customHeight="1">
      <c r="A105" s="188" t="s">
        <v>80</v>
      </c>
      <c r="B105" s="188"/>
      <c r="C105" s="188"/>
      <c r="D105" s="188"/>
      <c r="E105" s="188"/>
      <c r="F105" s="188"/>
      <c r="G105" s="188"/>
      <c r="H105" s="196">
        <f>SUM(I101:I104)</f>
        <v>0</v>
      </c>
      <c r="I105" s="196"/>
      <c r="J105" s="28"/>
    </row>
    <row r="106" spans="1:1024" ht="15" customHeight="1">
      <c r="A106" s="191"/>
      <c r="B106" s="191"/>
      <c r="C106" s="191"/>
      <c r="D106" s="191"/>
      <c r="E106" s="191"/>
      <c r="F106" s="191"/>
      <c r="G106" s="191"/>
      <c r="H106" s="191"/>
      <c r="I106" s="191"/>
      <c r="J106" s="28"/>
    </row>
    <row r="107" spans="1:1024" ht="15" customHeight="1">
      <c r="A107" s="192" t="s">
        <v>169</v>
      </c>
      <c r="B107" s="193"/>
      <c r="C107" s="193"/>
      <c r="D107" s="193"/>
      <c r="E107" s="193"/>
      <c r="F107" s="193"/>
      <c r="G107" s="193"/>
      <c r="H107" s="193"/>
      <c r="I107" s="194"/>
      <c r="J107" s="28"/>
    </row>
    <row r="108" spans="1:1024" s="2" customFormat="1" ht="15" customHeight="1">
      <c r="A108" s="150">
        <v>4</v>
      </c>
      <c r="B108" s="180" t="s">
        <v>128</v>
      </c>
      <c r="C108" s="180"/>
      <c r="D108" s="180"/>
      <c r="E108" s="180"/>
      <c r="F108" s="180"/>
      <c r="G108" s="180"/>
      <c r="H108" s="172" t="s">
        <v>50</v>
      </c>
      <c r="I108" s="172"/>
      <c r="J108" s="28"/>
      <c r="K108" s="1"/>
      <c r="AV108" s="58"/>
      <c r="AW108" s="58"/>
      <c r="AX108" s="58"/>
      <c r="AY108" s="58"/>
      <c r="AZ108" s="58"/>
      <c r="BA108" s="58"/>
      <c r="BB108" s="58"/>
      <c r="BC108" s="58"/>
      <c r="BD108" s="58"/>
      <c r="BE108" s="58"/>
      <c r="BF108" s="58"/>
      <c r="BG108" s="58"/>
      <c r="BH108" s="58"/>
      <c r="BI108" s="58"/>
      <c r="BJ108" s="58"/>
      <c r="BK108" s="58"/>
      <c r="BL108" s="58"/>
      <c r="BM108" s="58"/>
      <c r="BN108" s="58"/>
      <c r="BO108" s="58"/>
      <c r="BP108" s="58"/>
      <c r="BQ108" s="58"/>
      <c r="BR108" s="58"/>
      <c r="BS108" s="58"/>
      <c r="BT108" s="58"/>
      <c r="BU108" s="58"/>
      <c r="BV108" s="58"/>
      <c r="BW108" s="58"/>
      <c r="BX108" s="58"/>
      <c r="BY108" s="58"/>
      <c r="BZ108" s="58"/>
      <c r="CA108" s="58"/>
      <c r="CB108" s="58"/>
      <c r="CC108" s="58"/>
      <c r="CD108" s="58"/>
      <c r="CE108" s="58"/>
      <c r="CF108" s="58"/>
      <c r="CG108" s="58"/>
      <c r="CH108" s="58"/>
      <c r="CI108" s="58"/>
      <c r="CJ108" s="58"/>
      <c r="CK108" s="58"/>
      <c r="CL108" s="58"/>
      <c r="CM108" s="58"/>
      <c r="CN108" s="58"/>
      <c r="CO108" s="58"/>
      <c r="CP108" s="58"/>
      <c r="CQ108" s="58"/>
      <c r="CR108" s="58"/>
      <c r="CS108" s="58"/>
      <c r="CT108" s="58"/>
      <c r="CU108" s="58"/>
      <c r="CV108" s="58"/>
      <c r="CW108" s="58"/>
      <c r="CX108" s="58"/>
      <c r="CY108" s="58"/>
      <c r="CZ108" s="58"/>
      <c r="DA108" s="58"/>
      <c r="DB108" s="58"/>
      <c r="DC108" s="58"/>
      <c r="DD108" s="58"/>
      <c r="DE108" s="58"/>
      <c r="DF108" s="58"/>
      <c r="DG108" s="58"/>
      <c r="DH108" s="58"/>
      <c r="DI108" s="58"/>
      <c r="DJ108" s="58"/>
      <c r="DK108" s="58"/>
      <c r="DL108" s="58"/>
      <c r="DM108" s="58"/>
      <c r="DN108" s="58"/>
      <c r="DO108" s="58"/>
      <c r="DP108" s="58"/>
      <c r="DQ108" s="58"/>
      <c r="DR108" s="58"/>
      <c r="DS108" s="58"/>
      <c r="DT108" s="58"/>
      <c r="DU108" s="58"/>
      <c r="DV108" s="58"/>
      <c r="DW108" s="58"/>
      <c r="DX108" s="58"/>
      <c r="DY108" s="58"/>
      <c r="DZ108" s="58"/>
      <c r="EA108" s="58"/>
      <c r="EB108" s="58"/>
      <c r="EC108" s="58"/>
      <c r="ED108" s="58"/>
      <c r="EE108" s="58"/>
      <c r="EF108" s="58"/>
      <c r="EG108" s="58"/>
      <c r="EH108" s="58"/>
      <c r="EI108" s="58"/>
      <c r="EJ108" s="58"/>
      <c r="EK108" s="58"/>
      <c r="EL108" s="58"/>
      <c r="EM108" s="58"/>
      <c r="EN108" s="58"/>
      <c r="EO108" s="58"/>
      <c r="EP108" s="58"/>
      <c r="EQ108" s="58"/>
      <c r="ER108" s="58"/>
      <c r="ES108" s="58"/>
      <c r="ET108" s="58"/>
      <c r="EU108" s="58"/>
      <c r="EV108" s="58"/>
      <c r="EW108" s="58"/>
      <c r="EX108" s="58"/>
      <c r="EY108" s="58"/>
      <c r="EZ108" s="58"/>
      <c r="FA108" s="58"/>
      <c r="FB108" s="58"/>
      <c r="FC108" s="58"/>
      <c r="FD108" s="58"/>
      <c r="FE108" s="58"/>
      <c r="FF108" s="58"/>
      <c r="FG108" s="58"/>
      <c r="FH108" s="58"/>
      <c r="FI108" s="58"/>
      <c r="FJ108" s="58"/>
      <c r="FK108" s="58"/>
      <c r="FL108" s="58"/>
      <c r="FM108" s="58"/>
      <c r="FN108" s="58"/>
      <c r="FO108" s="58"/>
      <c r="FP108" s="58"/>
      <c r="FQ108" s="58"/>
      <c r="FR108" s="58"/>
      <c r="FS108" s="58"/>
      <c r="FT108" s="58"/>
      <c r="FU108" s="58"/>
      <c r="FV108" s="58"/>
      <c r="FW108" s="58"/>
      <c r="FX108" s="58"/>
      <c r="FY108" s="58"/>
      <c r="FZ108" s="58"/>
      <c r="GA108" s="58"/>
      <c r="GB108" s="58"/>
      <c r="GC108" s="58"/>
      <c r="GD108" s="58"/>
      <c r="GE108" s="58"/>
      <c r="GF108" s="58"/>
      <c r="GG108" s="58"/>
      <c r="GH108" s="58"/>
      <c r="GI108" s="58"/>
      <c r="GJ108" s="58"/>
      <c r="GK108" s="58"/>
      <c r="GL108" s="58"/>
      <c r="GM108" s="58"/>
      <c r="GN108" s="58"/>
      <c r="GO108" s="58"/>
      <c r="GP108" s="58"/>
      <c r="GQ108" s="58"/>
      <c r="GR108" s="58"/>
      <c r="GS108" s="58"/>
      <c r="GT108" s="58"/>
      <c r="GU108" s="58"/>
      <c r="GV108" s="58"/>
      <c r="GW108" s="58"/>
      <c r="GX108" s="58"/>
      <c r="GY108" s="58"/>
      <c r="GZ108" s="58"/>
      <c r="HA108" s="58"/>
      <c r="HB108" s="58"/>
      <c r="HC108" s="58"/>
      <c r="HD108" s="58"/>
      <c r="HE108" s="58"/>
      <c r="HF108" s="58"/>
      <c r="HG108" s="58"/>
      <c r="HH108" s="58"/>
      <c r="HI108" s="58"/>
      <c r="HJ108" s="58"/>
      <c r="HK108" s="58"/>
      <c r="HL108" s="58"/>
      <c r="HM108" s="58"/>
      <c r="HN108" s="58"/>
      <c r="HO108" s="58"/>
      <c r="HP108" s="58"/>
      <c r="HQ108" s="58"/>
      <c r="HR108" s="58"/>
      <c r="HS108" s="58"/>
      <c r="HT108" s="58"/>
      <c r="HU108" s="58"/>
      <c r="HV108" s="58"/>
      <c r="HW108" s="58"/>
      <c r="HX108" s="58"/>
      <c r="HY108" s="58"/>
      <c r="HZ108" s="58"/>
      <c r="IA108" s="58"/>
      <c r="IB108" s="58"/>
      <c r="IC108" s="58"/>
      <c r="ID108" s="58"/>
      <c r="IE108" s="58"/>
      <c r="IF108" s="58"/>
      <c r="IG108" s="58"/>
      <c r="IH108" s="58"/>
      <c r="II108" s="58"/>
      <c r="IJ108" s="58"/>
      <c r="IK108" s="58"/>
      <c r="IL108" s="58"/>
      <c r="IM108" s="58"/>
      <c r="IN108" s="58"/>
      <c r="IO108" s="58"/>
      <c r="IP108" s="58"/>
      <c r="IQ108" s="58"/>
      <c r="IR108" s="58"/>
      <c r="IS108" s="58"/>
      <c r="IT108" s="58"/>
      <c r="IU108" s="58"/>
      <c r="IV108" s="58"/>
      <c r="IW108" s="58"/>
      <c r="IX108" s="58"/>
      <c r="IY108" s="58"/>
      <c r="IZ108" s="58"/>
      <c r="JA108" s="58"/>
      <c r="JB108" s="58"/>
      <c r="JC108" s="58"/>
      <c r="JD108" s="58"/>
      <c r="JE108" s="58"/>
      <c r="JF108" s="58"/>
      <c r="JG108" s="58"/>
      <c r="JH108" s="58"/>
      <c r="JI108" s="58"/>
      <c r="JJ108" s="58"/>
      <c r="JK108" s="58"/>
      <c r="JL108" s="58"/>
      <c r="JM108" s="58"/>
      <c r="JN108" s="58"/>
      <c r="JO108" s="58"/>
      <c r="JP108" s="58"/>
      <c r="JQ108" s="58"/>
      <c r="JR108" s="58"/>
      <c r="JS108" s="58"/>
      <c r="JT108" s="58"/>
      <c r="JU108" s="58"/>
      <c r="JV108" s="58"/>
      <c r="JW108" s="58"/>
      <c r="JX108" s="58"/>
      <c r="JY108" s="58"/>
      <c r="JZ108" s="58"/>
      <c r="KA108" s="58"/>
      <c r="KB108" s="58"/>
      <c r="KC108" s="58"/>
      <c r="KD108" s="58"/>
      <c r="KE108" s="58"/>
      <c r="KF108" s="58"/>
      <c r="KG108" s="58"/>
      <c r="KH108" s="58"/>
      <c r="KI108" s="58"/>
      <c r="KJ108" s="58"/>
      <c r="KK108" s="58"/>
      <c r="KL108" s="58"/>
      <c r="KM108" s="58"/>
      <c r="KN108" s="58"/>
      <c r="KO108" s="58"/>
      <c r="KP108" s="58"/>
      <c r="KQ108" s="58"/>
      <c r="KR108" s="58"/>
      <c r="KS108" s="58"/>
      <c r="KT108" s="58"/>
      <c r="KU108" s="58"/>
      <c r="KV108" s="58"/>
      <c r="KW108" s="58"/>
      <c r="KX108" s="58"/>
      <c r="KY108" s="58"/>
      <c r="KZ108" s="58"/>
      <c r="LA108" s="58"/>
      <c r="LB108" s="58"/>
      <c r="LC108" s="58"/>
      <c r="LD108" s="58"/>
      <c r="LE108" s="58"/>
      <c r="LF108" s="58"/>
      <c r="LG108" s="58"/>
      <c r="LH108" s="58"/>
      <c r="LI108" s="58"/>
      <c r="LJ108" s="58"/>
      <c r="LK108" s="58"/>
      <c r="LL108" s="58"/>
      <c r="LM108" s="58"/>
      <c r="LN108" s="58"/>
      <c r="LO108" s="58"/>
      <c r="LP108" s="58"/>
      <c r="LQ108" s="58"/>
      <c r="LR108" s="58"/>
      <c r="LS108" s="58"/>
      <c r="LT108" s="58"/>
      <c r="LU108" s="58"/>
      <c r="LV108" s="58"/>
      <c r="LW108" s="58"/>
      <c r="LX108" s="58"/>
      <c r="LY108" s="58"/>
      <c r="LZ108" s="58"/>
      <c r="MA108" s="58"/>
      <c r="MB108" s="58"/>
      <c r="MC108" s="58"/>
      <c r="MD108" s="58"/>
      <c r="ME108" s="58"/>
      <c r="MF108" s="58"/>
      <c r="MG108" s="58"/>
      <c r="MH108" s="58"/>
      <c r="MI108" s="58"/>
      <c r="MJ108" s="58"/>
      <c r="MK108" s="58"/>
      <c r="ML108" s="58"/>
      <c r="MM108" s="58"/>
      <c r="MN108" s="58"/>
      <c r="MO108" s="58"/>
      <c r="MP108" s="58"/>
      <c r="MQ108" s="58"/>
      <c r="MR108" s="58"/>
      <c r="MS108" s="58"/>
      <c r="MT108" s="58"/>
      <c r="MU108" s="58"/>
      <c r="MV108" s="58"/>
      <c r="MW108" s="58"/>
      <c r="MX108" s="58"/>
      <c r="MY108" s="58"/>
      <c r="MZ108" s="58"/>
      <c r="NA108" s="58"/>
      <c r="NB108" s="58"/>
      <c r="NC108" s="58"/>
      <c r="ND108" s="58"/>
      <c r="NE108" s="58"/>
      <c r="NF108" s="58"/>
      <c r="NG108" s="58"/>
      <c r="NH108" s="58"/>
      <c r="NI108" s="58"/>
      <c r="NJ108" s="58"/>
      <c r="NK108" s="58"/>
      <c r="NL108" s="58"/>
      <c r="NM108" s="58"/>
      <c r="NN108" s="58"/>
      <c r="NO108" s="58"/>
      <c r="NP108" s="58"/>
      <c r="NQ108" s="58"/>
      <c r="NR108" s="58"/>
      <c r="NS108" s="58"/>
      <c r="NT108" s="58"/>
      <c r="NU108" s="58"/>
      <c r="NV108" s="58"/>
      <c r="NW108" s="58"/>
      <c r="NX108" s="58"/>
      <c r="NY108" s="58"/>
      <c r="NZ108" s="58"/>
      <c r="OA108" s="58"/>
      <c r="OB108" s="58"/>
      <c r="OC108" s="58"/>
      <c r="OD108" s="58"/>
      <c r="OE108" s="58"/>
      <c r="OF108" s="58"/>
      <c r="OG108" s="58"/>
      <c r="OH108" s="58"/>
      <c r="OI108" s="58"/>
      <c r="OJ108" s="58"/>
      <c r="OK108" s="58"/>
      <c r="OL108" s="58"/>
      <c r="OM108" s="58"/>
      <c r="ON108" s="58"/>
      <c r="OO108" s="58"/>
      <c r="OP108" s="58"/>
      <c r="OQ108" s="58"/>
      <c r="OR108" s="58"/>
      <c r="OS108" s="58"/>
      <c r="OT108" s="58"/>
      <c r="OU108" s="58"/>
      <c r="OV108" s="58"/>
      <c r="OW108" s="58"/>
      <c r="OX108" s="58"/>
      <c r="OY108" s="58"/>
      <c r="OZ108" s="58"/>
      <c r="PA108" s="58"/>
      <c r="PB108" s="58"/>
      <c r="PC108" s="58"/>
      <c r="PD108" s="58"/>
      <c r="PE108" s="58"/>
      <c r="PF108" s="58"/>
      <c r="PG108" s="58"/>
      <c r="PH108" s="58"/>
      <c r="PI108" s="58"/>
      <c r="PJ108" s="58"/>
      <c r="PK108" s="58"/>
      <c r="PL108" s="58"/>
      <c r="PM108" s="58"/>
      <c r="PN108" s="58"/>
      <c r="PO108" s="58"/>
      <c r="PP108" s="58"/>
      <c r="PQ108" s="58"/>
      <c r="PR108" s="58"/>
      <c r="PS108" s="58"/>
      <c r="PT108" s="58"/>
      <c r="PU108" s="58"/>
      <c r="PV108" s="58"/>
      <c r="PW108" s="58"/>
      <c r="PX108" s="58"/>
      <c r="PY108" s="58"/>
      <c r="PZ108" s="58"/>
      <c r="QA108" s="58"/>
      <c r="QB108" s="58"/>
      <c r="QC108" s="58"/>
      <c r="QD108" s="58"/>
      <c r="QE108" s="58"/>
      <c r="QF108" s="58"/>
      <c r="QG108" s="58"/>
      <c r="QH108" s="58"/>
      <c r="QI108" s="58"/>
      <c r="QJ108" s="58"/>
      <c r="QK108" s="58"/>
      <c r="QL108" s="58"/>
      <c r="QM108" s="58"/>
      <c r="QN108" s="58"/>
      <c r="QO108" s="58"/>
      <c r="QP108" s="58"/>
      <c r="QQ108" s="58"/>
      <c r="QR108" s="58"/>
      <c r="QS108" s="58"/>
      <c r="QT108" s="58"/>
      <c r="QU108" s="58"/>
      <c r="QV108" s="58"/>
      <c r="QW108" s="58"/>
      <c r="QX108" s="58"/>
      <c r="QY108" s="58"/>
      <c r="QZ108" s="58"/>
      <c r="RA108" s="58"/>
      <c r="RB108" s="58"/>
      <c r="RC108" s="58"/>
      <c r="RD108" s="58"/>
      <c r="RE108" s="58"/>
      <c r="RF108" s="58"/>
      <c r="RG108" s="58"/>
      <c r="RH108" s="58"/>
      <c r="RI108" s="58"/>
      <c r="RJ108" s="58"/>
      <c r="RK108" s="58"/>
      <c r="RL108" s="58"/>
      <c r="RM108" s="58"/>
      <c r="RN108" s="58"/>
      <c r="RO108" s="58"/>
      <c r="RP108" s="58"/>
      <c r="RQ108" s="58"/>
      <c r="RR108" s="58"/>
      <c r="RS108" s="58"/>
      <c r="RT108" s="58"/>
      <c r="RU108" s="58"/>
      <c r="RV108" s="58"/>
      <c r="RW108" s="58"/>
      <c r="RX108" s="58"/>
      <c r="RY108" s="58"/>
      <c r="RZ108" s="58"/>
      <c r="SA108" s="58"/>
      <c r="SB108" s="58"/>
      <c r="SC108" s="58"/>
      <c r="SD108" s="58"/>
      <c r="SE108" s="58"/>
      <c r="SF108" s="58"/>
      <c r="SG108" s="58"/>
      <c r="SH108" s="58"/>
      <c r="SI108" s="58"/>
      <c r="SJ108" s="58"/>
      <c r="SK108" s="58"/>
      <c r="SL108" s="58"/>
      <c r="SM108" s="58"/>
      <c r="SN108" s="58"/>
      <c r="SO108" s="58"/>
      <c r="SP108" s="58"/>
      <c r="SQ108" s="58"/>
      <c r="SR108" s="58"/>
      <c r="SS108" s="58"/>
      <c r="ST108" s="58"/>
      <c r="SU108" s="58"/>
      <c r="SV108" s="58"/>
      <c r="SW108" s="58"/>
      <c r="SX108" s="58"/>
      <c r="SY108" s="58"/>
      <c r="SZ108" s="58"/>
      <c r="TA108" s="58"/>
      <c r="TB108" s="58"/>
      <c r="TC108" s="58"/>
      <c r="TD108" s="58"/>
      <c r="TE108" s="58"/>
      <c r="TF108" s="58"/>
      <c r="TG108" s="58"/>
      <c r="TH108" s="58"/>
      <c r="TI108" s="58"/>
      <c r="TJ108" s="58"/>
      <c r="TK108" s="58"/>
      <c r="TL108" s="58"/>
      <c r="TM108" s="58"/>
      <c r="TN108" s="58"/>
      <c r="TO108" s="58"/>
      <c r="TP108" s="58"/>
      <c r="TQ108" s="58"/>
      <c r="TR108" s="58"/>
      <c r="TS108" s="58"/>
      <c r="TT108" s="58"/>
      <c r="TU108" s="58"/>
      <c r="TV108" s="58"/>
      <c r="TW108" s="58"/>
      <c r="TX108" s="58"/>
      <c r="TY108" s="58"/>
      <c r="TZ108" s="58"/>
      <c r="UA108" s="58"/>
      <c r="UB108" s="58"/>
      <c r="UC108" s="58"/>
      <c r="UD108" s="58"/>
      <c r="UE108" s="58"/>
      <c r="UF108" s="58"/>
      <c r="UG108" s="58"/>
      <c r="UH108" s="58"/>
      <c r="UI108" s="58"/>
      <c r="UJ108" s="58"/>
      <c r="UK108" s="58"/>
      <c r="UL108" s="58"/>
      <c r="UM108" s="58"/>
      <c r="UN108" s="58"/>
      <c r="UO108" s="58"/>
      <c r="UP108" s="58"/>
      <c r="UQ108" s="58"/>
      <c r="UR108" s="58"/>
      <c r="US108" s="58"/>
      <c r="UT108" s="58"/>
      <c r="UU108" s="58"/>
      <c r="UV108" s="58"/>
      <c r="UW108" s="58"/>
      <c r="UX108" s="58"/>
      <c r="UY108" s="58"/>
      <c r="UZ108" s="58"/>
      <c r="VA108" s="58"/>
      <c r="VB108" s="58"/>
      <c r="VC108" s="58"/>
      <c r="VD108" s="58"/>
      <c r="VE108" s="58"/>
      <c r="VF108" s="58"/>
      <c r="VG108" s="58"/>
      <c r="VH108" s="58"/>
      <c r="VI108" s="58"/>
      <c r="VJ108" s="58"/>
      <c r="VK108" s="58"/>
      <c r="VL108" s="58"/>
      <c r="VM108" s="58"/>
      <c r="VN108" s="58"/>
      <c r="VO108" s="58"/>
      <c r="VP108" s="58"/>
      <c r="VQ108" s="58"/>
      <c r="VR108" s="58"/>
      <c r="VS108" s="58"/>
      <c r="VT108" s="58"/>
      <c r="VU108" s="58"/>
      <c r="VV108" s="58"/>
      <c r="VW108" s="58"/>
      <c r="VX108" s="58"/>
      <c r="VY108" s="58"/>
      <c r="VZ108" s="58"/>
      <c r="WA108" s="58"/>
      <c r="WB108" s="58"/>
      <c r="WC108" s="58"/>
      <c r="WD108" s="58"/>
      <c r="WE108" s="58"/>
      <c r="WF108" s="58"/>
      <c r="WG108" s="58"/>
      <c r="WH108" s="58"/>
      <c r="WI108" s="58"/>
      <c r="WJ108" s="58"/>
      <c r="WK108" s="58"/>
      <c r="WL108" s="58"/>
      <c r="WM108" s="58"/>
      <c r="WN108" s="58"/>
      <c r="WO108" s="58"/>
      <c r="WP108" s="58"/>
      <c r="WQ108" s="58"/>
      <c r="WR108" s="58"/>
      <c r="WS108" s="58"/>
      <c r="WT108" s="58"/>
      <c r="WU108" s="58"/>
      <c r="WV108" s="58"/>
      <c r="WW108" s="58"/>
      <c r="WX108" s="58"/>
      <c r="WY108" s="58"/>
      <c r="WZ108" s="58"/>
      <c r="XA108" s="58"/>
      <c r="XB108" s="58"/>
      <c r="XC108" s="58"/>
      <c r="XD108" s="58"/>
      <c r="XE108" s="58"/>
      <c r="XF108" s="58"/>
      <c r="XG108" s="58"/>
      <c r="XH108" s="58"/>
      <c r="XI108" s="58"/>
      <c r="XJ108" s="58"/>
      <c r="XK108" s="58"/>
      <c r="XL108" s="58"/>
      <c r="XM108" s="58"/>
      <c r="XN108" s="58"/>
      <c r="XO108" s="58"/>
      <c r="XP108" s="58"/>
      <c r="XQ108" s="58"/>
      <c r="XR108" s="58"/>
      <c r="XS108" s="58"/>
      <c r="XT108" s="58"/>
      <c r="XU108" s="58"/>
      <c r="XV108" s="58"/>
      <c r="XW108" s="58"/>
      <c r="XX108" s="58"/>
      <c r="XY108" s="58"/>
      <c r="XZ108" s="58"/>
      <c r="YA108" s="58"/>
      <c r="YB108" s="58"/>
      <c r="YC108" s="58"/>
      <c r="YD108" s="58"/>
      <c r="YE108" s="58"/>
      <c r="YF108" s="58"/>
      <c r="YG108" s="58"/>
      <c r="YH108" s="58"/>
      <c r="YI108" s="58"/>
      <c r="YJ108" s="58"/>
      <c r="YK108" s="58"/>
      <c r="YL108" s="58"/>
      <c r="YM108" s="58"/>
      <c r="YN108" s="58"/>
      <c r="YO108" s="58"/>
      <c r="YP108" s="58"/>
      <c r="YQ108" s="58"/>
      <c r="YR108" s="58"/>
      <c r="YS108" s="58"/>
      <c r="YT108" s="58"/>
      <c r="YU108" s="58"/>
      <c r="YV108" s="58"/>
      <c r="YW108" s="58"/>
      <c r="YX108" s="58"/>
      <c r="YY108" s="58"/>
      <c r="YZ108" s="58"/>
      <c r="ZA108" s="58"/>
      <c r="ZB108" s="58"/>
      <c r="ZC108" s="58"/>
      <c r="ZD108" s="58"/>
      <c r="ZE108" s="58"/>
      <c r="ZF108" s="58"/>
      <c r="ZG108" s="58"/>
      <c r="ZH108" s="58"/>
      <c r="ZI108" s="58"/>
      <c r="ZJ108" s="58"/>
      <c r="ZK108" s="58"/>
      <c r="ZL108" s="58"/>
      <c r="ZM108" s="58"/>
      <c r="ZN108" s="58"/>
      <c r="ZO108" s="58"/>
      <c r="ZP108" s="58"/>
      <c r="ZQ108" s="58"/>
      <c r="ZR108" s="58"/>
      <c r="ZS108" s="58"/>
      <c r="ZT108" s="58"/>
      <c r="ZU108" s="58"/>
      <c r="ZV108" s="58"/>
      <c r="ZW108" s="58"/>
      <c r="ZX108" s="58"/>
      <c r="ZY108" s="58"/>
      <c r="ZZ108" s="58"/>
      <c r="AAA108" s="58"/>
      <c r="AAB108" s="58"/>
      <c r="AAC108" s="58"/>
      <c r="AAD108" s="58"/>
      <c r="AAE108" s="58"/>
      <c r="AAF108" s="58"/>
      <c r="AAG108" s="58"/>
      <c r="AAH108" s="58"/>
      <c r="AAI108" s="58"/>
      <c r="AAJ108" s="58"/>
      <c r="AAK108" s="58"/>
      <c r="AAL108" s="58"/>
      <c r="AAM108" s="58"/>
      <c r="AAN108" s="58"/>
      <c r="AAO108" s="58"/>
      <c r="AAP108" s="58"/>
      <c r="AAQ108" s="58"/>
      <c r="AAR108" s="58"/>
      <c r="AAS108" s="58"/>
      <c r="AAT108" s="58"/>
      <c r="AAU108" s="58"/>
      <c r="AAV108" s="58"/>
      <c r="AAW108" s="58"/>
      <c r="AAX108" s="58"/>
      <c r="AAY108" s="58"/>
      <c r="AAZ108" s="58"/>
      <c r="ABA108" s="58"/>
      <c r="ABB108" s="58"/>
      <c r="ABC108" s="58"/>
      <c r="ABD108" s="58"/>
      <c r="ABE108" s="58"/>
      <c r="ABF108" s="58"/>
      <c r="ABG108" s="58"/>
      <c r="ABH108" s="58"/>
      <c r="ABI108" s="58"/>
      <c r="ABJ108" s="58"/>
      <c r="ABK108" s="58"/>
      <c r="ABL108" s="58"/>
      <c r="ABM108" s="58"/>
      <c r="ABN108" s="58"/>
      <c r="ABO108" s="58"/>
      <c r="ABP108" s="58"/>
      <c r="ABQ108" s="58"/>
      <c r="ABR108" s="58"/>
      <c r="ABS108" s="58"/>
      <c r="ABT108" s="58"/>
      <c r="ABU108" s="58"/>
      <c r="ABV108" s="58"/>
      <c r="ABW108" s="58"/>
      <c r="ABX108" s="58"/>
      <c r="ABY108" s="58"/>
      <c r="ABZ108" s="58"/>
      <c r="ACA108" s="58"/>
      <c r="ACB108" s="58"/>
      <c r="ACC108" s="58"/>
      <c r="ACD108" s="58"/>
      <c r="ACE108" s="58"/>
      <c r="ACF108" s="58"/>
      <c r="ACG108" s="58"/>
      <c r="ACH108" s="58"/>
      <c r="ACI108" s="58"/>
      <c r="ACJ108" s="58"/>
      <c r="ACK108" s="58"/>
      <c r="ACL108" s="58"/>
      <c r="ACM108" s="58"/>
      <c r="ACN108" s="58"/>
      <c r="ACO108" s="58"/>
      <c r="ACP108" s="58"/>
      <c r="ACQ108" s="58"/>
      <c r="ACR108" s="58"/>
      <c r="ACS108" s="58"/>
      <c r="ACT108" s="58"/>
      <c r="ACU108" s="58"/>
      <c r="ACV108" s="58"/>
      <c r="ACW108" s="58"/>
      <c r="ACX108" s="58"/>
      <c r="ACY108" s="58"/>
      <c r="ACZ108" s="58"/>
      <c r="ADA108" s="58"/>
      <c r="ADB108" s="58"/>
      <c r="ADC108" s="58"/>
      <c r="ADD108" s="58"/>
      <c r="ADE108" s="58"/>
      <c r="ADF108" s="58"/>
      <c r="ADG108" s="58"/>
      <c r="ADH108" s="58"/>
      <c r="ADI108" s="58"/>
      <c r="ADJ108" s="58"/>
      <c r="ADK108" s="58"/>
      <c r="ADL108" s="58"/>
      <c r="ADM108" s="58"/>
      <c r="ADN108" s="58"/>
      <c r="ADO108" s="58"/>
      <c r="ADP108" s="58"/>
      <c r="ADQ108" s="58"/>
      <c r="ADR108" s="58"/>
      <c r="ADS108" s="58"/>
      <c r="ADT108" s="58"/>
      <c r="ADU108" s="58"/>
      <c r="ADV108" s="58"/>
      <c r="ADW108" s="58"/>
      <c r="ADX108" s="58"/>
      <c r="ADY108" s="58"/>
      <c r="ADZ108" s="58"/>
      <c r="AEA108" s="58"/>
      <c r="AEB108" s="58"/>
      <c r="AEC108" s="58"/>
      <c r="AED108" s="58"/>
      <c r="AEE108" s="58"/>
      <c r="AEF108" s="58"/>
      <c r="AEG108" s="58"/>
      <c r="AEH108" s="58"/>
      <c r="AEI108" s="58"/>
      <c r="AEJ108" s="58"/>
      <c r="AEK108" s="58"/>
      <c r="AEL108" s="58"/>
      <c r="AEM108" s="58"/>
      <c r="AEN108" s="58"/>
      <c r="AEO108" s="58"/>
      <c r="AEP108" s="58"/>
      <c r="AEQ108" s="58"/>
      <c r="AER108" s="58"/>
      <c r="AES108" s="58"/>
      <c r="AET108" s="58"/>
      <c r="AEU108" s="58"/>
      <c r="AEV108" s="58"/>
      <c r="AEW108" s="58"/>
      <c r="AEX108" s="58"/>
      <c r="AEY108" s="58"/>
      <c r="AEZ108" s="58"/>
      <c r="AFA108" s="58"/>
      <c r="AFB108" s="58"/>
      <c r="AFC108" s="58"/>
      <c r="AFD108" s="58"/>
      <c r="AFE108" s="58"/>
      <c r="AFF108" s="58"/>
      <c r="AFG108" s="58"/>
      <c r="AFH108" s="58"/>
      <c r="AFI108" s="58"/>
      <c r="AFJ108" s="58"/>
      <c r="AFK108" s="58"/>
      <c r="AFL108" s="58"/>
      <c r="AFM108" s="58"/>
      <c r="AFN108" s="58"/>
      <c r="AFO108" s="58"/>
      <c r="AFP108" s="58"/>
      <c r="AFQ108" s="58"/>
      <c r="AFR108" s="58"/>
      <c r="AFS108" s="58"/>
      <c r="AFT108" s="58"/>
      <c r="AFU108" s="58"/>
      <c r="AFV108" s="58"/>
      <c r="AFW108" s="58"/>
      <c r="AFX108" s="58"/>
      <c r="AFY108" s="58"/>
      <c r="AFZ108" s="58"/>
      <c r="AGA108" s="58"/>
      <c r="AGB108" s="58"/>
      <c r="AGC108" s="58"/>
      <c r="AGD108" s="58"/>
      <c r="AGE108" s="58"/>
      <c r="AGF108" s="58"/>
      <c r="AGG108" s="58"/>
      <c r="AGH108" s="58"/>
      <c r="AGI108" s="58"/>
      <c r="AGJ108" s="58"/>
      <c r="AGK108" s="58"/>
      <c r="AGL108" s="58"/>
      <c r="AGM108" s="58"/>
      <c r="AGN108" s="58"/>
      <c r="AGO108" s="58"/>
      <c r="AGP108" s="58"/>
      <c r="AGQ108" s="58"/>
      <c r="AGR108" s="58"/>
      <c r="AGS108" s="58"/>
      <c r="AGT108" s="58"/>
      <c r="AGU108" s="58"/>
      <c r="AGV108" s="58"/>
      <c r="AGW108" s="58"/>
      <c r="AGX108" s="58"/>
      <c r="AGY108" s="58"/>
      <c r="AGZ108" s="58"/>
      <c r="AHA108" s="58"/>
      <c r="AHB108" s="58"/>
      <c r="AHC108" s="58"/>
      <c r="AHD108" s="58"/>
      <c r="AHE108" s="58"/>
      <c r="AHF108" s="58"/>
      <c r="AHG108" s="58"/>
      <c r="AHH108" s="58"/>
      <c r="AHI108" s="58"/>
      <c r="AHJ108" s="58"/>
      <c r="AHK108" s="58"/>
      <c r="AHL108" s="58"/>
      <c r="AHM108" s="58"/>
      <c r="AHN108" s="58"/>
      <c r="AHO108" s="58"/>
      <c r="AHP108" s="58"/>
      <c r="AHQ108" s="58"/>
      <c r="AHR108" s="58"/>
      <c r="AHS108" s="58"/>
      <c r="AHT108" s="58"/>
      <c r="AHU108" s="58"/>
      <c r="AHV108" s="58"/>
      <c r="AHW108" s="58"/>
      <c r="AHX108" s="58"/>
      <c r="AHY108" s="58"/>
      <c r="AHZ108" s="58"/>
      <c r="AIA108" s="58"/>
      <c r="AIB108" s="58"/>
      <c r="AIC108" s="58"/>
      <c r="AID108" s="58"/>
      <c r="AIE108" s="58"/>
      <c r="AIF108" s="58"/>
      <c r="AIG108" s="58"/>
      <c r="AIH108" s="58"/>
      <c r="AII108" s="58"/>
      <c r="AIJ108" s="58"/>
      <c r="AIK108" s="58"/>
      <c r="AIL108" s="58"/>
      <c r="AIM108" s="58"/>
      <c r="AIN108" s="58"/>
      <c r="AIO108" s="58"/>
      <c r="AIP108" s="58"/>
      <c r="AIQ108" s="58"/>
      <c r="AIR108" s="58"/>
      <c r="AIS108" s="58"/>
      <c r="AIT108" s="58"/>
      <c r="AIU108" s="58"/>
      <c r="AIV108" s="58"/>
      <c r="AIW108" s="58"/>
      <c r="AIX108" s="58"/>
      <c r="AIY108" s="58"/>
      <c r="AIZ108" s="58"/>
      <c r="AJA108" s="58"/>
      <c r="AJB108" s="58"/>
      <c r="AJC108" s="58"/>
      <c r="AJD108" s="58"/>
      <c r="AJE108" s="58"/>
      <c r="AJF108" s="58"/>
      <c r="AJG108" s="58"/>
      <c r="AJH108" s="58"/>
      <c r="AJI108" s="58"/>
      <c r="AJJ108" s="58"/>
      <c r="AJK108" s="58"/>
      <c r="AJL108" s="58"/>
      <c r="AJM108" s="58"/>
      <c r="AJN108" s="58"/>
      <c r="AJO108" s="58"/>
      <c r="AJP108" s="58"/>
      <c r="AJQ108" s="58"/>
      <c r="AJR108" s="58"/>
      <c r="AJS108" s="58"/>
      <c r="AJT108" s="58"/>
      <c r="AJU108" s="58"/>
      <c r="AJV108" s="58"/>
      <c r="AJW108" s="58"/>
      <c r="AJX108" s="58"/>
      <c r="AJY108" s="58"/>
      <c r="AJZ108" s="58"/>
      <c r="AKA108" s="58"/>
      <c r="AKB108" s="58"/>
      <c r="AKC108" s="58"/>
      <c r="AKD108" s="58"/>
      <c r="AKE108" s="58"/>
      <c r="AKF108" s="58"/>
      <c r="AKG108" s="58"/>
      <c r="AKH108" s="58"/>
      <c r="AKI108" s="58"/>
      <c r="AKJ108" s="58"/>
      <c r="AKK108" s="58"/>
      <c r="AKL108" s="58"/>
      <c r="AKM108" s="58"/>
      <c r="AKN108" s="58"/>
      <c r="AKO108" s="58"/>
      <c r="AKP108" s="58"/>
      <c r="AKQ108" s="58"/>
      <c r="AKR108" s="58"/>
      <c r="AKS108" s="58"/>
      <c r="AKT108" s="58"/>
      <c r="AKU108" s="58"/>
      <c r="AKV108" s="58"/>
      <c r="AKW108" s="58"/>
      <c r="AKX108" s="58"/>
      <c r="AKY108" s="58"/>
      <c r="AKZ108" s="58"/>
      <c r="ALA108" s="58"/>
      <c r="ALB108" s="58"/>
      <c r="ALC108" s="58"/>
      <c r="ALD108" s="58"/>
      <c r="ALE108" s="58"/>
      <c r="ALF108" s="58"/>
      <c r="ALG108" s="58"/>
      <c r="ALH108" s="58"/>
      <c r="ALI108" s="58"/>
      <c r="ALJ108" s="58"/>
      <c r="ALK108" s="58"/>
      <c r="ALL108" s="58"/>
      <c r="ALM108" s="58"/>
      <c r="ALN108" s="58"/>
      <c r="ALO108" s="58"/>
      <c r="ALP108" s="58"/>
      <c r="ALQ108" s="58"/>
      <c r="ALR108" s="58"/>
      <c r="ALS108" s="58"/>
      <c r="ALT108" s="58"/>
      <c r="ALU108" s="58"/>
      <c r="ALV108" s="58"/>
      <c r="ALW108" s="58"/>
      <c r="ALX108" s="58"/>
      <c r="ALY108" s="58"/>
      <c r="ALZ108" s="58"/>
      <c r="AMA108" s="58"/>
      <c r="AMB108" s="58"/>
      <c r="AMC108" s="58"/>
      <c r="AMD108" s="58"/>
      <c r="AME108" s="58"/>
      <c r="AMF108" s="58"/>
      <c r="AMG108" s="58"/>
      <c r="AMH108" s="58"/>
      <c r="AMI108" s="58"/>
      <c r="AMJ108" s="59"/>
    </row>
    <row r="109" spans="1:1024" s="2" customFormat="1" ht="15" customHeight="1">
      <c r="A109" s="18" t="s">
        <v>151</v>
      </c>
      <c r="B109" s="177" t="s">
        <v>170</v>
      </c>
      <c r="C109" s="177"/>
      <c r="D109" s="177"/>
      <c r="E109" s="177"/>
      <c r="F109" s="177"/>
      <c r="G109" s="177"/>
      <c r="H109" s="178">
        <f>I100</f>
        <v>377.63</v>
      </c>
      <c r="I109" s="178"/>
      <c r="J109" s="28"/>
      <c r="K109" s="1" t="s">
        <v>171</v>
      </c>
      <c r="AV109" s="58"/>
      <c r="AW109" s="58"/>
      <c r="AX109" s="58"/>
      <c r="AY109" s="58"/>
      <c r="AZ109" s="58"/>
      <c r="BA109" s="58"/>
      <c r="BB109" s="58"/>
      <c r="BC109" s="58"/>
      <c r="BD109" s="58"/>
      <c r="BE109" s="58"/>
      <c r="BF109" s="58"/>
      <c r="BG109" s="58"/>
      <c r="BH109" s="58"/>
      <c r="BI109" s="58"/>
      <c r="BJ109" s="58"/>
      <c r="BK109" s="58"/>
      <c r="BL109" s="58"/>
      <c r="BM109" s="58"/>
      <c r="BN109" s="58"/>
      <c r="BO109" s="58"/>
      <c r="BP109" s="58"/>
      <c r="BQ109" s="58"/>
      <c r="BR109" s="58"/>
      <c r="BS109" s="58"/>
      <c r="BT109" s="58"/>
      <c r="BU109" s="58"/>
      <c r="BV109" s="58"/>
      <c r="BW109" s="58"/>
      <c r="BX109" s="58"/>
      <c r="BY109" s="58"/>
      <c r="BZ109" s="58"/>
      <c r="CA109" s="58"/>
      <c r="CB109" s="58"/>
      <c r="CC109" s="58"/>
      <c r="CD109" s="58"/>
      <c r="CE109" s="58"/>
      <c r="CF109" s="58"/>
      <c r="CG109" s="58"/>
      <c r="CH109" s="58"/>
      <c r="CI109" s="58"/>
      <c r="CJ109" s="58"/>
      <c r="CK109" s="58"/>
      <c r="CL109" s="58"/>
      <c r="CM109" s="58"/>
      <c r="CN109" s="58"/>
      <c r="CO109" s="58"/>
      <c r="CP109" s="58"/>
      <c r="CQ109" s="58"/>
      <c r="CR109" s="58"/>
      <c r="CS109" s="58"/>
      <c r="CT109" s="58"/>
      <c r="CU109" s="58"/>
      <c r="CV109" s="58"/>
      <c r="CW109" s="58"/>
      <c r="CX109" s="58"/>
      <c r="CY109" s="58"/>
      <c r="CZ109" s="58"/>
      <c r="DA109" s="58"/>
      <c r="DB109" s="58"/>
      <c r="DC109" s="58"/>
      <c r="DD109" s="58"/>
      <c r="DE109" s="58"/>
      <c r="DF109" s="58"/>
      <c r="DG109" s="58"/>
      <c r="DH109" s="58"/>
      <c r="DI109" s="58"/>
      <c r="DJ109" s="58"/>
      <c r="DK109" s="58"/>
      <c r="DL109" s="58"/>
      <c r="DM109" s="58"/>
      <c r="DN109" s="58"/>
      <c r="DO109" s="58"/>
      <c r="DP109" s="58"/>
      <c r="DQ109" s="58"/>
      <c r="DR109" s="58"/>
      <c r="DS109" s="58"/>
      <c r="DT109" s="58"/>
      <c r="DU109" s="58"/>
      <c r="DV109" s="58"/>
      <c r="DW109" s="58"/>
      <c r="DX109" s="58"/>
      <c r="DY109" s="58"/>
      <c r="DZ109" s="58"/>
      <c r="EA109" s="58"/>
      <c r="EB109" s="58"/>
      <c r="EC109" s="58"/>
      <c r="ED109" s="58"/>
      <c r="EE109" s="58"/>
      <c r="EF109" s="58"/>
      <c r="EG109" s="58"/>
      <c r="EH109" s="58"/>
      <c r="EI109" s="58"/>
      <c r="EJ109" s="58"/>
      <c r="EK109" s="58"/>
      <c r="EL109" s="58"/>
      <c r="EM109" s="58"/>
      <c r="EN109" s="58"/>
      <c r="EO109" s="58"/>
      <c r="EP109" s="58"/>
      <c r="EQ109" s="58"/>
      <c r="ER109" s="58"/>
      <c r="ES109" s="58"/>
      <c r="ET109" s="58"/>
      <c r="EU109" s="58"/>
      <c r="EV109" s="58"/>
      <c r="EW109" s="58"/>
      <c r="EX109" s="58"/>
      <c r="EY109" s="58"/>
      <c r="EZ109" s="58"/>
      <c r="FA109" s="58"/>
      <c r="FB109" s="58"/>
      <c r="FC109" s="58"/>
      <c r="FD109" s="58"/>
      <c r="FE109" s="58"/>
      <c r="FF109" s="58"/>
      <c r="FG109" s="58"/>
      <c r="FH109" s="58"/>
      <c r="FI109" s="58"/>
      <c r="FJ109" s="58"/>
      <c r="FK109" s="58"/>
      <c r="FL109" s="58"/>
      <c r="FM109" s="58"/>
      <c r="FN109" s="58"/>
      <c r="FO109" s="58"/>
      <c r="FP109" s="58"/>
      <c r="FQ109" s="58"/>
      <c r="FR109" s="58"/>
      <c r="FS109" s="58"/>
      <c r="FT109" s="58"/>
      <c r="FU109" s="58"/>
      <c r="FV109" s="58"/>
      <c r="FW109" s="58"/>
      <c r="FX109" s="58"/>
      <c r="FY109" s="58"/>
      <c r="FZ109" s="58"/>
      <c r="GA109" s="58"/>
      <c r="GB109" s="58"/>
      <c r="GC109" s="58"/>
      <c r="GD109" s="58"/>
      <c r="GE109" s="58"/>
      <c r="GF109" s="58"/>
      <c r="GG109" s="58"/>
      <c r="GH109" s="58"/>
      <c r="GI109" s="58"/>
      <c r="GJ109" s="58"/>
      <c r="GK109" s="58"/>
      <c r="GL109" s="58"/>
      <c r="GM109" s="58"/>
      <c r="GN109" s="58"/>
      <c r="GO109" s="58"/>
      <c r="GP109" s="58"/>
      <c r="GQ109" s="58"/>
      <c r="GR109" s="58"/>
      <c r="GS109" s="58"/>
      <c r="GT109" s="58"/>
      <c r="GU109" s="58"/>
      <c r="GV109" s="58"/>
      <c r="GW109" s="58"/>
      <c r="GX109" s="58"/>
      <c r="GY109" s="58"/>
      <c r="GZ109" s="58"/>
      <c r="HA109" s="58"/>
      <c r="HB109" s="58"/>
      <c r="HC109" s="58"/>
      <c r="HD109" s="58"/>
      <c r="HE109" s="58"/>
      <c r="HF109" s="58"/>
      <c r="HG109" s="58"/>
      <c r="HH109" s="58"/>
      <c r="HI109" s="58"/>
      <c r="HJ109" s="58"/>
      <c r="HK109" s="58"/>
      <c r="HL109" s="58"/>
      <c r="HM109" s="58"/>
      <c r="HN109" s="58"/>
      <c r="HO109" s="58"/>
      <c r="HP109" s="58"/>
      <c r="HQ109" s="58"/>
      <c r="HR109" s="58"/>
      <c r="HS109" s="58"/>
      <c r="HT109" s="58"/>
      <c r="HU109" s="58"/>
      <c r="HV109" s="58"/>
      <c r="HW109" s="58"/>
      <c r="HX109" s="58"/>
      <c r="HY109" s="58"/>
      <c r="HZ109" s="58"/>
      <c r="IA109" s="58"/>
      <c r="IB109" s="58"/>
      <c r="IC109" s="58"/>
      <c r="ID109" s="58"/>
      <c r="IE109" s="58"/>
      <c r="IF109" s="58"/>
      <c r="IG109" s="58"/>
      <c r="IH109" s="58"/>
      <c r="II109" s="58"/>
      <c r="IJ109" s="58"/>
      <c r="IK109" s="58"/>
      <c r="IL109" s="58"/>
      <c r="IM109" s="58"/>
      <c r="IN109" s="58"/>
      <c r="IO109" s="58"/>
      <c r="IP109" s="58"/>
      <c r="IQ109" s="58"/>
      <c r="IR109" s="58"/>
      <c r="IS109" s="58"/>
      <c r="IT109" s="58"/>
      <c r="IU109" s="58"/>
      <c r="IV109" s="58"/>
      <c r="IW109" s="58"/>
      <c r="IX109" s="58"/>
      <c r="IY109" s="58"/>
      <c r="IZ109" s="58"/>
      <c r="JA109" s="58"/>
      <c r="JB109" s="58"/>
      <c r="JC109" s="58"/>
      <c r="JD109" s="58"/>
      <c r="JE109" s="58"/>
      <c r="JF109" s="58"/>
      <c r="JG109" s="58"/>
      <c r="JH109" s="58"/>
      <c r="JI109" s="58"/>
      <c r="JJ109" s="58"/>
      <c r="JK109" s="58"/>
      <c r="JL109" s="58"/>
      <c r="JM109" s="58"/>
      <c r="JN109" s="58"/>
      <c r="JO109" s="58"/>
      <c r="JP109" s="58"/>
      <c r="JQ109" s="58"/>
      <c r="JR109" s="58"/>
      <c r="JS109" s="58"/>
      <c r="JT109" s="58"/>
      <c r="JU109" s="58"/>
      <c r="JV109" s="58"/>
      <c r="JW109" s="58"/>
      <c r="JX109" s="58"/>
      <c r="JY109" s="58"/>
      <c r="JZ109" s="58"/>
      <c r="KA109" s="58"/>
      <c r="KB109" s="58"/>
      <c r="KC109" s="58"/>
      <c r="KD109" s="58"/>
      <c r="KE109" s="58"/>
      <c r="KF109" s="58"/>
      <c r="KG109" s="58"/>
      <c r="KH109" s="58"/>
      <c r="KI109" s="58"/>
      <c r="KJ109" s="58"/>
      <c r="KK109" s="58"/>
      <c r="KL109" s="58"/>
      <c r="KM109" s="58"/>
      <c r="KN109" s="58"/>
      <c r="KO109" s="58"/>
      <c r="KP109" s="58"/>
      <c r="KQ109" s="58"/>
      <c r="KR109" s="58"/>
      <c r="KS109" s="58"/>
      <c r="KT109" s="58"/>
      <c r="KU109" s="58"/>
      <c r="KV109" s="58"/>
      <c r="KW109" s="58"/>
      <c r="KX109" s="58"/>
      <c r="KY109" s="58"/>
      <c r="KZ109" s="58"/>
      <c r="LA109" s="58"/>
      <c r="LB109" s="58"/>
      <c r="LC109" s="58"/>
      <c r="LD109" s="58"/>
      <c r="LE109" s="58"/>
      <c r="LF109" s="58"/>
      <c r="LG109" s="58"/>
      <c r="LH109" s="58"/>
      <c r="LI109" s="58"/>
      <c r="LJ109" s="58"/>
      <c r="LK109" s="58"/>
      <c r="LL109" s="58"/>
      <c r="LM109" s="58"/>
      <c r="LN109" s="58"/>
      <c r="LO109" s="58"/>
      <c r="LP109" s="58"/>
      <c r="LQ109" s="58"/>
      <c r="LR109" s="58"/>
      <c r="LS109" s="58"/>
      <c r="LT109" s="58"/>
      <c r="LU109" s="58"/>
      <c r="LV109" s="58"/>
      <c r="LW109" s="58"/>
      <c r="LX109" s="58"/>
      <c r="LY109" s="58"/>
      <c r="LZ109" s="58"/>
      <c r="MA109" s="58"/>
      <c r="MB109" s="58"/>
      <c r="MC109" s="58"/>
      <c r="MD109" s="58"/>
      <c r="ME109" s="58"/>
      <c r="MF109" s="58"/>
      <c r="MG109" s="58"/>
      <c r="MH109" s="58"/>
      <c r="MI109" s="58"/>
      <c r="MJ109" s="58"/>
      <c r="MK109" s="58"/>
      <c r="ML109" s="58"/>
      <c r="MM109" s="58"/>
      <c r="MN109" s="58"/>
      <c r="MO109" s="58"/>
      <c r="MP109" s="58"/>
      <c r="MQ109" s="58"/>
      <c r="MR109" s="58"/>
      <c r="MS109" s="58"/>
      <c r="MT109" s="58"/>
      <c r="MU109" s="58"/>
      <c r="MV109" s="58"/>
      <c r="MW109" s="58"/>
      <c r="MX109" s="58"/>
      <c r="MY109" s="58"/>
      <c r="MZ109" s="58"/>
      <c r="NA109" s="58"/>
      <c r="NB109" s="58"/>
      <c r="NC109" s="58"/>
      <c r="ND109" s="58"/>
      <c r="NE109" s="58"/>
      <c r="NF109" s="58"/>
      <c r="NG109" s="58"/>
      <c r="NH109" s="58"/>
      <c r="NI109" s="58"/>
      <c r="NJ109" s="58"/>
      <c r="NK109" s="58"/>
      <c r="NL109" s="58"/>
      <c r="NM109" s="58"/>
      <c r="NN109" s="58"/>
      <c r="NO109" s="58"/>
      <c r="NP109" s="58"/>
      <c r="NQ109" s="58"/>
      <c r="NR109" s="58"/>
      <c r="NS109" s="58"/>
      <c r="NT109" s="58"/>
      <c r="NU109" s="58"/>
      <c r="NV109" s="58"/>
      <c r="NW109" s="58"/>
      <c r="NX109" s="58"/>
      <c r="NY109" s="58"/>
      <c r="NZ109" s="58"/>
      <c r="OA109" s="58"/>
      <c r="OB109" s="58"/>
      <c r="OC109" s="58"/>
      <c r="OD109" s="58"/>
      <c r="OE109" s="58"/>
      <c r="OF109" s="58"/>
      <c r="OG109" s="58"/>
      <c r="OH109" s="58"/>
      <c r="OI109" s="58"/>
      <c r="OJ109" s="58"/>
      <c r="OK109" s="58"/>
      <c r="OL109" s="58"/>
      <c r="OM109" s="58"/>
      <c r="ON109" s="58"/>
      <c r="OO109" s="58"/>
      <c r="OP109" s="58"/>
      <c r="OQ109" s="58"/>
      <c r="OR109" s="58"/>
      <c r="OS109" s="58"/>
      <c r="OT109" s="58"/>
      <c r="OU109" s="58"/>
      <c r="OV109" s="58"/>
      <c r="OW109" s="58"/>
      <c r="OX109" s="58"/>
      <c r="OY109" s="58"/>
      <c r="OZ109" s="58"/>
      <c r="PA109" s="58"/>
      <c r="PB109" s="58"/>
      <c r="PC109" s="58"/>
      <c r="PD109" s="58"/>
      <c r="PE109" s="58"/>
      <c r="PF109" s="58"/>
      <c r="PG109" s="58"/>
      <c r="PH109" s="58"/>
      <c r="PI109" s="58"/>
      <c r="PJ109" s="58"/>
      <c r="PK109" s="58"/>
      <c r="PL109" s="58"/>
      <c r="PM109" s="58"/>
      <c r="PN109" s="58"/>
      <c r="PO109" s="58"/>
      <c r="PP109" s="58"/>
      <c r="PQ109" s="58"/>
      <c r="PR109" s="58"/>
      <c r="PS109" s="58"/>
      <c r="PT109" s="58"/>
      <c r="PU109" s="58"/>
      <c r="PV109" s="58"/>
      <c r="PW109" s="58"/>
      <c r="PX109" s="58"/>
      <c r="PY109" s="58"/>
      <c r="PZ109" s="58"/>
      <c r="QA109" s="58"/>
      <c r="QB109" s="58"/>
      <c r="QC109" s="58"/>
      <c r="QD109" s="58"/>
      <c r="QE109" s="58"/>
      <c r="QF109" s="58"/>
      <c r="QG109" s="58"/>
      <c r="QH109" s="58"/>
      <c r="QI109" s="58"/>
      <c r="QJ109" s="58"/>
      <c r="QK109" s="58"/>
      <c r="QL109" s="58"/>
      <c r="QM109" s="58"/>
      <c r="QN109" s="58"/>
      <c r="QO109" s="58"/>
      <c r="QP109" s="58"/>
      <c r="QQ109" s="58"/>
      <c r="QR109" s="58"/>
      <c r="QS109" s="58"/>
      <c r="QT109" s="58"/>
      <c r="QU109" s="58"/>
      <c r="QV109" s="58"/>
      <c r="QW109" s="58"/>
      <c r="QX109" s="58"/>
      <c r="QY109" s="58"/>
      <c r="QZ109" s="58"/>
      <c r="RA109" s="58"/>
      <c r="RB109" s="58"/>
      <c r="RC109" s="58"/>
      <c r="RD109" s="58"/>
      <c r="RE109" s="58"/>
      <c r="RF109" s="58"/>
      <c r="RG109" s="58"/>
      <c r="RH109" s="58"/>
      <c r="RI109" s="58"/>
      <c r="RJ109" s="58"/>
      <c r="RK109" s="58"/>
      <c r="RL109" s="58"/>
      <c r="RM109" s="58"/>
      <c r="RN109" s="58"/>
      <c r="RO109" s="58"/>
      <c r="RP109" s="58"/>
      <c r="RQ109" s="58"/>
      <c r="RR109" s="58"/>
      <c r="RS109" s="58"/>
      <c r="RT109" s="58"/>
      <c r="RU109" s="58"/>
      <c r="RV109" s="58"/>
      <c r="RW109" s="58"/>
      <c r="RX109" s="58"/>
      <c r="RY109" s="58"/>
      <c r="RZ109" s="58"/>
      <c r="SA109" s="58"/>
      <c r="SB109" s="58"/>
      <c r="SC109" s="58"/>
      <c r="SD109" s="58"/>
      <c r="SE109" s="58"/>
      <c r="SF109" s="58"/>
      <c r="SG109" s="58"/>
      <c r="SH109" s="58"/>
      <c r="SI109" s="58"/>
      <c r="SJ109" s="58"/>
      <c r="SK109" s="58"/>
      <c r="SL109" s="58"/>
      <c r="SM109" s="58"/>
      <c r="SN109" s="58"/>
      <c r="SO109" s="58"/>
      <c r="SP109" s="58"/>
      <c r="SQ109" s="58"/>
      <c r="SR109" s="58"/>
      <c r="SS109" s="58"/>
      <c r="ST109" s="58"/>
      <c r="SU109" s="58"/>
      <c r="SV109" s="58"/>
      <c r="SW109" s="58"/>
      <c r="SX109" s="58"/>
      <c r="SY109" s="58"/>
      <c r="SZ109" s="58"/>
      <c r="TA109" s="58"/>
      <c r="TB109" s="58"/>
      <c r="TC109" s="58"/>
      <c r="TD109" s="58"/>
      <c r="TE109" s="58"/>
      <c r="TF109" s="58"/>
      <c r="TG109" s="58"/>
      <c r="TH109" s="58"/>
      <c r="TI109" s="58"/>
      <c r="TJ109" s="58"/>
      <c r="TK109" s="58"/>
      <c r="TL109" s="58"/>
      <c r="TM109" s="58"/>
      <c r="TN109" s="58"/>
      <c r="TO109" s="58"/>
      <c r="TP109" s="58"/>
      <c r="TQ109" s="58"/>
      <c r="TR109" s="58"/>
      <c r="TS109" s="58"/>
      <c r="TT109" s="58"/>
      <c r="TU109" s="58"/>
      <c r="TV109" s="58"/>
      <c r="TW109" s="58"/>
      <c r="TX109" s="58"/>
      <c r="TY109" s="58"/>
      <c r="TZ109" s="58"/>
      <c r="UA109" s="58"/>
      <c r="UB109" s="58"/>
      <c r="UC109" s="58"/>
      <c r="UD109" s="58"/>
      <c r="UE109" s="58"/>
      <c r="UF109" s="58"/>
      <c r="UG109" s="58"/>
      <c r="UH109" s="58"/>
      <c r="UI109" s="58"/>
      <c r="UJ109" s="58"/>
      <c r="UK109" s="58"/>
      <c r="UL109" s="58"/>
      <c r="UM109" s="58"/>
      <c r="UN109" s="58"/>
      <c r="UO109" s="58"/>
      <c r="UP109" s="58"/>
      <c r="UQ109" s="58"/>
      <c r="UR109" s="58"/>
      <c r="US109" s="58"/>
      <c r="UT109" s="58"/>
      <c r="UU109" s="58"/>
      <c r="UV109" s="58"/>
      <c r="UW109" s="58"/>
      <c r="UX109" s="58"/>
      <c r="UY109" s="58"/>
      <c r="UZ109" s="58"/>
      <c r="VA109" s="58"/>
      <c r="VB109" s="58"/>
      <c r="VC109" s="58"/>
      <c r="VD109" s="58"/>
      <c r="VE109" s="58"/>
      <c r="VF109" s="58"/>
      <c r="VG109" s="58"/>
      <c r="VH109" s="58"/>
      <c r="VI109" s="58"/>
      <c r="VJ109" s="58"/>
      <c r="VK109" s="58"/>
      <c r="VL109" s="58"/>
      <c r="VM109" s="58"/>
      <c r="VN109" s="58"/>
      <c r="VO109" s="58"/>
      <c r="VP109" s="58"/>
      <c r="VQ109" s="58"/>
      <c r="VR109" s="58"/>
      <c r="VS109" s="58"/>
      <c r="VT109" s="58"/>
      <c r="VU109" s="58"/>
      <c r="VV109" s="58"/>
      <c r="VW109" s="58"/>
      <c r="VX109" s="58"/>
      <c r="VY109" s="58"/>
      <c r="VZ109" s="58"/>
      <c r="WA109" s="58"/>
      <c r="WB109" s="58"/>
      <c r="WC109" s="58"/>
      <c r="WD109" s="58"/>
      <c r="WE109" s="58"/>
      <c r="WF109" s="58"/>
      <c r="WG109" s="58"/>
      <c r="WH109" s="58"/>
      <c r="WI109" s="58"/>
      <c r="WJ109" s="58"/>
      <c r="WK109" s="58"/>
      <c r="WL109" s="58"/>
      <c r="WM109" s="58"/>
      <c r="WN109" s="58"/>
      <c r="WO109" s="58"/>
      <c r="WP109" s="58"/>
      <c r="WQ109" s="58"/>
      <c r="WR109" s="58"/>
      <c r="WS109" s="58"/>
      <c r="WT109" s="58"/>
      <c r="WU109" s="58"/>
      <c r="WV109" s="58"/>
      <c r="WW109" s="58"/>
      <c r="WX109" s="58"/>
      <c r="WY109" s="58"/>
      <c r="WZ109" s="58"/>
      <c r="XA109" s="58"/>
      <c r="XB109" s="58"/>
      <c r="XC109" s="58"/>
      <c r="XD109" s="58"/>
      <c r="XE109" s="58"/>
      <c r="XF109" s="58"/>
      <c r="XG109" s="58"/>
      <c r="XH109" s="58"/>
      <c r="XI109" s="58"/>
      <c r="XJ109" s="58"/>
      <c r="XK109" s="58"/>
      <c r="XL109" s="58"/>
      <c r="XM109" s="58"/>
      <c r="XN109" s="58"/>
      <c r="XO109" s="58"/>
      <c r="XP109" s="58"/>
      <c r="XQ109" s="58"/>
      <c r="XR109" s="58"/>
      <c r="XS109" s="58"/>
      <c r="XT109" s="58"/>
      <c r="XU109" s="58"/>
      <c r="XV109" s="58"/>
      <c r="XW109" s="58"/>
      <c r="XX109" s="58"/>
      <c r="XY109" s="58"/>
      <c r="XZ109" s="58"/>
      <c r="YA109" s="58"/>
      <c r="YB109" s="58"/>
      <c r="YC109" s="58"/>
      <c r="YD109" s="58"/>
      <c r="YE109" s="58"/>
      <c r="YF109" s="58"/>
      <c r="YG109" s="58"/>
      <c r="YH109" s="58"/>
      <c r="YI109" s="58"/>
      <c r="YJ109" s="58"/>
      <c r="YK109" s="58"/>
      <c r="YL109" s="58"/>
      <c r="YM109" s="58"/>
      <c r="YN109" s="58"/>
      <c r="YO109" s="58"/>
      <c r="YP109" s="58"/>
      <c r="YQ109" s="58"/>
      <c r="YR109" s="58"/>
      <c r="YS109" s="58"/>
      <c r="YT109" s="58"/>
      <c r="YU109" s="58"/>
      <c r="YV109" s="58"/>
      <c r="YW109" s="58"/>
      <c r="YX109" s="58"/>
      <c r="YY109" s="58"/>
      <c r="YZ109" s="58"/>
      <c r="ZA109" s="58"/>
      <c r="ZB109" s="58"/>
      <c r="ZC109" s="58"/>
      <c r="ZD109" s="58"/>
      <c r="ZE109" s="58"/>
      <c r="ZF109" s="58"/>
      <c r="ZG109" s="58"/>
      <c r="ZH109" s="58"/>
      <c r="ZI109" s="58"/>
      <c r="ZJ109" s="58"/>
      <c r="ZK109" s="58"/>
      <c r="ZL109" s="58"/>
      <c r="ZM109" s="58"/>
      <c r="ZN109" s="58"/>
      <c r="ZO109" s="58"/>
      <c r="ZP109" s="58"/>
      <c r="ZQ109" s="58"/>
      <c r="ZR109" s="58"/>
      <c r="ZS109" s="58"/>
      <c r="ZT109" s="58"/>
      <c r="ZU109" s="58"/>
      <c r="ZV109" s="58"/>
      <c r="ZW109" s="58"/>
      <c r="ZX109" s="58"/>
      <c r="ZY109" s="58"/>
      <c r="ZZ109" s="58"/>
      <c r="AAA109" s="58"/>
      <c r="AAB109" s="58"/>
      <c r="AAC109" s="58"/>
      <c r="AAD109" s="58"/>
      <c r="AAE109" s="58"/>
      <c r="AAF109" s="58"/>
      <c r="AAG109" s="58"/>
      <c r="AAH109" s="58"/>
      <c r="AAI109" s="58"/>
      <c r="AAJ109" s="58"/>
      <c r="AAK109" s="58"/>
      <c r="AAL109" s="58"/>
      <c r="AAM109" s="58"/>
      <c r="AAN109" s="58"/>
      <c r="AAO109" s="58"/>
      <c r="AAP109" s="58"/>
      <c r="AAQ109" s="58"/>
      <c r="AAR109" s="58"/>
      <c r="AAS109" s="58"/>
      <c r="AAT109" s="58"/>
      <c r="AAU109" s="58"/>
      <c r="AAV109" s="58"/>
      <c r="AAW109" s="58"/>
      <c r="AAX109" s="58"/>
      <c r="AAY109" s="58"/>
      <c r="AAZ109" s="58"/>
      <c r="ABA109" s="58"/>
      <c r="ABB109" s="58"/>
      <c r="ABC109" s="58"/>
      <c r="ABD109" s="58"/>
      <c r="ABE109" s="58"/>
      <c r="ABF109" s="58"/>
      <c r="ABG109" s="58"/>
      <c r="ABH109" s="58"/>
      <c r="ABI109" s="58"/>
      <c r="ABJ109" s="58"/>
      <c r="ABK109" s="58"/>
      <c r="ABL109" s="58"/>
      <c r="ABM109" s="58"/>
      <c r="ABN109" s="58"/>
      <c r="ABO109" s="58"/>
      <c r="ABP109" s="58"/>
      <c r="ABQ109" s="58"/>
      <c r="ABR109" s="58"/>
      <c r="ABS109" s="58"/>
      <c r="ABT109" s="58"/>
      <c r="ABU109" s="58"/>
      <c r="ABV109" s="58"/>
      <c r="ABW109" s="58"/>
      <c r="ABX109" s="58"/>
      <c r="ABY109" s="58"/>
      <c r="ABZ109" s="58"/>
      <c r="ACA109" s="58"/>
      <c r="ACB109" s="58"/>
      <c r="ACC109" s="58"/>
      <c r="ACD109" s="58"/>
      <c r="ACE109" s="58"/>
      <c r="ACF109" s="58"/>
      <c r="ACG109" s="58"/>
      <c r="ACH109" s="58"/>
      <c r="ACI109" s="58"/>
      <c r="ACJ109" s="58"/>
      <c r="ACK109" s="58"/>
      <c r="ACL109" s="58"/>
      <c r="ACM109" s="58"/>
      <c r="ACN109" s="58"/>
      <c r="ACO109" s="58"/>
      <c r="ACP109" s="58"/>
      <c r="ACQ109" s="58"/>
      <c r="ACR109" s="58"/>
      <c r="ACS109" s="58"/>
      <c r="ACT109" s="58"/>
      <c r="ACU109" s="58"/>
      <c r="ACV109" s="58"/>
      <c r="ACW109" s="58"/>
      <c r="ACX109" s="58"/>
      <c r="ACY109" s="58"/>
      <c r="ACZ109" s="58"/>
      <c r="ADA109" s="58"/>
      <c r="ADB109" s="58"/>
      <c r="ADC109" s="58"/>
      <c r="ADD109" s="58"/>
      <c r="ADE109" s="58"/>
      <c r="ADF109" s="58"/>
      <c r="ADG109" s="58"/>
      <c r="ADH109" s="58"/>
      <c r="ADI109" s="58"/>
      <c r="ADJ109" s="58"/>
      <c r="ADK109" s="58"/>
      <c r="ADL109" s="58"/>
      <c r="ADM109" s="58"/>
      <c r="ADN109" s="58"/>
      <c r="ADO109" s="58"/>
      <c r="ADP109" s="58"/>
      <c r="ADQ109" s="58"/>
      <c r="ADR109" s="58"/>
      <c r="ADS109" s="58"/>
      <c r="ADT109" s="58"/>
      <c r="ADU109" s="58"/>
      <c r="ADV109" s="58"/>
      <c r="ADW109" s="58"/>
      <c r="ADX109" s="58"/>
      <c r="ADY109" s="58"/>
      <c r="ADZ109" s="58"/>
      <c r="AEA109" s="58"/>
      <c r="AEB109" s="58"/>
      <c r="AEC109" s="58"/>
      <c r="AED109" s="58"/>
      <c r="AEE109" s="58"/>
      <c r="AEF109" s="58"/>
      <c r="AEG109" s="58"/>
      <c r="AEH109" s="58"/>
      <c r="AEI109" s="58"/>
      <c r="AEJ109" s="58"/>
      <c r="AEK109" s="58"/>
      <c r="AEL109" s="58"/>
      <c r="AEM109" s="58"/>
      <c r="AEN109" s="58"/>
      <c r="AEO109" s="58"/>
      <c r="AEP109" s="58"/>
      <c r="AEQ109" s="58"/>
      <c r="AER109" s="58"/>
      <c r="AES109" s="58"/>
      <c r="AET109" s="58"/>
      <c r="AEU109" s="58"/>
      <c r="AEV109" s="58"/>
      <c r="AEW109" s="58"/>
      <c r="AEX109" s="58"/>
      <c r="AEY109" s="58"/>
      <c r="AEZ109" s="58"/>
      <c r="AFA109" s="58"/>
      <c r="AFB109" s="58"/>
      <c r="AFC109" s="58"/>
      <c r="AFD109" s="58"/>
      <c r="AFE109" s="58"/>
      <c r="AFF109" s="58"/>
      <c r="AFG109" s="58"/>
      <c r="AFH109" s="58"/>
      <c r="AFI109" s="58"/>
      <c r="AFJ109" s="58"/>
      <c r="AFK109" s="58"/>
      <c r="AFL109" s="58"/>
      <c r="AFM109" s="58"/>
      <c r="AFN109" s="58"/>
      <c r="AFO109" s="58"/>
      <c r="AFP109" s="58"/>
      <c r="AFQ109" s="58"/>
      <c r="AFR109" s="58"/>
      <c r="AFS109" s="58"/>
      <c r="AFT109" s="58"/>
      <c r="AFU109" s="58"/>
      <c r="AFV109" s="58"/>
      <c r="AFW109" s="58"/>
      <c r="AFX109" s="58"/>
      <c r="AFY109" s="58"/>
      <c r="AFZ109" s="58"/>
      <c r="AGA109" s="58"/>
      <c r="AGB109" s="58"/>
      <c r="AGC109" s="58"/>
      <c r="AGD109" s="58"/>
      <c r="AGE109" s="58"/>
      <c r="AGF109" s="58"/>
      <c r="AGG109" s="58"/>
      <c r="AGH109" s="58"/>
      <c r="AGI109" s="58"/>
      <c r="AGJ109" s="58"/>
      <c r="AGK109" s="58"/>
      <c r="AGL109" s="58"/>
      <c r="AGM109" s="58"/>
      <c r="AGN109" s="58"/>
      <c r="AGO109" s="58"/>
      <c r="AGP109" s="58"/>
      <c r="AGQ109" s="58"/>
      <c r="AGR109" s="58"/>
      <c r="AGS109" s="58"/>
      <c r="AGT109" s="58"/>
      <c r="AGU109" s="58"/>
      <c r="AGV109" s="58"/>
      <c r="AGW109" s="58"/>
      <c r="AGX109" s="58"/>
      <c r="AGY109" s="58"/>
      <c r="AGZ109" s="58"/>
      <c r="AHA109" s="58"/>
      <c r="AHB109" s="58"/>
      <c r="AHC109" s="58"/>
      <c r="AHD109" s="58"/>
      <c r="AHE109" s="58"/>
      <c r="AHF109" s="58"/>
      <c r="AHG109" s="58"/>
      <c r="AHH109" s="58"/>
      <c r="AHI109" s="58"/>
      <c r="AHJ109" s="58"/>
      <c r="AHK109" s="58"/>
      <c r="AHL109" s="58"/>
      <c r="AHM109" s="58"/>
      <c r="AHN109" s="58"/>
      <c r="AHO109" s="58"/>
      <c r="AHP109" s="58"/>
      <c r="AHQ109" s="58"/>
      <c r="AHR109" s="58"/>
      <c r="AHS109" s="58"/>
      <c r="AHT109" s="58"/>
      <c r="AHU109" s="58"/>
      <c r="AHV109" s="58"/>
      <c r="AHW109" s="58"/>
      <c r="AHX109" s="58"/>
      <c r="AHY109" s="58"/>
      <c r="AHZ109" s="58"/>
      <c r="AIA109" s="58"/>
      <c r="AIB109" s="58"/>
      <c r="AIC109" s="58"/>
      <c r="AID109" s="58"/>
      <c r="AIE109" s="58"/>
      <c r="AIF109" s="58"/>
      <c r="AIG109" s="58"/>
      <c r="AIH109" s="58"/>
      <c r="AII109" s="58"/>
      <c r="AIJ109" s="58"/>
      <c r="AIK109" s="58"/>
      <c r="AIL109" s="58"/>
      <c r="AIM109" s="58"/>
      <c r="AIN109" s="58"/>
      <c r="AIO109" s="58"/>
      <c r="AIP109" s="58"/>
      <c r="AIQ109" s="58"/>
      <c r="AIR109" s="58"/>
      <c r="AIS109" s="58"/>
      <c r="AIT109" s="58"/>
      <c r="AIU109" s="58"/>
      <c r="AIV109" s="58"/>
      <c r="AIW109" s="58"/>
      <c r="AIX109" s="58"/>
      <c r="AIY109" s="58"/>
      <c r="AIZ109" s="58"/>
      <c r="AJA109" s="58"/>
      <c r="AJB109" s="58"/>
      <c r="AJC109" s="58"/>
      <c r="AJD109" s="58"/>
      <c r="AJE109" s="58"/>
      <c r="AJF109" s="58"/>
      <c r="AJG109" s="58"/>
      <c r="AJH109" s="58"/>
      <c r="AJI109" s="58"/>
      <c r="AJJ109" s="58"/>
      <c r="AJK109" s="58"/>
      <c r="AJL109" s="58"/>
      <c r="AJM109" s="58"/>
      <c r="AJN109" s="58"/>
      <c r="AJO109" s="58"/>
      <c r="AJP109" s="58"/>
      <c r="AJQ109" s="58"/>
      <c r="AJR109" s="58"/>
      <c r="AJS109" s="58"/>
      <c r="AJT109" s="58"/>
      <c r="AJU109" s="58"/>
      <c r="AJV109" s="58"/>
      <c r="AJW109" s="58"/>
      <c r="AJX109" s="58"/>
      <c r="AJY109" s="58"/>
      <c r="AJZ109" s="58"/>
      <c r="AKA109" s="58"/>
      <c r="AKB109" s="58"/>
      <c r="AKC109" s="58"/>
      <c r="AKD109" s="58"/>
      <c r="AKE109" s="58"/>
      <c r="AKF109" s="58"/>
      <c r="AKG109" s="58"/>
      <c r="AKH109" s="58"/>
      <c r="AKI109" s="58"/>
      <c r="AKJ109" s="58"/>
      <c r="AKK109" s="58"/>
      <c r="AKL109" s="58"/>
      <c r="AKM109" s="58"/>
      <c r="AKN109" s="58"/>
      <c r="AKO109" s="58"/>
      <c r="AKP109" s="58"/>
      <c r="AKQ109" s="58"/>
      <c r="AKR109" s="58"/>
      <c r="AKS109" s="58"/>
      <c r="AKT109" s="58"/>
      <c r="AKU109" s="58"/>
      <c r="AKV109" s="58"/>
      <c r="AKW109" s="58"/>
      <c r="AKX109" s="58"/>
      <c r="AKY109" s="58"/>
      <c r="AKZ109" s="58"/>
      <c r="ALA109" s="58"/>
      <c r="ALB109" s="58"/>
      <c r="ALC109" s="58"/>
      <c r="ALD109" s="58"/>
      <c r="ALE109" s="58"/>
      <c r="ALF109" s="58"/>
      <c r="ALG109" s="58"/>
      <c r="ALH109" s="58"/>
      <c r="ALI109" s="58"/>
      <c r="ALJ109" s="58"/>
      <c r="ALK109" s="58"/>
      <c r="ALL109" s="58"/>
      <c r="ALM109" s="58"/>
      <c r="ALN109" s="58"/>
      <c r="ALO109" s="58"/>
      <c r="ALP109" s="58"/>
      <c r="ALQ109" s="58"/>
      <c r="ALR109" s="58"/>
      <c r="ALS109" s="58"/>
      <c r="ALT109" s="58"/>
      <c r="ALU109" s="58"/>
      <c r="ALV109" s="58"/>
      <c r="ALW109" s="58"/>
      <c r="ALX109" s="58"/>
      <c r="ALY109" s="58"/>
      <c r="ALZ109" s="58"/>
      <c r="AMA109" s="58"/>
      <c r="AMB109" s="58"/>
      <c r="AMC109" s="58"/>
      <c r="AMD109" s="58"/>
      <c r="AME109" s="58"/>
      <c r="AMF109" s="58"/>
      <c r="AMG109" s="58"/>
      <c r="AMH109" s="58"/>
      <c r="AMI109" s="58"/>
      <c r="AMJ109" s="59"/>
    </row>
    <row r="110" spans="1:1024" s="2" customFormat="1" ht="15" customHeight="1">
      <c r="A110" s="18" t="s">
        <v>165</v>
      </c>
      <c r="B110" s="177" t="s">
        <v>166</v>
      </c>
      <c r="C110" s="177"/>
      <c r="D110" s="177"/>
      <c r="E110" s="177"/>
      <c r="F110" s="177"/>
      <c r="G110" s="177"/>
      <c r="H110" s="178">
        <f>H105</f>
        <v>0</v>
      </c>
      <c r="I110" s="178"/>
      <c r="J110" s="28"/>
      <c r="K110" s="1" t="s">
        <v>172</v>
      </c>
      <c r="AV110" s="58"/>
      <c r="AW110" s="58"/>
      <c r="AX110" s="58"/>
      <c r="AY110" s="58"/>
      <c r="AZ110" s="58"/>
      <c r="BA110" s="58"/>
      <c r="BB110" s="58"/>
      <c r="BC110" s="58"/>
      <c r="BD110" s="58"/>
      <c r="BE110" s="58"/>
      <c r="BF110" s="58"/>
      <c r="BG110" s="58"/>
      <c r="BH110" s="58"/>
      <c r="BI110" s="58"/>
      <c r="BJ110" s="58"/>
      <c r="BK110" s="58"/>
      <c r="BL110" s="58"/>
      <c r="BM110" s="58"/>
      <c r="BN110" s="58"/>
      <c r="BO110" s="58"/>
      <c r="BP110" s="58"/>
      <c r="BQ110" s="58"/>
      <c r="BR110" s="58"/>
      <c r="BS110" s="58"/>
      <c r="BT110" s="58"/>
      <c r="BU110" s="58"/>
      <c r="BV110" s="58"/>
      <c r="BW110" s="58"/>
      <c r="BX110" s="58"/>
      <c r="BY110" s="58"/>
      <c r="BZ110" s="58"/>
      <c r="CA110" s="58"/>
      <c r="CB110" s="58"/>
      <c r="CC110" s="58"/>
      <c r="CD110" s="58"/>
      <c r="CE110" s="58"/>
      <c r="CF110" s="58"/>
      <c r="CG110" s="58"/>
      <c r="CH110" s="58"/>
      <c r="CI110" s="58"/>
      <c r="CJ110" s="58"/>
      <c r="CK110" s="58"/>
      <c r="CL110" s="58"/>
      <c r="CM110" s="58"/>
      <c r="CN110" s="58"/>
      <c r="CO110" s="58"/>
      <c r="CP110" s="58"/>
      <c r="CQ110" s="58"/>
      <c r="CR110" s="58"/>
      <c r="CS110" s="58"/>
      <c r="CT110" s="58"/>
      <c r="CU110" s="58"/>
      <c r="CV110" s="58"/>
      <c r="CW110" s="58"/>
      <c r="CX110" s="58"/>
      <c r="CY110" s="58"/>
      <c r="CZ110" s="58"/>
      <c r="DA110" s="58"/>
      <c r="DB110" s="58"/>
      <c r="DC110" s="58"/>
      <c r="DD110" s="58"/>
      <c r="DE110" s="58"/>
      <c r="DF110" s="58"/>
      <c r="DG110" s="58"/>
      <c r="DH110" s="58"/>
      <c r="DI110" s="58"/>
      <c r="DJ110" s="58"/>
      <c r="DK110" s="58"/>
      <c r="DL110" s="58"/>
      <c r="DM110" s="58"/>
      <c r="DN110" s="58"/>
      <c r="DO110" s="58"/>
      <c r="DP110" s="58"/>
      <c r="DQ110" s="58"/>
      <c r="DR110" s="58"/>
      <c r="DS110" s="58"/>
      <c r="DT110" s="58"/>
      <c r="DU110" s="58"/>
      <c r="DV110" s="58"/>
      <c r="DW110" s="58"/>
      <c r="DX110" s="58"/>
      <c r="DY110" s="58"/>
      <c r="DZ110" s="58"/>
      <c r="EA110" s="58"/>
      <c r="EB110" s="58"/>
      <c r="EC110" s="58"/>
      <c r="ED110" s="58"/>
      <c r="EE110" s="58"/>
      <c r="EF110" s="58"/>
      <c r="EG110" s="58"/>
      <c r="EH110" s="58"/>
      <c r="EI110" s="58"/>
      <c r="EJ110" s="58"/>
      <c r="EK110" s="58"/>
      <c r="EL110" s="58"/>
      <c r="EM110" s="58"/>
      <c r="EN110" s="58"/>
      <c r="EO110" s="58"/>
      <c r="EP110" s="58"/>
      <c r="EQ110" s="58"/>
      <c r="ER110" s="58"/>
      <c r="ES110" s="58"/>
      <c r="ET110" s="58"/>
      <c r="EU110" s="58"/>
      <c r="EV110" s="58"/>
      <c r="EW110" s="58"/>
      <c r="EX110" s="58"/>
      <c r="EY110" s="58"/>
      <c r="EZ110" s="58"/>
      <c r="FA110" s="58"/>
      <c r="FB110" s="58"/>
      <c r="FC110" s="58"/>
      <c r="FD110" s="58"/>
      <c r="FE110" s="58"/>
      <c r="FF110" s="58"/>
      <c r="FG110" s="58"/>
      <c r="FH110" s="58"/>
      <c r="FI110" s="58"/>
      <c r="FJ110" s="58"/>
      <c r="FK110" s="58"/>
      <c r="FL110" s="58"/>
      <c r="FM110" s="58"/>
      <c r="FN110" s="58"/>
      <c r="FO110" s="58"/>
      <c r="FP110" s="58"/>
      <c r="FQ110" s="58"/>
      <c r="FR110" s="58"/>
      <c r="FS110" s="58"/>
      <c r="FT110" s="58"/>
      <c r="FU110" s="58"/>
      <c r="FV110" s="58"/>
      <c r="FW110" s="58"/>
      <c r="FX110" s="58"/>
      <c r="FY110" s="58"/>
      <c r="FZ110" s="58"/>
      <c r="GA110" s="58"/>
      <c r="GB110" s="58"/>
      <c r="GC110" s="58"/>
      <c r="GD110" s="58"/>
      <c r="GE110" s="58"/>
      <c r="GF110" s="58"/>
      <c r="GG110" s="58"/>
      <c r="GH110" s="58"/>
      <c r="GI110" s="58"/>
      <c r="GJ110" s="58"/>
      <c r="GK110" s="58"/>
      <c r="GL110" s="58"/>
      <c r="GM110" s="58"/>
      <c r="GN110" s="58"/>
      <c r="GO110" s="58"/>
      <c r="GP110" s="58"/>
      <c r="GQ110" s="58"/>
      <c r="GR110" s="58"/>
      <c r="GS110" s="58"/>
      <c r="GT110" s="58"/>
      <c r="GU110" s="58"/>
      <c r="GV110" s="58"/>
      <c r="GW110" s="58"/>
      <c r="GX110" s="58"/>
      <c r="GY110" s="58"/>
      <c r="GZ110" s="58"/>
      <c r="HA110" s="58"/>
      <c r="HB110" s="58"/>
      <c r="HC110" s="58"/>
      <c r="HD110" s="58"/>
      <c r="HE110" s="58"/>
      <c r="HF110" s="58"/>
      <c r="HG110" s="58"/>
      <c r="HH110" s="58"/>
      <c r="HI110" s="58"/>
      <c r="HJ110" s="58"/>
      <c r="HK110" s="58"/>
      <c r="HL110" s="58"/>
      <c r="HM110" s="58"/>
      <c r="HN110" s="58"/>
      <c r="HO110" s="58"/>
      <c r="HP110" s="58"/>
      <c r="HQ110" s="58"/>
      <c r="HR110" s="58"/>
      <c r="HS110" s="58"/>
      <c r="HT110" s="58"/>
      <c r="HU110" s="58"/>
      <c r="HV110" s="58"/>
      <c r="HW110" s="58"/>
      <c r="HX110" s="58"/>
      <c r="HY110" s="58"/>
      <c r="HZ110" s="58"/>
      <c r="IA110" s="58"/>
      <c r="IB110" s="58"/>
      <c r="IC110" s="58"/>
      <c r="ID110" s="58"/>
      <c r="IE110" s="58"/>
      <c r="IF110" s="58"/>
      <c r="IG110" s="58"/>
      <c r="IH110" s="58"/>
      <c r="II110" s="58"/>
      <c r="IJ110" s="58"/>
      <c r="IK110" s="58"/>
      <c r="IL110" s="58"/>
      <c r="IM110" s="58"/>
      <c r="IN110" s="58"/>
      <c r="IO110" s="58"/>
      <c r="IP110" s="58"/>
      <c r="IQ110" s="58"/>
      <c r="IR110" s="58"/>
      <c r="IS110" s="58"/>
      <c r="IT110" s="58"/>
      <c r="IU110" s="58"/>
      <c r="IV110" s="58"/>
      <c r="IW110" s="58"/>
      <c r="IX110" s="58"/>
      <c r="IY110" s="58"/>
      <c r="IZ110" s="58"/>
      <c r="JA110" s="58"/>
      <c r="JB110" s="58"/>
      <c r="JC110" s="58"/>
      <c r="JD110" s="58"/>
      <c r="JE110" s="58"/>
      <c r="JF110" s="58"/>
      <c r="JG110" s="58"/>
      <c r="JH110" s="58"/>
      <c r="JI110" s="58"/>
      <c r="JJ110" s="58"/>
      <c r="JK110" s="58"/>
      <c r="JL110" s="58"/>
      <c r="JM110" s="58"/>
      <c r="JN110" s="58"/>
      <c r="JO110" s="58"/>
      <c r="JP110" s="58"/>
      <c r="JQ110" s="58"/>
      <c r="JR110" s="58"/>
      <c r="JS110" s="58"/>
      <c r="JT110" s="58"/>
      <c r="JU110" s="58"/>
      <c r="JV110" s="58"/>
      <c r="JW110" s="58"/>
      <c r="JX110" s="58"/>
      <c r="JY110" s="58"/>
      <c r="JZ110" s="58"/>
      <c r="KA110" s="58"/>
      <c r="KB110" s="58"/>
      <c r="KC110" s="58"/>
      <c r="KD110" s="58"/>
      <c r="KE110" s="58"/>
      <c r="KF110" s="58"/>
      <c r="KG110" s="58"/>
      <c r="KH110" s="58"/>
      <c r="KI110" s="58"/>
      <c r="KJ110" s="58"/>
      <c r="KK110" s="58"/>
      <c r="KL110" s="58"/>
      <c r="KM110" s="58"/>
      <c r="KN110" s="58"/>
      <c r="KO110" s="58"/>
      <c r="KP110" s="58"/>
      <c r="KQ110" s="58"/>
      <c r="KR110" s="58"/>
      <c r="KS110" s="58"/>
      <c r="KT110" s="58"/>
      <c r="KU110" s="58"/>
      <c r="KV110" s="58"/>
      <c r="KW110" s="58"/>
      <c r="KX110" s="58"/>
      <c r="KY110" s="58"/>
      <c r="KZ110" s="58"/>
      <c r="LA110" s="58"/>
      <c r="LB110" s="58"/>
      <c r="LC110" s="58"/>
      <c r="LD110" s="58"/>
      <c r="LE110" s="58"/>
      <c r="LF110" s="58"/>
      <c r="LG110" s="58"/>
      <c r="LH110" s="58"/>
      <c r="LI110" s="58"/>
      <c r="LJ110" s="58"/>
      <c r="LK110" s="58"/>
      <c r="LL110" s="58"/>
      <c r="LM110" s="58"/>
      <c r="LN110" s="58"/>
      <c r="LO110" s="58"/>
      <c r="LP110" s="58"/>
      <c r="LQ110" s="58"/>
      <c r="LR110" s="58"/>
      <c r="LS110" s="58"/>
      <c r="LT110" s="58"/>
      <c r="LU110" s="58"/>
      <c r="LV110" s="58"/>
      <c r="LW110" s="58"/>
      <c r="LX110" s="58"/>
      <c r="LY110" s="58"/>
      <c r="LZ110" s="58"/>
      <c r="MA110" s="58"/>
      <c r="MB110" s="58"/>
      <c r="MC110" s="58"/>
      <c r="MD110" s="58"/>
      <c r="ME110" s="58"/>
      <c r="MF110" s="58"/>
      <c r="MG110" s="58"/>
      <c r="MH110" s="58"/>
      <c r="MI110" s="58"/>
      <c r="MJ110" s="58"/>
      <c r="MK110" s="58"/>
      <c r="ML110" s="58"/>
      <c r="MM110" s="58"/>
      <c r="MN110" s="58"/>
      <c r="MO110" s="58"/>
      <c r="MP110" s="58"/>
      <c r="MQ110" s="58"/>
      <c r="MR110" s="58"/>
      <c r="MS110" s="58"/>
      <c r="MT110" s="58"/>
      <c r="MU110" s="58"/>
      <c r="MV110" s="58"/>
      <c r="MW110" s="58"/>
      <c r="MX110" s="58"/>
      <c r="MY110" s="58"/>
      <c r="MZ110" s="58"/>
      <c r="NA110" s="58"/>
      <c r="NB110" s="58"/>
      <c r="NC110" s="58"/>
      <c r="ND110" s="58"/>
      <c r="NE110" s="58"/>
      <c r="NF110" s="58"/>
      <c r="NG110" s="58"/>
      <c r="NH110" s="58"/>
      <c r="NI110" s="58"/>
      <c r="NJ110" s="58"/>
      <c r="NK110" s="58"/>
      <c r="NL110" s="58"/>
      <c r="NM110" s="58"/>
      <c r="NN110" s="58"/>
      <c r="NO110" s="58"/>
      <c r="NP110" s="58"/>
      <c r="NQ110" s="58"/>
      <c r="NR110" s="58"/>
      <c r="NS110" s="58"/>
      <c r="NT110" s="58"/>
      <c r="NU110" s="58"/>
      <c r="NV110" s="58"/>
      <c r="NW110" s="58"/>
      <c r="NX110" s="58"/>
      <c r="NY110" s="58"/>
      <c r="NZ110" s="58"/>
      <c r="OA110" s="58"/>
      <c r="OB110" s="58"/>
      <c r="OC110" s="58"/>
      <c r="OD110" s="58"/>
      <c r="OE110" s="58"/>
      <c r="OF110" s="58"/>
      <c r="OG110" s="58"/>
      <c r="OH110" s="58"/>
      <c r="OI110" s="58"/>
      <c r="OJ110" s="58"/>
      <c r="OK110" s="58"/>
      <c r="OL110" s="58"/>
      <c r="OM110" s="58"/>
      <c r="ON110" s="58"/>
      <c r="OO110" s="58"/>
      <c r="OP110" s="58"/>
      <c r="OQ110" s="58"/>
      <c r="OR110" s="58"/>
      <c r="OS110" s="58"/>
      <c r="OT110" s="58"/>
      <c r="OU110" s="58"/>
      <c r="OV110" s="58"/>
      <c r="OW110" s="58"/>
      <c r="OX110" s="58"/>
      <c r="OY110" s="58"/>
      <c r="OZ110" s="58"/>
      <c r="PA110" s="58"/>
      <c r="PB110" s="58"/>
      <c r="PC110" s="58"/>
      <c r="PD110" s="58"/>
      <c r="PE110" s="58"/>
      <c r="PF110" s="58"/>
      <c r="PG110" s="58"/>
      <c r="PH110" s="58"/>
      <c r="PI110" s="58"/>
      <c r="PJ110" s="58"/>
      <c r="PK110" s="58"/>
      <c r="PL110" s="58"/>
      <c r="PM110" s="58"/>
      <c r="PN110" s="58"/>
      <c r="PO110" s="58"/>
      <c r="PP110" s="58"/>
      <c r="PQ110" s="58"/>
      <c r="PR110" s="58"/>
      <c r="PS110" s="58"/>
      <c r="PT110" s="58"/>
      <c r="PU110" s="58"/>
      <c r="PV110" s="58"/>
      <c r="PW110" s="58"/>
      <c r="PX110" s="58"/>
      <c r="PY110" s="58"/>
      <c r="PZ110" s="58"/>
      <c r="QA110" s="58"/>
      <c r="QB110" s="58"/>
      <c r="QC110" s="58"/>
      <c r="QD110" s="58"/>
      <c r="QE110" s="58"/>
      <c r="QF110" s="58"/>
      <c r="QG110" s="58"/>
      <c r="QH110" s="58"/>
      <c r="QI110" s="58"/>
      <c r="QJ110" s="58"/>
      <c r="QK110" s="58"/>
      <c r="QL110" s="58"/>
      <c r="QM110" s="58"/>
      <c r="QN110" s="58"/>
      <c r="QO110" s="58"/>
      <c r="QP110" s="58"/>
      <c r="QQ110" s="58"/>
      <c r="QR110" s="58"/>
      <c r="QS110" s="58"/>
      <c r="QT110" s="58"/>
      <c r="QU110" s="58"/>
      <c r="QV110" s="58"/>
      <c r="QW110" s="58"/>
      <c r="QX110" s="58"/>
      <c r="QY110" s="58"/>
      <c r="QZ110" s="58"/>
      <c r="RA110" s="58"/>
      <c r="RB110" s="58"/>
      <c r="RC110" s="58"/>
      <c r="RD110" s="58"/>
      <c r="RE110" s="58"/>
      <c r="RF110" s="58"/>
      <c r="RG110" s="58"/>
      <c r="RH110" s="58"/>
      <c r="RI110" s="58"/>
      <c r="RJ110" s="58"/>
      <c r="RK110" s="58"/>
      <c r="RL110" s="58"/>
      <c r="RM110" s="58"/>
      <c r="RN110" s="58"/>
      <c r="RO110" s="58"/>
      <c r="RP110" s="58"/>
      <c r="RQ110" s="58"/>
      <c r="RR110" s="58"/>
      <c r="RS110" s="58"/>
      <c r="RT110" s="58"/>
      <c r="RU110" s="58"/>
      <c r="RV110" s="58"/>
      <c r="RW110" s="58"/>
      <c r="RX110" s="58"/>
      <c r="RY110" s="58"/>
      <c r="RZ110" s="58"/>
      <c r="SA110" s="58"/>
      <c r="SB110" s="58"/>
      <c r="SC110" s="58"/>
      <c r="SD110" s="58"/>
      <c r="SE110" s="58"/>
      <c r="SF110" s="58"/>
      <c r="SG110" s="58"/>
      <c r="SH110" s="58"/>
      <c r="SI110" s="58"/>
      <c r="SJ110" s="58"/>
      <c r="SK110" s="58"/>
      <c r="SL110" s="58"/>
      <c r="SM110" s="58"/>
      <c r="SN110" s="58"/>
      <c r="SO110" s="58"/>
      <c r="SP110" s="58"/>
      <c r="SQ110" s="58"/>
      <c r="SR110" s="58"/>
      <c r="SS110" s="58"/>
      <c r="ST110" s="58"/>
      <c r="SU110" s="58"/>
      <c r="SV110" s="58"/>
      <c r="SW110" s="58"/>
      <c r="SX110" s="58"/>
      <c r="SY110" s="58"/>
      <c r="SZ110" s="58"/>
      <c r="TA110" s="58"/>
      <c r="TB110" s="58"/>
      <c r="TC110" s="58"/>
      <c r="TD110" s="58"/>
      <c r="TE110" s="58"/>
      <c r="TF110" s="58"/>
      <c r="TG110" s="58"/>
      <c r="TH110" s="58"/>
      <c r="TI110" s="58"/>
      <c r="TJ110" s="58"/>
      <c r="TK110" s="58"/>
      <c r="TL110" s="58"/>
      <c r="TM110" s="58"/>
      <c r="TN110" s="58"/>
      <c r="TO110" s="58"/>
      <c r="TP110" s="58"/>
      <c r="TQ110" s="58"/>
      <c r="TR110" s="58"/>
      <c r="TS110" s="58"/>
      <c r="TT110" s="58"/>
      <c r="TU110" s="58"/>
      <c r="TV110" s="58"/>
      <c r="TW110" s="58"/>
      <c r="TX110" s="58"/>
      <c r="TY110" s="58"/>
      <c r="TZ110" s="58"/>
      <c r="UA110" s="58"/>
      <c r="UB110" s="58"/>
      <c r="UC110" s="58"/>
      <c r="UD110" s="58"/>
      <c r="UE110" s="58"/>
      <c r="UF110" s="58"/>
      <c r="UG110" s="58"/>
      <c r="UH110" s="58"/>
      <c r="UI110" s="58"/>
      <c r="UJ110" s="58"/>
      <c r="UK110" s="58"/>
      <c r="UL110" s="58"/>
      <c r="UM110" s="58"/>
      <c r="UN110" s="58"/>
      <c r="UO110" s="58"/>
      <c r="UP110" s="58"/>
      <c r="UQ110" s="58"/>
      <c r="UR110" s="58"/>
      <c r="US110" s="58"/>
      <c r="UT110" s="58"/>
      <c r="UU110" s="58"/>
      <c r="UV110" s="58"/>
      <c r="UW110" s="58"/>
      <c r="UX110" s="58"/>
      <c r="UY110" s="58"/>
      <c r="UZ110" s="58"/>
      <c r="VA110" s="58"/>
      <c r="VB110" s="58"/>
      <c r="VC110" s="58"/>
      <c r="VD110" s="58"/>
      <c r="VE110" s="58"/>
      <c r="VF110" s="58"/>
      <c r="VG110" s="58"/>
      <c r="VH110" s="58"/>
      <c r="VI110" s="58"/>
      <c r="VJ110" s="58"/>
      <c r="VK110" s="58"/>
      <c r="VL110" s="58"/>
      <c r="VM110" s="58"/>
      <c r="VN110" s="58"/>
      <c r="VO110" s="58"/>
      <c r="VP110" s="58"/>
      <c r="VQ110" s="58"/>
      <c r="VR110" s="58"/>
      <c r="VS110" s="58"/>
      <c r="VT110" s="58"/>
      <c r="VU110" s="58"/>
      <c r="VV110" s="58"/>
      <c r="VW110" s="58"/>
      <c r="VX110" s="58"/>
      <c r="VY110" s="58"/>
      <c r="VZ110" s="58"/>
      <c r="WA110" s="58"/>
      <c r="WB110" s="58"/>
      <c r="WC110" s="58"/>
      <c r="WD110" s="58"/>
      <c r="WE110" s="58"/>
      <c r="WF110" s="58"/>
      <c r="WG110" s="58"/>
      <c r="WH110" s="58"/>
      <c r="WI110" s="58"/>
      <c r="WJ110" s="58"/>
      <c r="WK110" s="58"/>
      <c r="WL110" s="58"/>
      <c r="WM110" s="58"/>
      <c r="WN110" s="58"/>
      <c r="WO110" s="58"/>
      <c r="WP110" s="58"/>
      <c r="WQ110" s="58"/>
      <c r="WR110" s="58"/>
      <c r="WS110" s="58"/>
      <c r="WT110" s="58"/>
      <c r="WU110" s="58"/>
      <c r="WV110" s="58"/>
      <c r="WW110" s="58"/>
      <c r="WX110" s="58"/>
      <c r="WY110" s="58"/>
      <c r="WZ110" s="58"/>
      <c r="XA110" s="58"/>
      <c r="XB110" s="58"/>
      <c r="XC110" s="58"/>
      <c r="XD110" s="58"/>
      <c r="XE110" s="58"/>
      <c r="XF110" s="58"/>
      <c r="XG110" s="58"/>
      <c r="XH110" s="58"/>
      <c r="XI110" s="58"/>
      <c r="XJ110" s="58"/>
      <c r="XK110" s="58"/>
      <c r="XL110" s="58"/>
      <c r="XM110" s="58"/>
      <c r="XN110" s="58"/>
      <c r="XO110" s="58"/>
      <c r="XP110" s="58"/>
      <c r="XQ110" s="58"/>
      <c r="XR110" s="58"/>
      <c r="XS110" s="58"/>
      <c r="XT110" s="58"/>
      <c r="XU110" s="58"/>
      <c r="XV110" s="58"/>
      <c r="XW110" s="58"/>
      <c r="XX110" s="58"/>
      <c r="XY110" s="58"/>
      <c r="XZ110" s="58"/>
      <c r="YA110" s="58"/>
      <c r="YB110" s="58"/>
      <c r="YC110" s="58"/>
      <c r="YD110" s="58"/>
      <c r="YE110" s="58"/>
      <c r="YF110" s="58"/>
      <c r="YG110" s="58"/>
      <c r="YH110" s="58"/>
      <c r="YI110" s="58"/>
      <c r="YJ110" s="58"/>
      <c r="YK110" s="58"/>
      <c r="YL110" s="58"/>
      <c r="YM110" s="58"/>
      <c r="YN110" s="58"/>
      <c r="YO110" s="58"/>
      <c r="YP110" s="58"/>
      <c r="YQ110" s="58"/>
      <c r="YR110" s="58"/>
      <c r="YS110" s="58"/>
      <c r="YT110" s="58"/>
      <c r="YU110" s="58"/>
      <c r="YV110" s="58"/>
      <c r="YW110" s="58"/>
      <c r="YX110" s="58"/>
      <c r="YY110" s="58"/>
      <c r="YZ110" s="58"/>
      <c r="ZA110" s="58"/>
      <c r="ZB110" s="58"/>
      <c r="ZC110" s="58"/>
      <c r="ZD110" s="58"/>
      <c r="ZE110" s="58"/>
      <c r="ZF110" s="58"/>
      <c r="ZG110" s="58"/>
      <c r="ZH110" s="58"/>
      <c r="ZI110" s="58"/>
      <c r="ZJ110" s="58"/>
      <c r="ZK110" s="58"/>
      <c r="ZL110" s="58"/>
      <c r="ZM110" s="58"/>
      <c r="ZN110" s="58"/>
      <c r="ZO110" s="58"/>
      <c r="ZP110" s="58"/>
      <c r="ZQ110" s="58"/>
      <c r="ZR110" s="58"/>
      <c r="ZS110" s="58"/>
      <c r="ZT110" s="58"/>
      <c r="ZU110" s="58"/>
      <c r="ZV110" s="58"/>
      <c r="ZW110" s="58"/>
      <c r="ZX110" s="58"/>
      <c r="ZY110" s="58"/>
      <c r="ZZ110" s="58"/>
      <c r="AAA110" s="58"/>
      <c r="AAB110" s="58"/>
      <c r="AAC110" s="58"/>
      <c r="AAD110" s="58"/>
      <c r="AAE110" s="58"/>
      <c r="AAF110" s="58"/>
      <c r="AAG110" s="58"/>
      <c r="AAH110" s="58"/>
      <c r="AAI110" s="58"/>
      <c r="AAJ110" s="58"/>
      <c r="AAK110" s="58"/>
      <c r="AAL110" s="58"/>
      <c r="AAM110" s="58"/>
      <c r="AAN110" s="58"/>
      <c r="AAO110" s="58"/>
      <c r="AAP110" s="58"/>
      <c r="AAQ110" s="58"/>
      <c r="AAR110" s="58"/>
      <c r="AAS110" s="58"/>
      <c r="AAT110" s="58"/>
      <c r="AAU110" s="58"/>
      <c r="AAV110" s="58"/>
      <c r="AAW110" s="58"/>
      <c r="AAX110" s="58"/>
      <c r="AAY110" s="58"/>
      <c r="AAZ110" s="58"/>
      <c r="ABA110" s="58"/>
      <c r="ABB110" s="58"/>
      <c r="ABC110" s="58"/>
      <c r="ABD110" s="58"/>
      <c r="ABE110" s="58"/>
      <c r="ABF110" s="58"/>
      <c r="ABG110" s="58"/>
      <c r="ABH110" s="58"/>
      <c r="ABI110" s="58"/>
      <c r="ABJ110" s="58"/>
      <c r="ABK110" s="58"/>
      <c r="ABL110" s="58"/>
      <c r="ABM110" s="58"/>
      <c r="ABN110" s="58"/>
      <c r="ABO110" s="58"/>
      <c r="ABP110" s="58"/>
      <c r="ABQ110" s="58"/>
      <c r="ABR110" s="58"/>
      <c r="ABS110" s="58"/>
      <c r="ABT110" s="58"/>
      <c r="ABU110" s="58"/>
      <c r="ABV110" s="58"/>
      <c r="ABW110" s="58"/>
      <c r="ABX110" s="58"/>
      <c r="ABY110" s="58"/>
      <c r="ABZ110" s="58"/>
      <c r="ACA110" s="58"/>
      <c r="ACB110" s="58"/>
      <c r="ACC110" s="58"/>
      <c r="ACD110" s="58"/>
      <c r="ACE110" s="58"/>
      <c r="ACF110" s="58"/>
      <c r="ACG110" s="58"/>
      <c r="ACH110" s="58"/>
      <c r="ACI110" s="58"/>
      <c r="ACJ110" s="58"/>
      <c r="ACK110" s="58"/>
      <c r="ACL110" s="58"/>
      <c r="ACM110" s="58"/>
      <c r="ACN110" s="58"/>
      <c r="ACO110" s="58"/>
      <c r="ACP110" s="58"/>
      <c r="ACQ110" s="58"/>
      <c r="ACR110" s="58"/>
      <c r="ACS110" s="58"/>
      <c r="ACT110" s="58"/>
      <c r="ACU110" s="58"/>
      <c r="ACV110" s="58"/>
      <c r="ACW110" s="58"/>
      <c r="ACX110" s="58"/>
      <c r="ACY110" s="58"/>
      <c r="ACZ110" s="58"/>
      <c r="ADA110" s="58"/>
      <c r="ADB110" s="58"/>
      <c r="ADC110" s="58"/>
      <c r="ADD110" s="58"/>
      <c r="ADE110" s="58"/>
      <c r="ADF110" s="58"/>
      <c r="ADG110" s="58"/>
      <c r="ADH110" s="58"/>
      <c r="ADI110" s="58"/>
      <c r="ADJ110" s="58"/>
      <c r="ADK110" s="58"/>
      <c r="ADL110" s="58"/>
      <c r="ADM110" s="58"/>
      <c r="ADN110" s="58"/>
      <c r="ADO110" s="58"/>
      <c r="ADP110" s="58"/>
      <c r="ADQ110" s="58"/>
      <c r="ADR110" s="58"/>
      <c r="ADS110" s="58"/>
      <c r="ADT110" s="58"/>
      <c r="ADU110" s="58"/>
      <c r="ADV110" s="58"/>
      <c r="ADW110" s="58"/>
      <c r="ADX110" s="58"/>
      <c r="ADY110" s="58"/>
      <c r="ADZ110" s="58"/>
      <c r="AEA110" s="58"/>
      <c r="AEB110" s="58"/>
      <c r="AEC110" s="58"/>
      <c r="AED110" s="58"/>
      <c r="AEE110" s="58"/>
      <c r="AEF110" s="58"/>
      <c r="AEG110" s="58"/>
      <c r="AEH110" s="58"/>
      <c r="AEI110" s="58"/>
      <c r="AEJ110" s="58"/>
      <c r="AEK110" s="58"/>
      <c r="AEL110" s="58"/>
      <c r="AEM110" s="58"/>
      <c r="AEN110" s="58"/>
      <c r="AEO110" s="58"/>
      <c r="AEP110" s="58"/>
      <c r="AEQ110" s="58"/>
      <c r="AER110" s="58"/>
      <c r="AES110" s="58"/>
      <c r="AET110" s="58"/>
      <c r="AEU110" s="58"/>
      <c r="AEV110" s="58"/>
      <c r="AEW110" s="58"/>
      <c r="AEX110" s="58"/>
      <c r="AEY110" s="58"/>
      <c r="AEZ110" s="58"/>
      <c r="AFA110" s="58"/>
      <c r="AFB110" s="58"/>
      <c r="AFC110" s="58"/>
      <c r="AFD110" s="58"/>
      <c r="AFE110" s="58"/>
      <c r="AFF110" s="58"/>
      <c r="AFG110" s="58"/>
      <c r="AFH110" s="58"/>
      <c r="AFI110" s="58"/>
      <c r="AFJ110" s="58"/>
      <c r="AFK110" s="58"/>
      <c r="AFL110" s="58"/>
      <c r="AFM110" s="58"/>
      <c r="AFN110" s="58"/>
      <c r="AFO110" s="58"/>
      <c r="AFP110" s="58"/>
      <c r="AFQ110" s="58"/>
      <c r="AFR110" s="58"/>
      <c r="AFS110" s="58"/>
      <c r="AFT110" s="58"/>
      <c r="AFU110" s="58"/>
      <c r="AFV110" s="58"/>
      <c r="AFW110" s="58"/>
      <c r="AFX110" s="58"/>
      <c r="AFY110" s="58"/>
      <c r="AFZ110" s="58"/>
      <c r="AGA110" s="58"/>
      <c r="AGB110" s="58"/>
      <c r="AGC110" s="58"/>
      <c r="AGD110" s="58"/>
      <c r="AGE110" s="58"/>
      <c r="AGF110" s="58"/>
      <c r="AGG110" s="58"/>
      <c r="AGH110" s="58"/>
      <c r="AGI110" s="58"/>
      <c r="AGJ110" s="58"/>
      <c r="AGK110" s="58"/>
      <c r="AGL110" s="58"/>
      <c r="AGM110" s="58"/>
      <c r="AGN110" s="58"/>
      <c r="AGO110" s="58"/>
      <c r="AGP110" s="58"/>
      <c r="AGQ110" s="58"/>
      <c r="AGR110" s="58"/>
      <c r="AGS110" s="58"/>
      <c r="AGT110" s="58"/>
      <c r="AGU110" s="58"/>
      <c r="AGV110" s="58"/>
      <c r="AGW110" s="58"/>
      <c r="AGX110" s="58"/>
      <c r="AGY110" s="58"/>
      <c r="AGZ110" s="58"/>
      <c r="AHA110" s="58"/>
      <c r="AHB110" s="58"/>
      <c r="AHC110" s="58"/>
      <c r="AHD110" s="58"/>
      <c r="AHE110" s="58"/>
      <c r="AHF110" s="58"/>
      <c r="AHG110" s="58"/>
      <c r="AHH110" s="58"/>
      <c r="AHI110" s="58"/>
      <c r="AHJ110" s="58"/>
      <c r="AHK110" s="58"/>
      <c r="AHL110" s="58"/>
      <c r="AHM110" s="58"/>
      <c r="AHN110" s="58"/>
      <c r="AHO110" s="58"/>
      <c r="AHP110" s="58"/>
      <c r="AHQ110" s="58"/>
      <c r="AHR110" s="58"/>
      <c r="AHS110" s="58"/>
      <c r="AHT110" s="58"/>
      <c r="AHU110" s="58"/>
      <c r="AHV110" s="58"/>
      <c r="AHW110" s="58"/>
      <c r="AHX110" s="58"/>
      <c r="AHY110" s="58"/>
      <c r="AHZ110" s="58"/>
      <c r="AIA110" s="58"/>
      <c r="AIB110" s="58"/>
      <c r="AIC110" s="58"/>
      <c r="AID110" s="58"/>
      <c r="AIE110" s="58"/>
      <c r="AIF110" s="58"/>
      <c r="AIG110" s="58"/>
      <c r="AIH110" s="58"/>
      <c r="AII110" s="58"/>
      <c r="AIJ110" s="58"/>
      <c r="AIK110" s="58"/>
      <c r="AIL110" s="58"/>
      <c r="AIM110" s="58"/>
      <c r="AIN110" s="58"/>
      <c r="AIO110" s="58"/>
      <c r="AIP110" s="58"/>
      <c r="AIQ110" s="58"/>
      <c r="AIR110" s="58"/>
      <c r="AIS110" s="58"/>
      <c r="AIT110" s="58"/>
      <c r="AIU110" s="58"/>
      <c r="AIV110" s="58"/>
      <c r="AIW110" s="58"/>
      <c r="AIX110" s="58"/>
      <c r="AIY110" s="58"/>
      <c r="AIZ110" s="58"/>
      <c r="AJA110" s="58"/>
      <c r="AJB110" s="58"/>
      <c r="AJC110" s="58"/>
      <c r="AJD110" s="58"/>
      <c r="AJE110" s="58"/>
      <c r="AJF110" s="58"/>
      <c r="AJG110" s="58"/>
      <c r="AJH110" s="58"/>
      <c r="AJI110" s="58"/>
      <c r="AJJ110" s="58"/>
      <c r="AJK110" s="58"/>
      <c r="AJL110" s="58"/>
      <c r="AJM110" s="58"/>
      <c r="AJN110" s="58"/>
      <c r="AJO110" s="58"/>
      <c r="AJP110" s="58"/>
      <c r="AJQ110" s="58"/>
      <c r="AJR110" s="58"/>
      <c r="AJS110" s="58"/>
      <c r="AJT110" s="58"/>
      <c r="AJU110" s="58"/>
      <c r="AJV110" s="58"/>
      <c r="AJW110" s="58"/>
      <c r="AJX110" s="58"/>
      <c r="AJY110" s="58"/>
      <c r="AJZ110" s="58"/>
      <c r="AKA110" s="58"/>
      <c r="AKB110" s="58"/>
      <c r="AKC110" s="58"/>
      <c r="AKD110" s="58"/>
      <c r="AKE110" s="58"/>
      <c r="AKF110" s="58"/>
      <c r="AKG110" s="58"/>
      <c r="AKH110" s="58"/>
      <c r="AKI110" s="58"/>
      <c r="AKJ110" s="58"/>
      <c r="AKK110" s="58"/>
      <c r="AKL110" s="58"/>
      <c r="AKM110" s="58"/>
      <c r="AKN110" s="58"/>
      <c r="AKO110" s="58"/>
      <c r="AKP110" s="58"/>
      <c r="AKQ110" s="58"/>
      <c r="AKR110" s="58"/>
      <c r="AKS110" s="58"/>
      <c r="AKT110" s="58"/>
      <c r="AKU110" s="58"/>
      <c r="AKV110" s="58"/>
      <c r="AKW110" s="58"/>
      <c r="AKX110" s="58"/>
      <c r="AKY110" s="58"/>
      <c r="AKZ110" s="58"/>
      <c r="ALA110" s="58"/>
      <c r="ALB110" s="58"/>
      <c r="ALC110" s="58"/>
      <c r="ALD110" s="58"/>
      <c r="ALE110" s="58"/>
      <c r="ALF110" s="58"/>
      <c r="ALG110" s="58"/>
      <c r="ALH110" s="58"/>
      <c r="ALI110" s="58"/>
      <c r="ALJ110" s="58"/>
      <c r="ALK110" s="58"/>
      <c r="ALL110" s="58"/>
      <c r="ALM110" s="58"/>
      <c r="ALN110" s="58"/>
      <c r="ALO110" s="58"/>
      <c r="ALP110" s="58"/>
      <c r="ALQ110" s="58"/>
      <c r="ALR110" s="58"/>
      <c r="ALS110" s="58"/>
      <c r="ALT110" s="58"/>
      <c r="ALU110" s="58"/>
      <c r="ALV110" s="58"/>
      <c r="ALW110" s="58"/>
      <c r="ALX110" s="58"/>
      <c r="ALY110" s="58"/>
      <c r="ALZ110" s="58"/>
      <c r="AMA110" s="58"/>
      <c r="AMB110" s="58"/>
      <c r="AMC110" s="58"/>
      <c r="AMD110" s="58"/>
      <c r="AME110" s="58"/>
      <c r="AMF110" s="58"/>
      <c r="AMG110" s="58"/>
      <c r="AMH110" s="58"/>
      <c r="AMI110" s="58"/>
      <c r="AMJ110" s="59"/>
    </row>
    <row r="111" spans="1:1024" s="2" customFormat="1" ht="15" customHeight="1">
      <c r="A111" s="188" t="s">
        <v>80</v>
      </c>
      <c r="B111" s="188"/>
      <c r="C111" s="188"/>
      <c r="D111" s="188"/>
      <c r="E111" s="188"/>
      <c r="F111" s="188"/>
      <c r="G111" s="188"/>
      <c r="H111" s="189">
        <f>SUM(H109:I110)</f>
        <v>377.63</v>
      </c>
      <c r="I111" s="189"/>
      <c r="J111" s="28"/>
      <c r="K111" s="1"/>
      <c r="AV111" s="58"/>
      <c r="AW111" s="58"/>
      <c r="AX111" s="58"/>
      <c r="AY111" s="58"/>
      <c r="AZ111" s="58"/>
      <c r="BA111" s="58"/>
      <c r="BB111" s="58"/>
      <c r="BC111" s="58"/>
      <c r="BD111" s="58"/>
      <c r="BE111" s="58"/>
      <c r="BF111" s="58"/>
      <c r="BG111" s="58"/>
      <c r="BH111" s="58"/>
      <c r="BI111" s="58"/>
      <c r="BJ111" s="58"/>
      <c r="BK111" s="58"/>
      <c r="BL111" s="58"/>
      <c r="BM111" s="58"/>
      <c r="BN111" s="58"/>
      <c r="BO111" s="58"/>
      <c r="BP111" s="58"/>
      <c r="BQ111" s="58"/>
      <c r="BR111" s="58"/>
      <c r="BS111" s="58"/>
      <c r="BT111" s="58"/>
      <c r="BU111" s="58"/>
      <c r="BV111" s="58"/>
      <c r="BW111" s="58"/>
      <c r="BX111" s="58"/>
      <c r="BY111" s="58"/>
      <c r="BZ111" s="58"/>
      <c r="CA111" s="58"/>
      <c r="CB111" s="58"/>
      <c r="CC111" s="58"/>
      <c r="CD111" s="58"/>
      <c r="CE111" s="58"/>
      <c r="CF111" s="58"/>
      <c r="CG111" s="58"/>
      <c r="CH111" s="58"/>
      <c r="CI111" s="58"/>
      <c r="CJ111" s="58"/>
      <c r="CK111" s="58"/>
      <c r="CL111" s="58"/>
      <c r="CM111" s="58"/>
      <c r="CN111" s="58"/>
      <c r="CO111" s="58"/>
      <c r="CP111" s="58"/>
      <c r="CQ111" s="58"/>
      <c r="CR111" s="58"/>
      <c r="CS111" s="58"/>
      <c r="CT111" s="58"/>
      <c r="CU111" s="58"/>
      <c r="CV111" s="58"/>
      <c r="CW111" s="58"/>
      <c r="CX111" s="58"/>
      <c r="CY111" s="58"/>
      <c r="CZ111" s="58"/>
      <c r="DA111" s="58"/>
      <c r="DB111" s="58"/>
      <c r="DC111" s="58"/>
      <c r="DD111" s="58"/>
      <c r="DE111" s="58"/>
      <c r="DF111" s="58"/>
      <c r="DG111" s="58"/>
      <c r="DH111" s="58"/>
      <c r="DI111" s="58"/>
      <c r="DJ111" s="58"/>
      <c r="DK111" s="58"/>
      <c r="DL111" s="58"/>
      <c r="DM111" s="58"/>
      <c r="DN111" s="58"/>
      <c r="DO111" s="58"/>
      <c r="DP111" s="58"/>
      <c r="DQ111" s="58"/>
      <c r="DR111" s="58"/>
      <c r="DS111" s="58"/>
      <c r="DT111" s="58"/>
      <c r="DU111" s="58"/>
      <c r="DV111" s="58"/>
      <c r="DW111" s="58"/>
      <c r="DX111" s="58"/>
      <c r="DY111" s="58"/>
      <c r="DZ111" s="58"/>
      <c r="EA111" s="58"/>
      <c r="EB111" s="58"/>
      <c r="EC111" s="58"/>
      <c r="ED111" s="58"/>
      <c r="EE111" s="58"/>
      <c r="EF111" s="58"/>
      <c r="EG111" s="58"/>
      <c r="EH111" s="58"/>
      <c r="EI111" s="58"/>
      <c r="EJ111" s="58"/>
      <c r="EK111" s="58"/>
      <c r="EL111" s="58"/>
      <c r="EM111" s="58"/>
      <c r="EN111" s="58"/>
      <c r="EO111" s="58"/>
      <c r="EP111" s="58"/>
      <c r="EQ111" s="58"/>
      <c r="ER111" s="58"/>
      <c r="ES111" s="58"/>
      <c r="ET111" s="58"/>
      <c r="EU111" s="58"/>
      <c r="EV111" s="58"/>
      <c r="EW111" s="58"/>
      <c r="EX111" s="58"/>
      <c r="EY111" s="58"/>
      <c r="EZ111" s="58"/>
      <c r="FA111" s="58"/>
      <c r="FB111" s="58"/>
      <c r="FC111" s="58"/>
      <c r="FD111" s="58"/>
      <c r="FE111" s="58"/>
      <c r="FF111" s="58"/>
      <c r="FG111" s="58"/>
      <c r="FH111" s="58"/>
      <c r="FI111" s="58"/>
      <c r="FJ111" s="58"/>
      <c r="FK111" s="58"/>
      <c r="FL111" s="58"/>
      <c r="FM111" s="58"/>
      <c r="FN111" s="58"/>
      <c r="FO111" s="58"/>
      <c r="FP111" s="58"/>
      <c r="FQ111" s="58"/>
      <c r="FR111" s="58"/>
      <c r="FS111" s="58"/>
      <c r="FT111" s="58"/>
      <c r="FU111" s="58"/>
      <c r="FV111" s="58"/>
      <c r="FW111" s="58"/>
      <c r="FX111" s="58"/>
      <c r="FY111" s="58"/>
      <c r="FZ111" s="58"/>
      <c r="GA111" s="58"/>
      <c r="GB111" s="58"/>
      <c r="GC111" s="58"/>
      <c r="GD111" s="58"/>
      <c r="GE111" s="58"/>
      <c r="GF111" s="58"/>
      <c r="GG111" s="58"/>
      <c r="GH111" s="58"/>
      <c r="GI111" s="58"/>
      <c r="GJ111" s="58"/>
      <c r="GK111" s="58"/>
      <c r="GL111" s="58"/>
      <c r="GM111" s="58"/>
      <c r="GN111" s="58"/>
      <c r="GO111" s="58"/>
      <c r="GP111" s="58"/>
      <c r="GQ111" s="58"/>
      <c r="GR111" s="58"/>
      <c r="GS111" s="58"/>
      <c r="GT111" s="58"/>
      <c r="GU111" s="58"/>
      <c r="GV111" s="58"/>
      <c r="GW111" s="58"/>
      <c r="GX111" s="58"/>
      <c r="GY111" s="58"/>
      <c r="GZ111" s="58"/>
      <c r="HA111" s="58"/>
      <c r="HB111" s="58"/>
      <c r="HC111" s="58"/>
      <c r="HD111" s="58"/>
      <c r="HE111" s="58"/>
      <c r="HF111" s="58"/>
      <c r="HG111" s="58"/>
      <c r="HH111" s="58"/>
      <c r="HI111" s="58"/>
      <c r="HJ111" s="58"/>
      <c r="HK111" s="58"/>
      <c r="HL111" s="58"/>
      <c r="HM111" s="58"/>
      <c r="HN111" s="58"/>
      <c r="HO111" s="58"/>
      <c r="HP111" s="58"/>
      <c r="HQ111" s="58"/>
      <c r="HR111" s="58"/>
      <c r="HS111" s="58"/>
      <c r="HT111" s="58"/>
      <c r="HU111" s="58"/>
      <c r="HV111" s="58"/>
      <c r="HW111" s="58"/>
      <c r="HX111" s="58"/>
      <c r="HY111" s="58"/>
      <c r="HZ111" s="58"/>
      <c r="IA111" s="58"/>
      <c r="IB111" s="58"/>
      <c r="IC111" s="58"/>
      <c r="ID111" s="58"/>
      <c r="IE111" s="58"/>
      <c r="IF111" s="58"/>
      <c r="IG111" s="58"/>
      <c r="IH111" s="58"/>
      <c r="II111" s="58"/>
      <c r="IJ111" s="58"/>
      <c r="IK111" s="58"/>
      <c r="IL111" s="58"/>
      <c r="IM111" s="58"/>
      <c r="IN111" s="58"/>
      <c r="IO111" s="58"/>
      <c r="IP111" s="58"/>
      <c r="IQ111" s="58"/>
      <c r="IR111" s="58"/>
      <c r="IS111" s="58"/>
      <c r="IT111" s="58"/>
      <c r="IU111" s="58"/>
      <c r="IV111" s="58"/>
      <c r="IW111" s="58"/>
      <c r="IX111" s="58"/>
      <c r="IY111" s="58"/>
      <c r="IZ111" s="58"/>
      <c r="JA111" s="58"/>
      <c r="JB111" s="58"/>
      <c r="JC111" s="58"/>
      <c r="JD111" s="58"/>
      <c r="JE111" s="58"/>
      <c r="JF111" s="58"/>
      <c r="JG111" s="58"/>
      <c r="JH111" s="58"/>
      <c r="JI111" s="58"/>
      <c r="JJ111" s="58"/>
      <c r="JK111" s="58"/>
      <c r="JL111" s="58"/>
      <c r="JM111" s="58"/>
      <c r="JN111" s="58"/>
      <c r="JO111" s="58"/>
      <c r="JP111" s="58"/>
      <c r="JQ111" s="58"/>
      <c r="JR111" s="58"/>
      <c r="JS111" s="58"/>
      <c r="JT111" s="58"/>
      <c r="JU111" s="58"/>
      <c r="JV111" s="58"/>
      <c r="JW111" s="58"/>
      <c r="JX111" s="58"/>
      <c r="JY111" s="58"/>
      <c r="JZ111" s="58"/>
      <c r="KA111" s="58"/>
      <c r="KB111" s="58"/>
      <c r="KC111" s="58"/>
      <c r="KD111" s="58"/>
      <c r="KE111" s="58"/>
      <c r="KF111" s="58"/>
      <c r="KG111" s="58"/>
      <c r="KH111" s="58"/>
      <c r="KI111" s="58"/>
      <c r="KJ111" s="58"/>
      <c r="KK111" s="58"/>
      <c r="KL111" s="58"/>
      <c r="KM111" s="58"/>
      <c r="KN111" s="58"/>
      <c r="KO111" s="58"/>
      <c r="KP111" s="58"/>
      <c r="KQ111" s="58"/>
      <c r="KR111" s="58"/>
      <c r="KS111" s="58"/>
      <c r="KT111" s="58"/>
      <c r="KU111" s="58"/>
      <c r="KV111" s="58"/>
      <c r="KW111" s="58"/>
      <c r="KX111" s="58"/>
      <c r="KY111" s="58"/>
      <c r="KZ111" s="58"/>
      <c r="LA111" s="58"/>
      <c r="LB111" s="58"/>
      <c r="LC111" s="58"/>
      <c r="LD111" s="58"/>
      <c r="LE111" s="58"/>
      <c r="LF111" s="58"/>
      <c r="LG111" s="58"/>
      <c r="LH111" s="58"/>
      <c r="LI111" s="58"/>
      <c r="LJ111" s="58"/>
      <c r="LK111" s="58"/>
      <c r="LL111" s="58"/>
      <c r="LM111" s="58"/>
      <c r="LN111" s="58"/>
      <c r="LO111" s="58"/>
      <c r="LP111" s="58"/>
      <c r="LQ111" s="58"/>
      <c r="LR111" s="58"/>
      <c r="LS111" s="58"/>
      <c r="LT111" s="58"/>
      <c r="LU111" s="58"/>
      <c r="LV111" s="58"/>
      <c r="LW111" s="58"/>
      <c r="LX111" s="58"/>
      <c r="LY111" s="58"/>
      <c r="LZ111" s="58"/>
      <c r="MA111" s="58"/>
      <c r="MB111" s="58"/>
      <c r="MC111" s="58"/>
      <c r="MD111" s="58"/>
      <c r="ME111" s="58"/>
      <c r="MF111" s="58"/>
      <c r="MG111" s="58"/>
      <c r="MH111" s="58"/>
      <c r="MI111" s="58"/>
      <c r="MJ111" s="58"/>
      <c r="MK111" s="58"/>
      <c r="ML111" s="58"/>
      <c r="MM111" s="58"/>
      <c r="MN111" s="58"/>
      <c r="MO111" s="58"/>
      <c r="MP111" s="58"/>
      <c r="MQ111" s="58"/>
      <c r="MR111" s="58"/>
      <c r="MS111" s="58"/>
      <c r="MT111" s="58"/>
      <c r="MU111" s="58"/>
      <c r="MV111" s="58"/>
      <c r="MW111" s="58"/>
      <c r="MX111" s="58"/>
      <c r="MY111" s="58"/>
      <c r="MZ111" s="58"/>
      <c r="NA111" s="58"/>
      <c r="NB111" s="58"/>
      <c r="NC111" s="58"/>
      <c r="ND111" s="58"/>
      <c r="NE111" s="58"/>
      <c r="NF111" s="58"/>
      <c r="NG111" s="58"/>
      <c r="NH111" s="58"/>
      <c r="NI111" s="58"/>
      <c r="NJ111" s="58"/>
      <c r="NK111" s="58"/>
      <c r="NL111" s="58"/>
      <c r="NM111" s="58"/>
      <c r="NN111" s="58"/>
      <c r="NO111" s="58"/>
      <c r="NP111" s="58"/>
      <c r="NQ111" s="58"/>
      <c r="NR111" s="58"/>
      <c r="NS111" s="58"/>
      <c r="NT111" s="58"/>
      <c r="NU111" s="58"/>
      <c r="NV111" s="58"/>
      <c r="NW111" s="58"/>
      <c r="NX111" s="58"/>
      <c r="NY111" s="58"/>
      <c r="NZ111" s="58"/>
      <c r="OA111" s="58"/>
      <c r="OB111" s="58"/>
      <c r="OC111" s="58"/>
      <c r="OD111" s="58"/>
      <c r="OE111" s="58"/>
      <c r="OF111" s="58"/>
      <c r="OG111" s="58"/>
      <c r="OH111" s="58"/>
      <c r="OI111" s="58"/>
      <c r="OJ111" s="58"/>
      <c r="OK111" s="58"/>
      <c r="OL111" s="58"/>
      <c r="OM111" s="58"/>
      <c r="ON111" s="58"/>
      <c r="OO111" s="58"/>
      <c r="OP111" s="58"/>
      <c r="OQ111" s="58"/>
      <c r="OR111" s="58"/>
      <c r="OS111" s="58"/>
      <c r="OT111" s="58"/>
      <c r="OU111" s="58"/>
      <c r="OV111" s="58"/>
      <c r="OW111" s="58"/>
      <c r="OX111" s="58"/>
      <c r="OY111" s="58"/>
      <c r="OZ111" s="58"/>
      <c r="PA111" s="58"/>
      <c r="PB111" s="58"/>
      <c r="PC111" s="58"/>
      <c r="PD111" s="58"/>
      <c r="PE111" s="58"/>
      <c r="PF111" s="58"/>
      <c r="PG111" s="58"/>
      <c r="PH111" s="58"/>
      <c r="PI111" s="58"/>
      <c r="PJ111" s="58"/>
      <c r="PK111" s="58"/>
      <c r="PL111" s="58"/>
      <c r="PM111" s="58"/>
      <c r="PN111" s="58"/>
      <c r="PO111" s="58"/>
      <c r="PP111" s="58"/>
      <c r="PQ111" s="58"/>
      <c r="PR111" s="58"/>
      <c r="PS111" s="58"/>
      <c r="PT111" s="58"/>
      <c r="PU111" s="58"/>
      <c r="PV111" s="58"/>
      <c r="PW111" s="58"/>
      <c r="PX111" s="58"/>
      <c r="PY111" s="58"/>
      <c r="PZ111" s="58"/>
      <c r="QA111" s="58"/>
      <c r="QB111" s="58"/>
      <c r="QC111" s="58"/>
      <c r="QD111" s="58"/>
      <c r="QE111" s="58"/>
      <c r="QF111" s="58"/>
      <c r="QG111" s="58"/>
      <c r="QH111" s="58"/>
      <c r="QI111" s="58"/>
      <c r="QJ111" s="58"/>
      <c r="QK111" s="58"/>
      <c r="QL111" s="58"/>
      <c r="QM111" s="58"/>
      <c r="QN111" s="58"/>
      <c r="QO111" s="58"/>
      <c r="QP111" s="58"/>
      <c r="QQ111" s="58"/>
      <c r="QR111" s="58"/>
      <c r="QS111" s="58"/>
      <c r="QT111" s="58"/>
      <c r="QU111" s="58"/>
      <c r="QV111" s="58"/>
      <c r="QW111" s="58"/>
      <c r="QX111" s="58"/>
      <c r="QY111" s="58"/>
      <c r="QZ111" s="58"/>
      <c r="RA111" s="58"/>
      <c r="RB111" s="58"/>
      <c r="RC111" s="58"/>
      <c r="RD111" s="58"/>
      <c r="RE111" s="58"/>
      <c r="RF111" s="58"/>
      <c r="RG111" s="58"/>
      <c r="RH111" s="58"/>
      <c r="RI111" s="58"/>
      <c r="RJ111" s="58"/>
      <c r="RK111" s="58"/>
      <c r="RL111" s="58"/>
      <c r="RM111" s="58"/>
      <c r="RN111" s="58"/>
      <c r="RO111" s="58"/>
      <c r="RP111" s="58"/>
      <c r="RQ111" s="58"/>
      <c r="RR111" s="58"/>
      <c r="RS111" s="58"/>
      <c r="RT111" s="58"/>
      <c r="RU111" s="58"/>
      <c r="RV111" s="58"/>
      <c r="RW111" s="58"/>
      <c r="RX111" s="58"/>
      <c r="RY111" s="58"/>
      <c r="RZ111" s="58"/>
      <c r="SA111" s="58"/>
      <c r="SB111" s="58"/>
      <c r="SC111" s="58"/>
      <c r="SD111" s="58"/>
      <c r="SE111" s="58"/>
      <c r="SF111" s="58"/>
      <c r="SG111" s="58"/>
      <c r="SH111" s="58"/>
      <c r="SI111" s="58"/>
      <c r="SJ111" s="58"/>
      <c r="SK111" s="58"/>
      <c r="SL111" s="58"/>
      <c r="SM111" s="58"/>
      <c r="SN111" s="58"/>
      <c r="SO111" s="58"/>
      <c r="SP111" s="58"/>
      <c r="SQ111" s="58"/>
      <c r="SR111" s="58"/>
      <c r="SS111" s="58"/>
      <c r="ST111" s="58"/>
      <c r="SU111" s="58"/>
      <c r="SV111" s="58"/>
      <c r="SW111" s="58"/>
      <c r="SX111" s="58"/>
      <c r="SY111" s="58"/>
      <c r="SZ111" s="58"/>
      <c r="TA111" s="58"/>
      <c r="TB111" s="58"/>
      <c r="TC111" s="58"/>
      <c r="TD111" s="58"/>
      <c r="TE111" s="58"/>
      <c r="TF111" s="58"/>
      <c r="TG111" s="58"/>
      <c r="TH111" s="58"/>
      <c r="TI111" s="58"/>
      <c r="TJ111" s="58"/>
      <c r="TK111" s="58"/>
      <c r="TL111" s="58"/>
      <c r="TM111" s="58"/>
      <c r="TN111" s="58"/>
      <c r="TO111" s="58"/>
      <c r="TP111" s="58"/>
      <c r="TQ111" s="58"/>
      <c r="TR111" s="58"/>
      <c r="TS111" s="58"/>
      <c r="TT111" s="58"/>
      <c r="TU111" s="58"/>
      <c r="TV111" s="58"/>
      <c r="TW111" s="58"/>
      <c r="TX111" s="58"/>
      <c r="TY111" s="58"/>
      <c r="TZ111" s="58"/>
      <c r="UA111" s="58"/>
      <c r="UB111" s="58"/>
      <c r="UC111" s="58"/>
      <c r="UD111" s="58"/>
      <c r="UE111" s="58"/>
      <c r="UF111" s="58"/>
      <c r="UG111" s="58"/>
      <c r="UH111" s="58"/>
      <c r="UI111" s="58"/>
      <c r="UJ111" s="58"/>
      <c r="UK111" s="58"/>
      <c r="UL111" s="58"/>
      <c r="UM111" s="58"/>
      <c r="UN111" s="58"/>
      <c r="UO111" s="58"/>
      <c r="UP111" s="58"/>
      <c r="UQ111" s="58"/>
      <c r="UR111" s="58"/>
      <c r="US111" s="58"/>
      <c r="UT111" s="58"/>
      <c r="UU111" s="58"/>
      <c r="UV111" s="58"/>
      <c r="UW111" s="58"/>
      <c r="UX111" s="58"/>
      <c r="UY111" s="58"/>
      <c r="UZ111" s="58"/>
      <c r="VA111" s="58"/>
      <c r="VB111" s="58"/>
      <c r="VC111" s="58"/>
      <c r="VD111" s="58"/>
      <c r="VE111" s="58"/>
      <c r="VF111" s="58"/>
      <c r="VG111" s="58"/>
      <c r="VH111" s="58"/>
      <c r="VI111" s="58"/>
      <c r="VJ111" s="58"/>
      <c r="VK111" s="58"/>
      <c r="VL111" s="58"/>
      <c r="VM111" s="58"/>
      <c r="VN111" s="58"/>
      <c r="VO111" s="58"/>
      <c r="VP111" s="58"/>
      <c r="VQ111" s="58"/>
      <c r="VR111" s="58"/>
      <c r="VS111" s="58"/>
      <c r="VT111" s="58"/>
      <c r="VU111" s="58"/>
      <c r="VV111" s="58"/>
      <c r="VW111" s="58"/>
      <c r="VX111" s="58"/>
      <c r="VY111" s="58"/>
      <c r="VZ111" s="58"/>
      <c r="WA111" s="58"/>
      <c r="WB111" s="58"/>
      <c r="WC111" s="58"/>
      <c r="WD111" s="58"/>
      <c r="WE111" s="58"/>
      <c r="WF111" s="58"/>
      <c r="WG111" s="58"/>
      <c r="WH111" s="58"/>
      <c r="WI111" s="58"/>
      <c r="WJ111" s="58"/>
      <c r="WK111" s="58"/>
      <c r="WL111" s="58"/>
      <c r="WM111" s="58"/>
      <c r="WN111" s="58"/>
      <c r="WO111" s="58"/>
      <c r="WP111" s="58"/>
      <c r="WQ111" s="58"/>
      <c r="WR111" s="58"/>
      <c r="WS111" s="58"/>
      <c r="WT111" s="58"/>
      <c r="WU111" s="58"/>
      <c r="WV111" s="58"/>
      <c r="WW111" s="58"/>
      <c r="WX111" s="58"/>
      <c r="WY111" s="58"/>
      <c r="WZ111" s="58"/>
      <c r="XA111" s="58"/>
      <c r="XB111" s="58"/>
      <c r="XC111" s="58"/>
      <c r="XD111" s="58"/>
      <c r="XE111" s="58"/>
      <c r="XF111" s="58"/>
      <c r="XG111" s="58"/>
      <c r="XH111" s="58"/>
      <c r="XI111" s="58"/>
      <c r="XJ111" s="58"/>
      <c r="XK111" s="58"/>
      <c r="XL111" s="58"/>
      <c r="XM111" s="58"/>
      <c r="XN111" s="58"/>
      <c r="XO111" s="58"/>
      <c r="XP111" s="58"/>
      <c r="XQ111" s="58"/>
      <c r="XR111" s="58"/>
      <c r="XS111" s="58"/>
      <c r="XT111" s="58"/>
      <c r="XU111" s="58"/>
      <c r="XV111" s="58"/>
      <c r="XW111" s="58"/>
      <c r="XX111" s="58"/>
      <c r="XY111" s="58"/>
      <c r="XZ111" s="58"/>
      <c r="YA111" s="58"/>
      <c r="YB111" s="58"/>
      <c r="YC111" s="58"/>
      <c r="YD111" s="58"/>
      <c r="YE111" s="58"/>
      <c r="YF111" s="58"/>
      <c r="YG111" s="58"/>
      <c r="YH111" s="58"/>
      <c r="YI111" s="58"/>
      <c r="YJ111" s="58"/>
      <c r="YK111" s="58"/>
      <c r="YL111" s="58"/>
      <c r="YM111" s="58"/>
      <c r="YN111" s="58"/>
      <c r="YO111" s="58"/>
      <c r="YP111" s="58"/>
      <c r="YQ111" s="58"/>
      <c r="YR111" s="58"/>
      <c r="YS111" s="58"/>
      <c r="YT111" s="58"/>
      <c r="YU111" s="58"/>
      <c r="YV111" s="58"/>
      <c r="YW111" s="58"/>
      <c r="YX111" s="58"/>
      <c r="YY111" s="58"/>
      <c r="YZ111" s="58"/>
      <c r="ZA111" s="58"/>
      <c r="ZB111" s="58"/>
      <c r="ZC111" s="58"/>
      <c r="ZD111" s="58"/>
      <c r="ZE111" s="58"/>
      <c r="ZF111" s="58"/>
      <c r="ZG111" s="58"/>
      <c r="ZH111" s="58"/>
      <c r="ZI111" s="58"/>
      <c r="ZJ111" s="58"/>
      <c r="ZK111" s="58"/>
      <c r="ZL111" s="58"/>
      <c r="ZM111" s="58"/>
      <c r="ZN111" s="58"/>
      <c r="ZO111" s="58"/>
      <c r="ZP111" s="58"/>
      <c r="ZQ111" s="58"/>
      <c r="ZR111" s="58"/>
      <c r="ZS111" s="58"/>
      <c r="ZT111" s="58"/>
      <c r="ZU111" s="58"/>
      <c r="ZV111" s="58"/>
      <c r="ZW111" s="58"/>
      <c r="ZX111" s="58"/>
      <c r="ZY111" s="58"/>
      <c r="ZZ111" s="58"/>
      <c r="AAA111" s="58"/>
      <c r="AAB111" s="58"/>
      <c r="AAC111" s="58"/>
      <c r="AAD111" s="58"/>
      <c r="AAE111" s="58"/>
      <c r="AAF111" s="58"/>
      <c r="AAG111" s="58"/>
      <c r="AAH111" s="58"/>
      <c r="AAI111" s="58"/>
      <c r="AAJ111" s="58"/>
      <c r="AAK111" s="58"/>
      <c r="AAL111" s="58"/>
      <c r="AAM111" s="58"/>
      <c r="AAN111" s="58"/>
      <c r="AAO111" s="58"/>
      <c r="AAP111" s="58"/>
      <c r="AAQ111" s="58"/>
      <c r="AAR111" s="58"/>
      <c r="AAS111" s="58"/>
      <c r="AAT111" s="58"/>
      <c r="AAU111" s="58"/>
      <c r="AAV111" s="58"/>
      <c r="AAW111" s="58"/>
      <c r="AAX111" s="58"/>
      <c r="AAY111" s="58"/>
      <c r="AAZ111" s="58"/>
      <c r="ABA111" s="58"/>
      <c r="ABB111" s="58"/>
      <c r="ABC111" s="58"/>
      <c r="ABD111" s="58"/>
      <c r="ABE111" s="58"/>
      <c r="ABF111" s="58"/>
      <c r="ABG111" s="58"/>
      <c r="ABH111" s="58"/>
      <c r="ABI111" s="58"/>
      <c r="ABJ111" s="58"/>
      <c r="ABK111" s="58"/>
      <c r="ABL111" s="58"/>
      <c r="ABM111" s="58"/>
      <c r="ABN111" s="58"/>
      <c r="ABO111" s="58"/>
      <c r="ABP111" s="58"/>
      <c r="ABQ111" s="58"/>
      <c r="ABR111" s="58"/>
      <c r="ABS111" s="58"/>
      <c r="ABT111" s="58"/>
      <c r="ABU111" s="58"/>
      <c r="ABV111" s="58"/>
      <c r="ABW111" s="58"/>
      <c r="ABX111" s="58"/>
      <c r="ABY111" s="58"/>
      <c r="ABZ111" s="58"/>
      <c r="ACA111" s="58"/>
      <c r="ACB111" s="58"/>
      <c r="ACC111" s="58"/>
      <c r="ACD111" s="58"/>
      <c r="ACE111" s="58"/>
      <c r="ACF111" s="58"/>
      <c r="ACG111" s="58"/>
      <c r="ACH111" s="58"/>
      <c r="ACI111" s="58"/>
      <c r="ACJ111" s="58"/>
      <c r="ACK111" s="58"/>
      <c r="ACL111" s="58"/>
      <c r="ACM111" s="58"/>
      <c r="ACN111" s="58"/>
      <c r="ACO111" s="58"/>
      <c r="ACP111" s="58"/>
      <c r="ACQ111" s="58"/>
      <c r="ACR111" s="58"/>
      <c r="ACS111" s="58"/>
      <c r="ACT111" s="58"/>
      <c r="ACU111" s="58"/>
      <c r="ACV111" s="58"/>
      <c r="ACW111" s="58"/>
      <c r="ACX111" s="58"/>
      <c r="ACY111" s="58"/>
      <c r="ACZ111" s="58"/>
      <c r="ADA111" s="58"/>
      <c r="ADB111" s="58"/>
      <c r="ADC111" s="58"/>
      <c r="ADD111" s="58"/>
      <c r="ADE111" s="58"/>
      <c r="ADF111" s="58"/>
      <c r="ADG111" s="58"/>
      <c r="ADH111" s="58"/>
      <c r="ADI111" s="58"/>
      <c r="ADJ111" s="58"/>
      <c r="ADK111" s="58"/>
      <c r="ADL111" s="58"/>
      <c r="ADM111" s="58"/>
      <c r="ADN111" s="58"/>
      <c r="ADO111" s="58"/>
      <c r="ADP111" s="58"/>
      <c r="ADQ111" s="58"/>
      <c r="ADR111" s="58"/>
      <c r="ADS111" s="58"/>
      <c r="ADT111" s="58"/>
      <c r="ADU111" s="58"/>
      <c r="ADV111" s="58"/>
      <c r="ADW111" s="58"/>
      <c r="ADX111" s="58"/>
      <c r="ADY111" s="58"/>
      <c r="ADZ111" s="58"/>
      <c r="AEA111" s="58"/>
      <c r="AEB111" s="58"/>
      <c r="AEC111" s="58"/>
      <c r="AED111" s="58"/>
      <c r="AEE111" s="58"/>
      <c r="AEF111" s="58"/>
      <c r="AEG111" s="58"/>
      <c r="AEH111" s="58"/>
      <c r="AEI111" s="58"/>
      <c r="AEJ111" s="58"/>
      <c r="AEK111" s="58"/>
      <c r="AEL111" s="58"/>
      <c r="AEM111" s="58"/>
      <c r="AEN111" s="58"/>
      <c r="AEO111" s="58"/>
      <c r="AEP111" s="58"/>
      <c r="AEQ111" s="58"/>
      <c r="AER111" s="58"/>
      <c r="AES111" s="58"/>
      <c r="AET111" s="58"/>
      <c r="AEU111" s="58"/>
      <c r="AEV111" s="58"/>
      <c r="AEW111" s="58"/>
      <c r="AEX111" s="58"/>
      <c r="AEY111" s="58"/>
      <c r="AEZ111" s="58"/>
      <c r="AFA111" s="58"/>
      <c r="AFB111" s="58"/>
      <c r="AFC111" s="58"/>
      <c r="AFD111" s="58"/>
      <c r="AFE111" s="58"/>
      <c r="AFF111" s="58"/>
      <c r="AFG111" s="58"/>
      <c r="AFH111" s="58"/>
      <c r="AFI111" s="58"/>
      <c r="AFJ111" s="58"/>
      <c r="AFK111" s="58"/>
      <c r="AFL111" s="58"/>
      <c r="AFM111" s="58"/>
      <c r="AFN111" s="58"/>
      <c r="AFO111" s="58"/>
      <c r="AFP111" s="58"/>
      <c r="AFQ111" s="58"/>
      <c r="AFR111" s="58"/>
      <c r="AFS111" s="58"/>
      <c r="AFT111" s="58"/>
      <c r="AFU111" s="58"/>
      <c r="AFV111" s="58"/>
      <c r="AFW111" s="58"/>
      <c r="AFX111" s="58"/>
      <c r="AFY111" s="58"/>
      <c r="AFZ111" s="58"/>
      <c r="AGA111" s="58"/>
      <c r="AGB111" s="58"/>
      <c r="AGC111" s="58"/>
      <c r="AGD111" s="58"/>
      <c r="AGE111" s="58"/>
      <c r="AGF111" s="58"/>
      <c r="AGG111" s="58"/>
      <c r="AGH111" s="58"/>
      <c r="AGI111" s="58"/>
      <c r="AGJ111" s="58"/>
      <c r="AGK111" s="58"/>
      <c r="AGL111" s="58"/>
      <c r="AGM111" s="58"/>
      <c r="AGN111" s="58"/>
      <c r="AGO111" s="58"/>
      <c r="AGP111" s="58"/>
      <c r="AGQ111" s="58"/>
      <c r="AGR111" s="58"/>
      <c r="AGS111" s="58"/>
      <c r="AGT111" s="58"/>
      <c r="AGU111" s="58"/>
      <c r="AGV111" s="58"/>
      <c r="AGW111" s="58"/>
      <c r="AGX111" s="58"/>
      <c r="AGY111" s="58"/>
      <c r="AGZ111" s="58"/>
      <c r="AHA111" s="58"/>
      <c r="AHB111" s="58"/>
      <c r="AHC111" s="58"/>
      <c r="AHD111" s="58"/>
      <c r="AHE111" s="58"/>
      <c r="AHF111" s="58"/>
      <c r="AHG111" s="58"/>
      <c r="AHH111" s="58"/>
      <c r="AHI111" s="58"/>
      <c r="AHJ111" s="58"/>
      <c r="AHK111" s="58"/>
      <c r="AHL111" s="58"/>
      <c r="AHM111" s="58"/>
      <c r="AHN111" s="58"/>
      <c r="AHO111" s="58"/>
      <c r="AHP111" s="58"/>
      <c r="AHQ111" s="58"/>
      <c r="AHR111" s="58"/>
      <c r="AHS111" s="58"/>
      <c r="AHT111" s="58"/>
      <c r="AHU111" s="58"/>
      <c r="AHV111" s="58"/>
      <c r="AHW111" s="58"/>
      <c r="AHX111" s="58"/>
      <c r="AHY111" s="58"/>
      <c r="AHZ111" s="58"/>
      <c r="AIA111" s="58"/>
      <c r="AIB111" s="58"/>
      <c r="AIC111" s="58"/>
      <c r="AID111" s="58"/>
      <c r="AIE111" s="58"/>
      <c r="AIF111" s="58"/>
      <c r="AIG111" s="58"/>
      <c r="AIH111" s="58"/>
      <c r="AII111" s="58"/>
      <c r="AIJ111" s="58"/>
      <c r="AIK111" s="58"/>
      <c r="AIL111" s="58"/>
      <c r="AIM111" s="58"/>
      <c r="AIN111" s="58"/>
      <c r="AIO111" s="58"/>
      <c r="AIP111" s="58"/>
      <c r="AIQ111" s="58"/>
      <c r="AIR111" s="58"/>
      <c r="AIS111" s="58"/>
      <c r="AIT111" s="58"/>
      <c r="AIU111" s="58"/>
      <c r="AIV111" s="58"/>
      <c r="AIW111" s="58"/>
      <c r="AIX111" s="58"/>
      <c r="AIY111" s="58"/>
      <c r="AIZ111" s="58"/>
      <c r="AJA111" s="58"/>
      <c r="AJB111" s="58"/>
      <c r="AJC111" s="58"/>
      <c r="AJD111" s="58"/>
      <c r="AJE111" s="58"/>
      <c r="AJF111" s="58"/>
      <c r="AJG111" s="58"/>
      <c r="AJH111" s="58"/>
      <c r="AJI111" s="58"/>
      <c r="AJJ111" s="58"/>
      <c r="AJK111" s="58"/>
      <c r="AJL111" s="58"/>
      <c r="AJM111" s="58"/>
      <c r="AJN111" s="58"/>
      <c r="AJO111" s="58"/>
      <c r="AJP111" s="58"/>
      <c r="AJQ111" s="58"/>
      <c r="AJR111" s="58"/>
      <c r="AJS111" s="58"/>
      <c r="AJT111" s="58"/>
      <c r="AJU111" s="58"/>
      <c r="AJV111" s="58"/>
      <c r="AJW111" s="58"/>
      <c r="AJX111" s="58"/>
      <c r="AJY111" s="58"/>
      <c r="AJZ111" s="58"/>
      <c r="AKA111" s="58"/>
      <c r="AKB111" s="58"/>
      <c r="AKC111" s="58"/>
      <c r="AKD111" s="58"/>
      <c r="AKE111" s="58"/>
      <c r="AKF111" s="58"/>
      <c r="AKG111" s="58"/>
      <c r="AKH111" s="58"/>
      <c r="AKI111" s="58"/>
      <c r="AKJ111" s="58"/>
      <c r="AKK111" s="58"/>
      <c r="AKL111" s="58"/>
      <c r="AKM111" s="58"/>
      <c r="AKN111" s="58"/>
      <c r="AKO111" s="58"/>
      <c r="AKP111" s="58"/>
      <c r="AKQ111" s="58"/>
      <c r="AKR111" s="58"/>
      <c r="AKS111" s="58"/>
      <c r="AKT111" s="58"/>
      <c r="AKU111" s="58"/>
      <c r="AKV111" s="58"/>
      <c r="AKW111" s="58"/>
      <c r="AKX111" s="58"/>
      <c r="AKY111" s="58"/>
      <c r="AKZ111" s="58"/>
      <c r="ALA111" s="58"/>
      <c r="ALB111" s="58"/>
      <c r="ALC111" s="58"/>
      <c r="ALD111" s="58"/>
      <c r="ALE111" s="58"/>
      <c r="ALF111" s="58"/>
      <c r="ALG111" s="58"/>
      <c r="ALH111" s="58"/>
      <c r="ALI111" s="58"/>
      <c r="ALJ111" s="58"/>
      <c r="ALK111" s="58"/>
      <c r="ALL111" s="58"/>
      <c r="ALM111" s="58"/>
      <c r="ALN111" s="58"/>
      <c r="ALO111" s="58"/>
      <c r="ALP111" s="58"/>
      <c r="ALQ111" s="58"/>
      <c r="ALR111" s="58"/>
      <c r="ALS111" s="58"/>
      <c r="ALT111" s="58"/>
      <c r="ALU111" s="58"/>
      <c r="ALV111" s="58"/>
      <c r="ALW111" s="58"/>
      <c r="ALX111" s="58"/>
      <c r="ALY111" s="58"/>
      <c r="ALZ111" s="58"/>
      <c r="AMA111" s="58"/>
      <c r="AMB111" s="58"/>
      <c r="AMC111" s="58"/>
      <c r="AMD111" s="58"/>
      <c r="AME111" s="58"/>
      <c r="AMF111" s="58"/>
      <c r="AMG111" s="58"/>
      <c r="AMH111" s="58"/>
      <c r="AMI111" s="58"/>
      <c r="AMJ111" s="59"/>
    </row>
    <row r="112" spans="1:1024" s="2" customFormat="1" ht="15" customHeight="1">
      <c r="A112" s="190"/>
      <c r="B112" s="190"/>
      <c r="C112" s="190"/>
      <c r="D112" s="190"/>
      <c r="E112" s="190"/>
      <c r="F112" s="190"/>
      <c r="G112" s="190"/>
      <c r="H112" s="190"/>
      <c r="I112" s="190"/>
      <c r="J112" s="149"/>
      <c r="K112" s="1"/>
      <c r="AV112" s="58"/>
      <c r="AW112" s="58"/>
      <c r="AX112" s="58"/>
      <c r="AY112" s="58"/>
      <c r="AZ112" s="58"/>
      <c r="BA112" s="58"/>
      <c r="BB112" s="58"/>
      <c r="BC112" s="58"/>
      <c r="BD112" s="58"/>
      <c r="BE112" s="58"/>
      <c r="BF112" s="58"/>
      <c r="BG112" s="58"/>
      <c r="BH112" s="58"/>
      <c r="BI112" s="58"/>
      <c r="BJ112" s="58"/>
      <c r="BK112" s="58"/>
      <c r="BL112" s="58"/>
      <c r="BM112" s="58"/>
      <c r="BN112" s="58"/>
      <c r="BO112" s="58"/>
      <c r="BP112" s="58"/>
      <c r="BQ112" s="58"/>
      <c r="BR112" s="58"/>
      <c r="BS112" s="58"/>
      <c r="BT112" s="58"/>
      <c r="BU112" s="58"/>
      <c r="BV112" s="58"/>
      <c r="BW112" s="58"/>
      <c r="BX112" s="58"/>
      <c r="BY112" s="58"/>
      <c r="BZ112" s="58"/>
      <c r="CA112" s="58"/>
      <c r="CB112" s="58"/>
      <c r="CC112" s="58"/>
      <c r="CD112" s="58"/>
      <c r="CE112" s="58"/>
      <c r="CF112" s="58"/>
      <c r="CG112" s="58"/>
      <c r="CH112" s="58"/>
      <c r="CI112" s="58"/>
      <c r="CJ112" s="58"/>
      <c r="CK112" s="58"/>
      <c r="CL112" s="58"/>
      <c r="CM112" s="58"/>
      <c r="CN112" s="58"/>
      <c r="CO112" s="58"/>
      <c r="CP112" s="58"/>
      <c r="CQ112" s="58"/>
      <c r="CR112" s="58"/>
      <c r="CS112" s="58"/>
      <c r="CT112" s="58"/>
      <c r="CU112" s="58"/>
      <c r="CV112" s="58"/>
      <c r="CW112" s="58"/>
      <c r="CX112" s="58"/>
      <c r="CY112" s="58"/>
      <c r="CZ112" s="58"/>
      <c r="DA112" s="58"/>
      <c r="DB112" s="58"/>
      <c r="DC112" s="58"/>
      <c r="DD112" s="58"/>
      <c r="DE112" s="58"/>
      <c r="DF112" s="58"/>
      <c r="DG112" s="58"/>
      <c r="DH112" s="58"/>
      <c r="DI112" s="58"/>
      <c r="DJ112" s="58"/>
      <c r="DK112" s="58"/>
      <c r="DL112" s="58"/>
      <c r="DM112" s="58"/>
      <c r="DN112" s="58"/>
      <c r="DO112" s="58"/>
      <c r="DP112" s="58"/>
      <c r="DQ112" s="58"/>
      <c r="DR112" s="58"/>
      <c r="DS112" s="58"/>
      <c r="DT112" s="58"/>
      <c r="DU112" s="58"/>
      <c r="DV112" s="58"/>
      <c r="DW112" s="58"/>
      <c r="DX112" s="58"/>
      <c r="DY112" s="58"/>
      <c r="DZ112" s="58"/>
      <c r="EA112" s="58"/>
      <c r="EB112" s="58"/>
      <c r="EC112" s="58"/>
      <c r="ED112" s="58"/>
      <c r="EE112" s="58"/>
      <c r="EF112" s="58"/>
      <c r="EG112" s="58"/>
      <c r="EH112" s="58"/>
      <c r="EI112" s="58"/>
      <c r="EJ112" s="58"/>
      <c r="EK112" s="58"/>
      <c r="EL112" s="58"/>
      <c r="EM112" s="58"/>
      <c r="EN112" s="58"/>
      <c r="EO112" s="58"/>
      <c r="EP112" s="58"/>
      <c r="EQ112" s="58"/>
      <c r="ER112" s="58"/>
      <c r="ES112" s="58"/>
      <c r="ET112" s="58"/>
      <c r="EU112" s="58"/>
      <c r="EV112" s="58"/>
      <c r="EW112" s="58"/>
      <c r="EX112" s="58"/>
      <c r="EY112" s="58"/>
      <c r="EZ112" s="58"/>
      <c r="FA112" s="58"/>
      <c r="FB112" s="58"/>
      <c r="FC112" s="58"/>
      <c r="FD112" s="58"/>
      <c r="FE112" s="58"/>
      <c r="FF112" s="58"/>
      <c r="FG112" s="58"/>
      <c r="FH112" s="58"/>
      <c r="FI112" s="58"/>
      <c r="FJ112" s="58"/>
      <c r="FK112" s="58"/>
      <c r="FL112" s="58"/>
      <c r="FM112" s="58"/>
      <c r="FN112" s="58"/>
      <c r="FO112" s="58"/>
      <c r="FP112" s="58"/>
      <c r="FQ112" s="58"/>
      <c r="FR112" s="58"/>
      <c r="FS112" s="58"/>
      <c r="FT112" s="58"/>
      <c r="FU112" s="58"/>
      <c r="FV112" s="58"/>
      <c r="FW112" s="58"/>
      <c r="FX112" s="58"/>
      <c r="FY112" s="58"/>
      <c r="FZ112" s="58"/>
      <c r="GA112" s="58"/>
      <c r="GB112" s="58"/>
      <c r="GC112" s="58"/>
      <c r="GD112" s="58"/>
      <c r="GE112" s="58"/>
      <c r="GF112" s="58"/>
      <c r="GG112" s="58"/>
      <c r="GH112" s="58"/>
      <c r="GI112" s="58"/>
      <c r="GJ112" s="58"/>
      <c r="GK112" s="58"/>
      <c r="GL112" s="58"/>
      <c r="GM112" s="58"/>
      <c r="GN112" s="58"/>
      <c r="GO112" s="58"/>
      <c r="GP112" s="58"/>
      <c r="GQ112" s="58"/>
      <c r="GR112" s="58"/>
      <c r="GS112" s="58"/>
      <c r="GT112" s="58"/>
      <c r="GU112" s="58"/>
      <c r="GV112" s="58"/>
      <c r="GW112" s="58"/>
      <c r="GX112" s="58"/>
      <c r="GY112" s="58"/>
      <c r="GZ112" s="58"/>
      <c r="HA112" s="58"/>
      <c r="HB112" s="58"/>
      <c r="HC112" s="58"/>
      <c r="HD112" s="58"/>
      <c r="HE112" s="58"/>
      <c r="HF112" s="58"/>
      <c r="HG112" s="58"/>
      <c r="HH112" s="58"/>
      <c r="HI112" s="58"/>
      <c r="HJ112" s="58"/>
      <c r="HK112" s="58"/>
      <c r="HL112" s="58"/>
      <c r="HM112" s="58"/>
      <c r="HN112" s="58"/>
      <c r="HO112" s="58"/>
      <c r="HP112" s="58"/>
      <c r="HQ112" s="58"/>
      <c r="HR112" s="58"/>
      <c r="HS112" s="58"/>
      <c r="HT112" s="58"/>
      <c r="HU112" s="58"/>
      <c r="HV112" s="58"/>
      <c r="HW112" s="58"/>
      <c r="HX112" s="58"/>
      <c r="HY112" s="58"/>
      <c r="HZ112" s="58"/>
      <c r="IA112" s="58"/>
      <c r="IB112" s="58"/>
      <c r="IC112" s="58"/>
      <c r="ID112" s="58"/>
      <c r="IE112" s="58"/>
      <c r="IF112" s="58"/>
      <c r="IG112" s="58"/>
      <c r="IH112" s="58"/>
      <c r="II112" s="58"/>
      <c r="IJ112" s="58"/>
      <c r="IK112" s="58"/>
      <c r="IL112" s="58"/>
      <c r="IM112" s="58"/>
      <c r="IN112" s="58"/>
      <c r="IO112" s="58"/>
      <c r="IP112" s="58"/>
      <c r="IQ112" s="58"/>
      <c r="IR112" s="58"/>
      <c r="IS112" s="58"/>
      <c r="IT112" s="58"/>
      <c r="IU112" s="58"/>
      <c r="IV112" s="58"/>
      <c r="IW112" s="58"/>
      <c r="IX112" s="58"/>
      <c r="IY112" s="58"/>
      <c r="IZ112" s="58"/>
      <c r="JA112" s="58"/>
      <c r="JB112" s="58"/>
      <c r="JC112" s="58"/>
      <c r="JD112" s="58"/>
      <c r="JE112" s="58"/>
      <c r="JF112" s="58"/>
      <c r="JG112" s="58"/>
      <c r="JH112" s="58"/>
      <c r="JI112" s="58"/>
      <c r="JJ112" s="58"/>
      <c r="JK112" s="58"/>
      <c r="JL112" s="58"/>
      <c r="JM112" s="58"/>
      <c r="JN112" s="58"/>
      <c r="JO112" s="58"/>
      <c r="JP112" s="58"/>
      <c r="JQ112" s="58"/>
      <c r="JR112" s="58"/>
      <c r="JS112" s="58"/>
      <c r="JT112" s="58"/>
      <c r="JU112" s="58"/>
      <c r="JV112" s="58"/>
      <c r="JW112" s="58"/>
      <c r="JX112" s="58"/>
      <c r="JY112" s="58"/>
      <c r="JZ112" s="58"/>
      <c r="KA112" s="58"/>
      <c r="KB112" s="58"/>
      <c r="KC112" s="58"/>
      <c r="KD112" s="58"/>
      <c r="KE112" s="58"/>
      <c r="KF112" s="58"/>
      <c r="KG112" s="58"/>
      <c r="KH112" s="58"/>
      <c r="KI112" s="58"/>
      <c r="KJ112" s="58"/>
      <c r="KK112" s="58"/>
      <c r="KL112" s="58"/>
      <c r="KM112" s="58"/>
      <c r="KN112" s="58"/>
      <c r="KO112" s="58"/>
      <c r="KP112" s="58"/>
      <c r="KQ112" s="58"/>
      <c r="KR112" s="58"/>
      <c r="KS112" s="58"/>
      <c r="KT112" s="58"/>
      <c r="KU112" s="58"/>
      <c r="KV112" s="58"/>
      <c r="KW112" s="58"/>
      <c r="KX112" s="58"/>
      <c r="KY112" s="58"/>
      <c r="KZ112" s="58"/>
      <c r="LA112" s="58"/>
      <c r="LB112" s="58"/>
      <c r="LC112" s="58"/>
      <c r="LD112" s="58"/>
      <c r="LE112" s="58"/>
      <c r="LF112" s="58"/>
      <c r="LG112" s="58"/>
      <c r="LH112" s="58"/>
      <c r="LI112" s="58"/>
      <c r="LJ112" s="58"/>
      <c r="LK112" s="58"/>
      <c r="LL112" s="58"/>
      <c r="LM112" s="58"/>
      <c r="LN112" s="58"/>
      <c r="LO112" s="58"/>
      <c r="LP112" s="58"/>
      <c r="LQ112" s="58"/>
      <c r="LR112" s="58"/>
      <c r="LS112" s="58"/>
      <c r="LT112" s="58"/>
      <c r="LU112" s="58"/>
      <c r="LV112" s="58"/>
      <c r="LW112" s="58"/>
      <c r="LX112" s="58"/>
      <c r="LY112" s="58"/>
      <c r="LZ112" s="58"/>
      <c r="MA112" s="58"/>
      <c r="MB112" s="58"/>
      <c r="MC112" s="58"/>
      <c r="MD112" s="58"/>
      <c r="ME112" s="58"/>
      <c r="MF112" s="58"/>
      <c r="MG112" s="58"/>
      <c r="MH112" s="58"/>
      <c r="MI112" s="58"/>
      <c r="MJ112" s="58"/>
      <c r="MK112" s="58"/>
      <c r="ML112" s="58"/>
      <c r="MM112" s="58"/>
      <c r="MN112" s="58"/>
      <c r="MO112" s="58"/>
      <c r="MP112" s="58"/>
      <c r="MQ112" s="58"/>
      <c r="MR112" s="58"/>
      <c r="MS112" s="58"/>
      <c r="MT112" s="58"/>
      <c r="MU112" s="58"/>
      <c r="MV112" s="58"/>
      <c r="MW112" s="58"/>
      <c r="MX112" s="58"/>
      <c r="MY112" s="58"/>
      <c r="MZ112" s="58"/>
      <c r="NA112" s="58"/>
      <c r="NB112" s="58"/>
      <c r="NC112" s="58"/>
      <c r="ND112" s="58"/>
      <c r="NE112" s="58"/>
      <c r="NF112" s="58"/>
      <c r="NG112" s="58"/>
      <c r="NH112" s="58"/>
      <c r="NI112" s="58"/>
      <c r="NJ112" s="58"/>
      <c r="NK112" s="58"/>
      <c r="NL112" s="58"/>
      <c r="NM112" s="58"/>
      <c r="NN112" s="58"/>
      <c r="NO112" s="58"/>
      <c r="NP112" s="58"/>
      <c r="NQ112" s="58"/>
      <c r="NR112" s="58"/>
      <c r="NS112" s="58"/>
      <c r="NT112" s="58"/>
      <c r="NU112" s="58"/>
      <c r="NV112" s="58"/>
      <c r="NW112" s="58"/>
      <c r="NX112" s="58"/>
      <c r="NY112" s="58"/>
      <c r="NZ112" s="58"/>
      <c r="OA112" s="58"/>
      <c r="OB112" s="58"/>
      <c r="OC112" s="58"/>
      <c r="OD112" s="58"/>
      <c r="OE112" s="58"/>
      <c r="OF112" s="58"/>
      <c r="OG112" s="58"/>
      <c r="OH112" s="58"/>
      <c r="OI112" s="58"/>
      <c r="OJ112" s="58"/>
      <c r="OK112" s="58"/>
      <c r="OL112" s="58"/>
      <c r="OM112" s="58"/>
      <c r="ON112" s="58"/>
      <c r="OO112" s="58"/>
      <c r="OP112" s="58"/>
      <c r="OQ112" s="58"/>
      <c r="OR112" s="58"/>
      <c r="OS112" s="58"/>
      <c r="OT112" s="58"/>
      <c r="OU112" s="58"/>
      <c r="OV112" s="58"/>
      <c r="OW112" s="58"/>
      <c r="OX112" s="58"/>
      <c r="OY112" s="58"/>
      <c r="OZ112" s="58"/>
      <c r="PA112" s="58"/>
      <c r="PB112" s="58"/>
      <c r="PC112" s="58"/>
      <c r="PD112" s="58"/>
      <c r="PE112" s="58"/>
      <c r="PF112" s="58"/>
      <c r="PG112" s="58"/>
      <c r="PH112" s="58"/>
      <c r="PI112" s="58"/>
      <c r="PJ112" s="58"/>
      <c r="PK112" s="58"/>
      <c r="PL112" s="58"/>
      <c r="PM112" s="58"/>
      <c r="PN112" s="58"/>
      <c r="PO112" s="58"/>
      <c r="PP112" s="58"/>
      <c r="PQ112" s="58"/>
      <c r="PR112" s="58"/>
      <c r="PS112" s="58"/>
      <c r="PT112" s="58"/>
      <c r="PU112" s="58"/>
      <c r="PV112" s="58"/>
      <c r="PW112" s="58"/>
      <c r="PX112" s="58"/>
      <c r="PY112" s="58"/>
      <c r="PZ112" s="58"/>
      <c r="QA112" s="58"/>
      <c r="QB112" s="58"/>
      <c r="QC112" s="58"/>
      <c r="QD112" s="58"/>
      <c r="QE112" s="58"/>
      <c r="QF112" s="58"/>
      <c r="QG112" s="58"/>
      <c r="QH112" s="58"/>
      <c r="QI112" s="58"/>
      <c r="QJ112" s="58"/>
      <c r="QK112" s="58"/>
      <c r="QL112" s="58"/>
      <c r="QM112" s="58"/>
      <c r="QN112" s="58"/>
      <c r="QO112" s="58"/>
      <c r="QP112" s="58"/>
      <c r="QQ112" s="58"/>
      <c r="QR112" s="58"/>
      <c r="QS112" s="58"/>
      <c r="QT112" s="58"/>
      <c r="QU112" s="58"/>
      <c r="QV112" s="58"/>
      <c r="QW112" s="58"/>
      <c r="QX112" s="58"/>
      <c r="QY112" s="58"/>
      <c r="QZ112" s="58"/>
      <c r="RA112" s="58"/>
      <c r="RB112" s="58"/>
      <c r="RC112" s="58"/>
      <c r="RD112" s="58"/>
      <c r="RE112" s="58"/>
      <c r="RF112" s="58"/>
      <c r="RG112" s="58"/>
      <c r="RH112" s="58"/>
      <c r="RI112" s="58"/>
      <c r="RJ112" s="58"/>
      <c r="RK112" s="58"/>
      <c r="RL112" s="58"/>
      <c r="RM112" s="58"/>
      <c r="RN112" s="58"/>
      <c r="RO112" s="58"/>
      <c r="RP112" s="58"/>
      <c r="RQ112" s="58"/>
      <c r="RR112" s="58"/>
      <c r="RS112" s="58"/>
      <c r="RT112" s="58"/>
      <c r="RU112" s="58"/>
      <c r="RV112" s="58"/>
      <c r="RW112" s="58"/>
      <c r="RX112" s="58"/>
      <c r="RY112" s="58"/>
      <c r="RZ112" s="58"/>
      <c r="SA112" s="58"/>
      <c r="SB112" s="58"/>
      <c r="SC112" s="58"/>
      <c r="SD112" s="58"/>
      <c r="SE112" s="58"/>
      <c r="SF112" s="58"/>
      <c r="SG112" s="58"/>
      <c r="SH112" s="58"/>
      <c r="SI112" s="58"/>
      <c r="SJ112" s="58"/>
      <c r="SK112" s="58"/>
      <c r="SL112" s="58"/>
      <c r="SM112" s="58"/>
      <c r="SN112" s="58"/>
      <c r="SO112" s="58"/>
      <c r="SP112" s="58"/>
      <c r="SQ112" s="58"/>
      <c r="SR112" s="58"/>
      <c r="SS112" s="58"/>
      <c r="ST112" s="58"/>
      <c r="SU112" s="58"/>
      <c r="SV112" s="58"/>
      <c r="SW112" s="58"/>
      <c r="SX112" s="58"/>
      <c r="SY112" s="58"/>
      <c r="SZ112" s="58"/>
      <c r="TA112" s="58"/>
      <c r="TB112" s="58"/>
      <c r="TC112" s="58"/>
      <c r="TD112" s="58"/>
      <c r="TE112" s="58"/>
      <c r="TF112" s="58"/>
      <c r="TG112" s="58"/>
      <c r="TH112" s="58"/>
      <c r="TI112" s="58"/>
      <c r="TJ112" s="58"/>
      <c r="TK112" s="58"/>
      <c r="TL112" s="58"/>
      <c r="TM112" s="58"/>
      <c r="TN112" s="58"/>
      <c r="TO112" s="58"/>
      <c r="TP112" s="58"/>
      <c r="TQ112" s="58"/>
      <c r="TR112" s="58"/>
      <c r="TS112" s="58"/>
      <c r="TT112" s="58"/>
      <c r="TU112" s="58"/>
      <c r="TV112" s="58"/>
      <c r="TW112" s="58"/>
      <c r="TX112" s="58"/>
      <c r="TY112" s="58"/>
      <c r="TZ112" s="58"/>
      <c r="UA112" s="58"/>
      <c r="UB112" s="58"/>
      <c r="UC112" s="58"/>
      <c r="UD112" s="58"/>
      <c r="UE112" s="58"/>
      <c r="UF112" s="58"/>
      <c r="UG112" s="58"/>
      <c r="UH112" s="58"/>
      <c r="UI112" s="58"/>
      <c r="UJ112" s="58"/>
      <c r="UK112" s="58"/>
      <c r="UL112" s="58"/>
      <c r="UM112" s="58"/>
      <c r="UN112" s="58"/>
      <c r="UO112" s="58"/>
      <c r="UP112" s="58"/>
      <c r="UQ112" s="58"/>
      <c r="UR112" s="58"/>
      <c r="US112" s="58"/>
      <c r="UT112" s="58"/>
      <c r="UU112" s="58"/>
      <c r="UV112" s="58"/>
      <c r="UW112" s="58"/>
      <c r="UX112" s="58"/>
      <c r="UY112" s="58"/>
      <c r="UZ112" s="58"/>
      <c r="VA112" s="58"/>
      <c r="VB112" s="58"/>
      <c r="VC112" s="58"/>
      <c r="VD112" s="58"/>
      <c r="VE112" s="58"/>
      <c r="VF112" s="58"/>
      <c r="VG112" s="58"/>
      <c r="VH112" s="58"/>
      <c r="VI112" s="58"/>
      <c r="VJ112" s="58"/>
      <c r="VK112" s="58"/>
      <c r="VL112" s="58"/>
      <c r="VM112" s="58"/>
      <c r="VN112" s="58"/>
      <c r="VO112" s="58"/>
      <c r="VP112" s="58"/>
      <c r="VQ112" s="58"/>
      <c r="VR112" s="58"/>
      <c r="VS112" s="58"/>
      <c r="VT112" s="58"/>
      <c r="VU112" s="58"/>
      <c r="VV112" s="58"/>
      <c r="VW112" s="58"/>
      <c r="VX112" s="58"/>
      <c r="VY112" s="58"/>
      <c r="VZ112" s="58"/>
      <c r="WA112" s="58"/>
      <c r="WB112" s="58"/>
      <c r="WC112" s="58"/>
      <c r="WD112" s="58"/>
      <c r="WE112" s="58"/>
      <c r="WF112" s="58"/>
      <c r="WG112" s="58"/>
      <c r="WH112" s="58"/>
      <c r="WI112" s="58"/>
      <c r="WJ112" s="58"/>
      <c r="WK112" s="58"/>
      <c r="WL112" s="58"/>
      <c r="WM112" s="58"/>
      <c r="WN112" s="58"/>
      <c r="WO112" s="58"/>
      <c r="WP112" s="58"/>
      <c r="WQ112" s="58"/>
      <c r="WR112" s="58"/>
      <c r="WS112" s="58"/>
      <c r="WT112" s="58"/>
      <c r="WU112" s="58"/>
      <c r="WV112" s="58"/>
      <c r="WW112" s="58"/>
      <c r="WX112" s="58"/>
      <c r="WY112" s="58"/>
      <c r="WZ112" s="58"/>
      <c r="XA112" s="58"/>
      <c r="XB112" s="58"/>
      <c r="XC112" s="58"/>
      <c r="XD112" s="58"/>
      <c r="XE112" s="58"/>
      <c r="XF112" s="58"/>
      <c r="XG112" s="58"/>
      <c r="XH112" s="58"/>
      <c r="XI112" s="58"/>
      <c r="XJ112" s="58"/>
      <c r="XK112" s="58"/>
      <c r="XL112" s="58"/>
      <c r="XM112" s="58"/>
      <c r="XN112" s="58"/>
      <c r="XO112" s="58"/>
      <c r="XP112" s="58"/>
      <c r="XQ112" s="58"/>
      <c r="XR112" s="58"/>
      <c r="XS112" s="58"/>
      <c r="XT112" s="58"/>
      <c r="XU112" s="58"/>
      <c r="XV112" s="58"/>
      <c r="XW112" s="58"/>
      <c r="XX112" s="58"/>
      <c r="XY112" s="58"/>
      <c r="XZ112" s="58"/>
      <c r="YA112" s="58"/>
      <c r="YB112" s="58"/>
      <c r="YC112" s="58"/>
      <c r="YD112" s="58"/>
      <c r="YE112" s="58"/>
      <c r="YF112" s="58"/>
      <c r="YG112" s="58"/>
      <c r="YH112" s="58"/>
      <c r="YI112" s="58"/>
      <c r="YJ112" s="58"/>
      <c r="YK112" s="58"/>
      <c r="YL112" s="58"/>
      <c r="YM112" s="58"/>
      <c r="YN112" s="58"/>
      <c r="YO112" s="58"/>
      <c r="YP112" s="58"/>
      <c r="YQ112" s="58"/>
      <c r="YR112" s="58"/>
      <c r="YS112" s="58"/>
      <c r="YT112" s="58"/>
      <c r="YU112" s="58"/>
      <c r="YV112" s="58"/>
      <c r="YW112" s="58"/>
      <c r="YX112" s="58"/>
      <c r="YY112" s="58"/>
      <c r="YZ112" s="58"/>
      <c r="ZA112" s="58"/>
      <c r="ZB112" s="58"/>
      <c r="ZC112" s="58"/>
      <c r="ZD112" s="58"/>
      <c r="ZE112" s="58"/>
      <c r="ZF112" s="58"/>
      <c r="ZG112" s="58"/>
      <c r="ZH112" s="58"/>
      <c r="ZI112" s="58"/>
      <c r="ZJ112" s="58"/>
      <c r="ZK112" s="58"/>
      <c r="ZL112" s="58"/>
      <c r="ZM112" s="58"/>
      <c r="ZN112" s="58"/>
      <c r="ZO112" s="58"/>
      <c r="ZP112" s="58"/>
      <c r="ZQ112" s="58"/>
      <c r="ZR112" s="58"/>
      <c r="ZS112" s="58"/>
      <c r="ZT112" s="58"/>
      <c r="ZU112" s="58"/>
      <c r="ZV112" s="58"/>
      <c r="ZW112" s="58"/>
      <c r="ZX112" s="58"/>
      <c r="ZY112" s="58"/>
      <c r="ZZ112" s="58"/>
      <c r="AAA112" s="58"/>
      <c r="AAB112" s="58"/>
      <c r="AAC112" s="58"/>
      <c r="AAD112" s="58"/>
      <c r="AAE112" s="58"/>
      <c r="AAF112" s="58"/>
      <c r="AAG112" s="58"/>
      <c r="AAH112" s="58"/>
      <c r="AAI112" s="58"/>
      <c r="AAJ112" s="58"/>
      <c r="AAK112" s="58"/>
      <c r="AAL112" s="58"/>
      <c r="AAM112" s="58"/>
      <c r="AAN112" s="58"/>
      <c r="AAO112" s="58"/>
      <c r="AAP112" s="58"/>
      <c r="AAQ112" s="58"/>
      <c r="AAR112" s="58"/>
      <c r="AAS112" s="58"/>
      <c r="AAT112" s="58"/>
      <c r="AAU112" s="58"/>
      <c r="AAV112" s="58"/>
      <c r="AAW112" s="58"/>
      <c r="AAX112" s="58"/>
      <c r="AAY112" s="58"/>
      <c r="AAZ112" s="58"/>
      <c r="ABA112" s="58"/>
      <c r="ABB112" s="58"/>
      <c r="ABC112" s="58"/>
      <c r="ABD112" s="58"/>
      <c r="ABE112" s="58"/>
      <c r="ABF112" s="58"/>
      <c r="ABG112" s="58"/>
      <c r="ABH112" s="58"/>
      <c r="ABI112" s="58"/>
      <c r="ABJ112" s="58"/>
      <c r="ABK112" s="58"/>
      <c r="ABL112" s="58"/>
      <c r="ABM112" s="58"/>
      <c r="ABN112" s="58"/>
      <c r="ABO112" s="58"/>
      <c r="ABP112" s="58"/>
      <c r="ABQ112" s="58"/>
      <c r="ABR112" s="58"/>
      <c r="ABS112" s="58"/>
      <c r="ABT112" s="58"/>
      <c r="ABU112" s="58"/>
      <c r="ABV112" s="58"/>
      <c r="ABW112" s="58"/>
      <c r="ABX112" s="58"/>
      <c r="ABY112" s="58"/>
      <c r="ABZ112" s="58"/>
      <c r="ACA112" s="58"/>
      <c r="ACB112" s="58"/>
      <c r="ACC112" s="58"/>
      <c r="ACD112" s="58"/>
      <c r="ACE112" s="58"/>
      <c r="ACF112" s="58"/>
      <c r="ACG112" s="58"/>
      <c r="ACH112" s="58"/>
      <c r="ACI112" s="58"/>
      <c r="ACJ112" s="58"/>
      <c r="ACK112" s="58"/>
      <c r="ACL112" s="58"/>
      <c r="ACM112" s="58"/>
      <c r="ACN112" s="58"/>
      <c r="ACO112" s="58"/>
      <c r="ACP112" s="58"/>
      <c r="ACQ112" s="58"/>
      <c r="ACR112" s="58"/>
      <c r="ACS112" s="58"/>
      <c r="ACT112" s="58"/>
      <c r="ACU112" s="58"/>
      <c r="ACV112" s="58"/>
      <c r="ACW112" s="58"/>
      <c r="ACX112" s="58"/>
      <c r="ACY112" s="58"/>
      <c r="ACZ112" s="58"/>
      <c r="ADA112" s="58"/>
      <c r="ADB112" s="58"/>
      <c r="ADC112" s="58"/>
      <c r="ADD112" s="58"/>
      <c r="ADE112" s="58"/>
      <c r="ADF112" s="58"/>
      <c r="ADG112" s="58"/>
      <c r="ADH112" s="58"/>
      <c r="ADI112" s="58"/>
      <c r="ADJ112" s="58"/>
      <c r="ADK112" s="58"/>
      <c r="ADL112" s="58"/>
      <c r="ADM112" s="58"/>
      <c r="ADN112" s="58"/>
      <c r="ADO112" s="58"/>
      <c r="ADP112" s="58"/>
      <c r="ADQ112" s="58"/>
      <c r="ADR112" s="58"/>
      <c r="ADS112" s="58"/>
      <c r="ADT112" s="58"/>
      <c r="ADU112" s="58"/>
      <c r="ADV112" s="58"/>
      <c r="ADW112" s="58"/>
      <c r="ADX112" s="58"/>
      <c r="ADY112" s="58"/>
      <c r="ADZ112" s="58"/>
      <c r="AEA112" s="58"/>
      <c r="AEB112" s="58"/>
      <c r="AEC112" s="58"/>
      <c r="AED112" s="58"/>
      <c r="AEE112" s="58"/>
      <c r="AEF112" s="58"/>
      <c r="AEG112" s="58"/>
      <c r="AEH112" s="58"/>
      <c r="AEI112" s="58"/>
      <c r="AEJ112" s="58"/>
      <c r="AEK112" s="58"/>
      <c r="AEL112" s="58"/>
      <c r="AEM112" s="58"/>
      <c r="AEN112" s="58"/>
      <c r="AEO112" s="58"/>
      <c r="AEP112" s="58"/>
      <c r="AEQ112" s="58"/>
      <c r="AER112" s="58"/>
      <c r="AES112" s="58"/>
      <c r="AET112" s="58"/>
      <c r="AEU112" s="58"/>
      <c r="AEV112" s="58"/>
      <c r="AEW112" s="58"/>
      <c r="AEX112" s="58"/>
      <c r="AEY112" s="58"/>
      <c r="AEZ112" s="58"/>
      <c r="AFA112" s="58"/>
      <c r="AFB112" s="58"/>
      <c r="AFC112" s="58"/>
      <c r="AFD112" s="58"/>
      <c r="AFE112" s="58"/>
      <c r="AFF112" s="58"/>
      <c r="AFG112" s="58"/>
      <c r="AFH112" s="58"/>
      <c r="AFI112" s="58"/>
      <c r="AFJ112" s="58"/>
      <c r="AFK112" s="58"/>
      <c r="AFL112" s="58"/>
      <c r="AFM112" s="58"/>
      <c r="AFN112" s="58"/>
      <c r="AFO112" s="58"/>
      <c r="AFP112" s="58"/>
      <c r="AFQ112" s="58"/>
      <c r="AFR112" s="58"/>
      <c r="AFS112" s="58"/>
      <c r="AFT112" s="58"/>
      <c r="AFU112" s="58"/>
      <c r="AFV112" s="58"/>
      <c r="AFW112" s="58"/>
      <c r="AFX112" s="58"/>
      <c r="AFY112" s="58"/>
      <c r="AFZ112" s="58"/>
      <c r="AGA112" s="58"/>
      <c r="AGB112" s="58"/>
      <c r="AGC112" s="58"/>
      <c r="AGD112" s="58"/>
      <c r="AGE112" s="58"/>
      <c r="AGF112" s="58"/>
      <c r="AGG112" s="58"/>
      <c r="AGH112" s="58"/>
      <c r="AGI112" s="58"/>
      <c r="AGJ112" s="58"/>
      <c r="AGK112" s="58"/>
      <c r="AGL112" s="58"/>
      <c r="AGM112" s="58"/>
      <c r="AGN112" s="58"/>
      <c r="AGO112" s="58"/>
      <c r="AGP112" s="58"/>
      <c r="AGQ112" s="58"/>
      <c r="AGR112" s="58"/>
      <c r="AGS112" s="58"/>
      <c r="AGT112" s="58"/>
      <c r="AGU112" s="58"/>
      <c r="AGV112" s="58"/>
      <c r="AGW112" s="58"/>
      <c r="AGX112" s="58"/>
      <c r="AGY112" s="58"/>
      <c r="AGZ112" s="58"/>
      <c r="AHA112" s="58"/>
      <c r="AHB112" s="58"/>
      <c r="AHC112" s="58"/>
      <c r="AHD112" s="58"/>
      <c r="AHE112" s="58"/>
      <c r="AHF112" s="58"/>
      <c r="AHG112" s="58"/>
      <c r="AHH112" s="58"/>
      <c r="AHI112" s="58"/>
      <c r="AHJ112" s="58"/>
      <c r="AHK112" s="58"/>
      <c r="AHL112" s="58"/>
      <c r="AHM112" s="58"/>
      <c r="AHN112" s="58"/>
      <c r="AHO112" s="58"/>
      <c r="AHP112" s="58"/>
      <c r="AHQ112" s="58"/>
      <c r="AHR112" s="58"/>
      <c r="AHS112" s="58"/>
      <c r="AHT112" s="58"/>
      <c r="AHU112" s="58"/>
      <c r="AHV112" s="58"/>
      <c r="AHW112" s="58"/>
      <c r="AHX112" s="58"/>
      <c r="AHY112" s="58"/>
      <c r="AHZ112" s="58"/>
      <c r="AIA112" s="58"/>
      <c r="AIB112" s="58"/>
      <c r="AIC112" s="58"/>
      <c r="AID112" s="58"/>
      <c r="AIE112" s="58"/>
      <c r="AIF112" s="58"/>
      <c r="AIG112" s="58"/>
      <c r="AIH112" s="58"/>
      <c r="AII112" s="58"/>
      <c r="AIJ112" s="58"/>
      <c r="AIK112" s="58"/>
      <c r="AIL112" s="58"/>
      <c r="AIM112" s="58"/>
      <c r="AIN112" s="58"/>
      <c r="AIO112" s="58"/>
      <c r="AIP112" s="58"/>
      <c r="AIQ112" s="58"/>
      <c r="AIR112" s="58"/>
      <c r="AIS112" s="58"/>
      <c r="AIT112" s="58"/>
      <c r="AIU112" s="58"/>
      <c r="AIV112" s="58"/>
      <c r="AIW112" s="58"/>
      <c r="AIX112" s="58"/>
      <c r="AIY112" s="58"/>
      <c r="AIZ112" s="58"/>
      <c r="AJA112" s="58"/>
      <c r="AJB112" s="58"/>
      <c r="AJC112" s="58"/>
      <c r="AJD112" s="58"/>
      <c r="AJE112" s="58"/>
      <c r="AJF112" s="58"/>
      <c r="AJG112" s="58"/>
      <c r="AJH112" s="58"/>
      <c r="AJI112" s="58"/>
      <c r="AJJ112" s="58"/>
      <c r="AJK112" s="58"/>
      <c r="AJL112" s="58"/>
      <c r="AJM112" s="58"/>
      <c r="AJN112" s="58"/>
      <c r="AJO112" s="58"/>
      <c r="AJP112" s="58"/>
      <c r="AJQ112" s="58"/>
      <c r="AJR112" s="58"/>
      <c r="AJS112" s="58"/>
      <c r="AJT112" s="58"/>
      <c r="AJU112" s="58"/>
      <c r="AJV112" s="58"/>
      <c r="AJW112" s="58"/>
      <c r="AJX112" s="58"/>
      <c r="AJY112" s="58"/>
      <c r="AJZ112" s="58"/>
      <c r="AKA112" s="58"/>
      <c r="AKB112" s="58"/>
      <c r="AKC112" s="58"/>
      <c r="AKD112" s="58"/>
      <c r="AKE112" s="58"/>
      <c r="AKF112" s="58"/>
      <c r="AKG112" s="58"/>
      <c r="AKH112" s="58"/>
      <c r="AKI112" s="58"/>
      <c r="AKJ112" s="58"/>
      <c r="AKK112" s="58"/>
      <c r="AKL112" s="58"/>
      <c r="AKM112" s="58"/>
      <c r="AKN112" s="58"/>
      <c r="AKO112" s="58"/>
      <c r="AKP112" s="58"/>
      <c r="AKQ112" s="58"/>
      <c r="AKR112" s="58"/>
      <c r="AKS112" s="58"/>
      <c r="AKT112" s="58"/>
      <c r="AKU112" s="58"/>
      <c r="AKV112" s="58"/>
      <c r="AKW112" s="58"/>
      <c r="AKX112" s="58"/>
      <c r="AKY112" s="58"/>
      <c r="AKZ112" s="58"/>
      <c r="ALA112" s="58"/>
      <c r="ALB112" s="58"/>
      <c r="ALC112" s="58"/>
      <c r="ALD112" s="58"/>
      <c r="ALE112" s="58"/>
      <c r="ALF112" s="58"/>
      <c r="ALG112" s="58"/>
      <c r="ALH112" s="58"/>
      <c r="ALI112" s="58"/>
      <c r="ALJ112" s="58"/>
      <c r="ALK112" s="58"/>
      <c r="ALL112" s="58"/>
      <c r="ALM112" s="58"/>
      <c r="ALN112" s="58"/>
      <c r="ALO112" s="58"/>
      <c r="ALP112" s="58"/>
      <c r="ALQ112" s="58"/>
      <c r="ALR112" s="58"/>
      <c r="ALS112" s="58"/>
      <c r="ALT112" s="58"/>
      <c r="ALU112" s="58"/>
      <c r="ALV112" s="58"/>
      <c r="ALW112" s="58"/>
      <c r="ALX112" s="58"/>
      <c r="ALY112" s="58"/>
      <c r="ALZ112" s="58"/>
      <c r="AMA112" s="58"/>
      <c r="AMB112" s="58"/>
      <c r="AMC112" s="58"/>
      <c r="AMD112" s="58"/>
      <c r="AME112" s="58"/>
      <c r="AMF112" s="58"/>
      <c r="AMG112" s="58"/>
      <c r="AMH112" s="58"/>
      <c r="AMI112" s="58"/>
      <c r="AMJ112" s="59"/>
    </row>
    <row r="113" spans="1:1024" s="2" customFormat="1" ht="15" customHeight="1">
      <c r="A113" s="185" t="s">
        <v>173</v>
      </c>
      <c r="B113" s="185"/>
      <c r="C113" s="185"/>
      <c r="D113" s="185"/>
      <c r="E113" s="185"/>
      <c r="F113" s="185"/>
      <c r="G113" s="185"/>
      <c r="H113" s="185"/>
      <c r="I113" s="185"/>
      <c r="J113" s="15"/>
      <c r="K113" s="1"/>
      <c r="AV113" s="58"/>
      <c r="AW113" s="58"/>
      <c r="AX113" s="58"/>
      <c r="AY113" s="58"/>
      <c r="AZ113" s="58"/>
      <c r="BA113" s="58"/>
      <c r="BB113" s="58"/>
      <c r="BC113" s="58"/>
      <c r="BD113" s="58"/>
      <c r="BE113" s="58"/>
      <c r="BF113" s="58"/>
      <c r="BG113" s="58"/>
      <c r="BH113" s="58"/>
      <c r="BI113" s="58"/>
      <c r="BJ113" s="58"/>
      <c r="BK113" s="58"/>
      <c r="BL113" s="58"/>
      <c r="BM113" s="58"/>
      <c r="BN113" s="58"/>
      <c r="BO113" s="58"/>
      <c r="BP113" s="58"/>
      <c r="BQ113" s="58"/>
      <c r="BR113" s="58"/>
      <c r="BS113" s="58"/>
      <c r="BT113" s="58"/>
      <c r="BU113" s="58"/>
      <c r="BV113" s="58"/>
      <c r="BW113" s="58"/>
      <c r="BX113" s="58"/>
      <c r="BY113" s="58"/>
      <c r="BZ113" s="58"/>
      <c r="CA113" s="58"/>
      <c r="CB113" s="58"/>
      <c r="CC113" s="58"/>
      <c r="CD113" s="58"/>
      <c r="CE113" s="58"/>
      <c r="CF113" s="58"/>
      <c r="CG113" s="58"/>
      <c r="CH113" s="58"/>
      <c r="CI113" s="58"/>
      <c r="CJ113" s="58"/>
      <c r="CK113" s="58"/>
      <c r="CL113" s="58"/>
      <c r="CM113" s="58"/>
      <c r="CN113" s="58"/>
      <c r="CO113" s="58"/>
      <c r="CP113" s="58"/>
      <c r="CQ113" s="58"/>
      <c r="CR113" s="58"/>
      <c r="CS113" s="58"/>
      <c r="CT113" s="58"/>
      <c r="CU113" s="58"/>
      <c r="CV113" s="58"/>
      <c r="CW113" s="58"/>
      <c r="CX113" s="58"/>
      <c r="CY113" s="58"/>
      <c r="CZ113" s="58"/>
      <c r="DA113" s="58"/>
      <c r="DB113" s="58"/>
      <c r="DC113" s="58"/>
      <c r="DD113" s="58"/>
      <c r="DE113" s="58"/>
      <c r="DF113" s="58"/>
      <c r="DG113" s="58"/>
      <c r="DH113" s="58"/>
      <c r="DI113" s="58"/>
      <c r="DJ113" s="58"/>
      <c r="DK113" s="58"/>
      <c r="DL113" s="58"/>
      <c r="DM113" s="58"/>
      <c r="DN113" s="58"/>
      <c r="DO113" s="58"/>
      <c r="DP113" s="58"/>
      <c r="DQ113" s="58"/>
      <c r="DR113" s="58"/>
      <c r="DS113" s="58"/>
      <c r="DT113" s="58"/>
      <c r="DU113" s="58"/>
      <c r="DV113" s="58"/>
      <c r="DW113" s="58"/>
      <c r="DX113" s="58"/>
      <c r="DY113" s="58"/>
      <c r="DZ113" s="58"/>
      <c r="EA113" s="58"/>
      <c r="EB113" s="58"/>
      <c r="EC113" s="58"/>
      <c r="ED113" s="58"/>
      <c r="EE113" s="58"/>
      <c r="EF113" s="58"/>
      <c r="EG113" s="58"/>
      <c r="EH113" s="58"/>
      <c r="EI113" s="58"/>
      <c r="EJ113" s="58"/>
      <c r="EK113" s="58"/>
      <c r="EL113" s="58"/>
      <c r="EM113" s="58"/>
      <c r="EN113" s="58"/>
      <c r="EO113" s="58"/>
      <c r="EP113" s="58"/>
      <c r="EQ113" s="58"/>
      <c r="ER113" s="58"/>
      <c r="ES113" s="58"/>
      <c r="ET113" s="58"/>
      <c r="EU113" s="58"/>
      <c r="EV113" s="58"/>
      <c r="EW113" s="58"/>
      <c r="EX113" s="58"/>
      <c r="EY113" s="58"/>
      <c r="EZ113" s="58"/>
      <c r="FA113" s="58"/>
      <c r="FB113" s="58"/>
      <c r="FC113" s="58"/>
      <c r="FD113" s="58"/>
      <c r="FE113" s="58"/>
      <c r="FF113" s="58"/>
      <c r="FG113" s="58"/>
      <c r="FH113" s="58"/>
      <c r="FI113" s="58"/>
      <c r="FJ113" s="58"/>
      <c r="FK113" s="58"/>
      <c r="FL113" s="58"/>
      <c r="FM113" s="58"/>
      <c r="FN113" s="58"/>
      <c r="FO113" s="58"/>
      <c r="FP113" s="58"/>
      <c r="FQ113" s="58"/>
      <c r="FR113" s="58"/>
      <c r="FS113" s="58"/>
      <c r="FT113" s="58"/>
      <c r="FU113" s="58"/>
      <c r="FV113" s="58"/>
      <c r="FW113" s="58"/>
      <c r="FX113" s="58"/>
      <c r="FY113" s="58"/>
      <c r="FZ113" s="58"/>
      <c r="GA113" s="58"/>
      <c r="GB113" s="58"/>
      <c r="GC113" s="58"/>
      <c r="GD113" s="58"/>
      <c r="GE113" s="58"/>
      <c r="GF113" s="58"/>
      <c r="GG113" s="58"/>
      <c r="GH113" s="58"/>
      <c r="GI113" s="58"/>
      <c r="GJ113" s="58"/>
      <c r="GK113" s="58"/>
      <c r="GL113" s="58"/>
      <c r="GM113" s="58"/>
      <c r="GN113" s="58"/>
      <c r="GO113" s="58"/>
      <c r="GP113" s="58"/>
      <c r="GQ113" s="58"/>
      <c r="GR113" s="58"/>
      <c r="GS113" s="58"/>
      <c r="GT113" s="58"/>
      <c r="GU113" s="58"/>
      <c r="GV113" s="58"/>
      <c r="GW113" s="58"/>
      <c r="GX113" s="58"/>
      <c r="GY113" s="58"/>
      <c r="GZ113" s="58"/>
      <c r="HA113" s="58"/>
      <c r="HB113" s="58"/>
      <c r="HC113" s="58"/>
      <c r="HD113" s="58"/>
      <c r="HE113" s="58"/>
      <c r="HF113" s="58"/>
      <c r="HG113" s="58"/>
      <c r="HH113" s="58"/>
      <c r="HI113" s="58"/>
      <c r="HJ113" s="58"/>
      <c r="HK113" s="58"/>
      <c r="HL113" s="58"/>
      <c r="HM113" s="58"/>
      <c r="HN113" s="58"/>
      <c r="HO113" s="58"/>
      <c r="HP113" s="58"/>
      <c r="HQ113" s="58"/>
      <c r="HR113" s="58"/>
      <c r="HS113" s="58"/>
      <c r="HT113" s="58"/>
      <c r="HU113" s="58"/>
      <c r="HV113" s="58"/>
      <c r="HW113" s="58"/>
      <c r="HX113" s="58"/>
      <c r="HY113" s="58"/>
      <c r="HZ113" s="58"/>
      <c r="IA113" s="58"/>
      <c r="IB113" s="58"/>
      <c r="IC113" s="58"/>
      <c r="ID113" s="58"/>
      <c r="IE113" s="58"/>
      <c r="IF113" s="58"/>
      <c r="IG113" s="58"/>
      <c r="IH113" s="58"/>
      <c r="II113" s="58"/>
      <c r="IJ113" s="58"/>
      <c r="IK113" s="58"/>
      <c r="IL113" s="58"/>
      <c r="IM113" s="58"/>
      <c r="IN113" s="58"/>
      <c r="IO113" s="58"/>
      <c r="IP113" s="58"/>
      <c r="IQ113" s="58"/>
      <c r="IR113" s="58"/>
      <c r="IS113" s="58"/>
      <c r="IT113" s="58"/>
      <c r="IU113" s="58"/>
      <c r="IV113" s="58"/>
      <c r="IW113" s="58"/>
      <c r="IX113" s="58"/>
      <c r="IY113" s="58"/>
      <c r="IZ113" s="58"/>
      <c r="JA113" s="58"/>
      <c r="JB113" s="58"/>
      <c r="JC113" s="58"/>
      <c r="JD113" s="58"/>
      <c r="JE113" s="58"/>
      <c r="JF113" s="58"/>
      <c r="JG113" s="58"/>
      <c r="JH113" s="58"/>
      <c r="JI113" s="58"/>
      <c r="JJ113" s="58"/>
      <c r="JK113" s="58"/>
      <c r="JL113" s="58"/>
      <c r="JM113" s="58"/>
      <c r="JN113" s="58"/>
      <c r="JO113" s="58"/>
      <c r="JP113" s="58"/>
      <c r="JQ113" s="58"/>
      <c r="JR113" s="58"/>
      <c r="JS113" s="58"/>
      <c r="JT113" s="58"/>
      <c r="JU113" s="58"/>
      <c r="JV113" s="58"/>
      <c r="JW113" s="58"/>
      <c r="JX113" s="58"/>
      <c r="JY113" s="58"/>
      <c r="JZ113" s="58"/>
      <c r="KA113" s="58"/>
      <c r="KB113" s="58"/>
      <c r="KC113" s="58"/>
      <c r="KD113" s="58"/>
      <c r="KE113" s="58"/>
      <c r="KF113" s="58"/>
      <c r="KG113" s="58"/>
      <c r="KH113" s="58"/>
      <c r="KI113" s="58"/>
      <c r="KJ113" s="58"/>
      <c r="KK113" s="58"/>
      <c r="KL113" s="58"/>
      <c r="KM113" s="58"/>
      <c r="KN113" s="58"/>
      <c r="KO113" s="58"/>
      <c r="KP113" s="58"/>
      <c r="KQ113" s="58"/>
      <c r="KR113" s="58"/>
      <c r="KS113" s="58"/>
      <c r="KT113" s="58"/>
      <c r="KU113" s="58"/>
      <c r="KV113" s="58"/>
      <c r="KW113" s="58"/>
      <c r="KX113" s="58"/>
      <c r="KY113" s="58"/>
      <c r="KZ113" s="58"/>
      <c r="LA113" s="58"/>
      <c r="LB113" s="58"/>
      <c r="LC113" s="58"/>
      <c r="LD113" s="58"/>
      <c r="LE113" s="58"/>
      <c r="LF113" s="58"/>
      <c r="LG113" s="58"/>
      <c r="LH113" s="58"/>
      <c r="LI113" s="58"/>
      <c r="LJ113" s="58"/>
      <c r="LK113" s="58"/>
      <c r="LL113" s="58"/>
      <c r="LM113" s="58"/>
      <c r="LN113" s="58"/>
      <c r="LO113" s="58"/>
      <c r="LP113" s="58"/>
      <c r="LQ113" s="58"/>
      <c r="LR113" s="58"/>
      <c r="LS113" s="58"/>
      <c r="LT113" s="58"/>
      <c r="LU113" s="58"/>
      <c r="LV113" s="58"/>
      <c r="LW113" s="58"/>
      <c r="LX113" s="58"/>
      <c r="LY113" s="58"/>
      <c r="LZ113" s="58"/>
      <c r="MA113" s="58"/>
      <c r="MB113" s="58"/>
      <c r="MC113" s="58"/>
      <c r="MD113" s="58"/>
      <c r="ME113" s="58"/>
      <c r="MF113" s="58"/>
      <c r="MG113" s="58"/>
      <c r="MH113" s="58"/>
      <c r="MI113" s="58"/>
      <c r="MJ113" s="58"/>
      <c r="MK113" s="58"/>
      <c r="ML113" s="58"/>
      <c r="MM113" s="58"/>
      <c r="MN113" s="58"/>
      <c r="MO113" s="58"/>
      <c r="MP113" s="58"/>
      <c r="MQ113" s="58"/>
      <c r="MR113" s="58"/>
      <c r="MS113" s="58"/>
      <c r="MT113" s="58"/>
      <c r="MU113" s="58"/>
      <c r="MV113" s="58"/>
      <c r="MW113" s="58"/>
      <c r="MX113" s="58"/>
      <c r="MY113" s="58"/>
      <c r="MZ113" s="58"/>
      <c r="NA113" s="58"/>
      <c r="NB113" s="58"/>
      <c r="NC113" s="58"/>
      <c r="ND113" s="58"/>
      <c r="NE113" s="58"/>
      <c r="NF113" s="58"/>
      <c r="NG113" s="58"/>
      <c r="NH113" s="58"/>
      <c r="NI113" s="58"/>
      <c r="NJ113" s="58"/>
      <c r="NK113" s="58"/>
      <c r="NL113" s="58"/>
      <c r="NM113" s="58"/>
      <c r="NN113" s="58"/>
      <c r="NO113" s="58"/>
      <c r="NP113" s="58"/>
      <c r="NQ113" s="58"/>
      <c r="NR113" s="58"/>
      <c r="NS113" s="58"/>
      <c r="NT113" s="58"/>
      <c r="NU113" s="58"/>
      <c r="NV113" s="58"/>
      <c r="NW113" s="58"/>
      <c r="NX113" s="58"/>
      <c r="NY113" s="58"/>
      <c r="NZ113" s="58"/>
      <c r="OA113" s="58"/>
      <c r="OB113" s="58"/>
      <c r="OC113" s="58"/>
      <c r="OD113" s="58"/>
      <c r="OE113" s="58"/>
      <c r="OF113" s="58"/>
      <c r="OG113" s="58"/>
      <c r="OH113" s="58"/>
      <c r="OI113" s="58"/>
      <c r="OJ113" s="58"/>
      <c r="OK113" s="58"/>
      <c r="OL113" s="58"/>
      <c r="OM113" s="58"/>
      <c r="ON113" s="58"/>
      <c r="OO113" s="58"/>
      <c r="OP113" s="58"/>
      <c r="OQ113" s="58"/>
      <c r="OR113" s="58"/>
      <c r="OS113" s="58"/>
      <c r="OT113" s="58"/>
      <c r="OU113" s="58"/>
      <c r="OV113" s="58"/>
      <c r="OW113" s="58"/>
      <c r="OX113" s="58"/>
      <c r="OY113" s="58"/>
      <c r="OZ113" s="58"/>
      <c r="PA113" s="58"/>
      <c r="PB113" s="58"/>
      <c r="PC113" s="58"/>
      <c r="PD113" s="58"/>
      <c r="PE113" s="58"/>
      <c r="PF113" s="58"/>
      <c r="PG113" s="58"/>
      <c r="PH113" s="58"/>
      <c r="PI113" s="58"/>
      <c r="PJ113" s="58"/>
      <c r="PK113" s="58"/>
      <c r="PL113" s="58"/>
      <c r="PM113" s="58"/>
      <c r="PN113" s="58"/>
      <c r="PO113" s="58"/>
      <c r="PP113" s="58"/>
      <c r="PQ113" s="58"/>
      <c r="PR113" s="58"/>
      <c r="PS113" s="58"/>
      <c r="PT113" s="58"/>
      <c r="PU113" s="58"/>
      <c r="PV113" s="58"/>
      <c r="PW113" s="58"/>
      <c r="PX113" s="58"/>
      <c r="PY113" s="58"/>
      <c r="PZ113" s="58"/>
      <c r="QA113" s="58"/>
      <c r="QB113" s="58"/>
      <c r="QC113" s="58"/>
      <c r="QD113" s="58"/>
      <c r="QE113" s="58"/>
      <c r="QF113" s="58"/>
      <c r="QG113" s="58"/>
      <c r="QH113" s="58"/>
      <c r="QI113" s="58"/>
      <c r="QJ113" s="58"/>
      <c r="QK113" s="58"/>
      <c r="QL113" s="58"/>
      <c r="QM113" s="58"/>
      <c r="QN113" s="58"/>
      <c r="QO113" s="58"/>
      <c r="QP113" s="58"/>
      <c r="QQ113" s="58"/>
      <c r="QR113" s="58"/>
      <c r="QS113" s="58"/>
      <c r="QT113" s="58"/>
      <c r="QU113" s="58"/>
      <c r="QV113" s="58"/>
      <c r="QW113" s="58"/>
      <c r="QX113" s="58"/>
      <c r="QY113" s="58"/>
      <c r="QZ113" s="58"/>
      <c r="RA113" s="58"/>
      <c r="RB113" s="58"/>
      <c r="RC113" s="58"/>
      <c r="RD113" s="58"/>
      <c r="RE113" s="58"/>
      <c r="RF113" s="58"/>
      <c r="RG113" s="58"/>
      <c r="RH113" s="58"/>
      <c r="RI113" s="58"/>
      <c r="RJ113" s="58"/>
      <c r="RK113" s="58"/>
      <c r="RL113" s="58"/>
      <c r="RM113" s="58"/>
      <c r="RN113" s="58"/>
      <c r="RO113" s="58"/>
      <c r="RP113" s="58"/>
      <c r="RQ113" s="58"/>
      <c r="RR113" s="58"/>
      <c r="RS113" s="58"/>
      <c r="RT113" s="58"/>
      <c r="RU113" s="58"/>
      <c r="RV113" s="58"/>
      <c r="RW113" s="58"/>
      <c r="RX113" s="58"/>
      <c r="RY113" s="58"/>
      <c r="RZ113" s="58"/>
      <c r="SA113" s="58"/>
      <c r="SB113" s="58"/>
      <c r="SC113" s="58"/>
      <c r="SD113" s="58"/>
      <c r="SE113" s="58"/>
      <c r="SF113" s="58"/>
      <c r="SG113" s="58"/>
      <c r="SH113" s="58"/>
      <c r="SI113" s="58"/>
      <c r="SJ113" s="58"/>
      <c r="SK113" s="58"/>
      <c r="SL113" s="58"/>
      <c r="SM113" s="58"/>
      <c r="SN113" s="58"/>
      <c r="SO113" s="58"/>
      <c r="SP113" s="58"/>
      <c r="SQ113" s="58"/>
      <c r="SR113" s="58"/>
      <c r="SS113" s="58"/>
      <c r="ST113" s="58"/>
      <c r="SU113" s="58"/>
      <c r="SV113" s="58"/>
      <c r="SW113" s="58"/>
      <c r="SX113" s="58"/>
      <c r="SY113" s="58"/>
      <c r="SZ113" s="58"/>
      <c r="TA113" s="58"/>
      <c r="TB113" s="58"/>
      <c r="TC113" s="58"/>
      <c r="TD113" s="58"/>
      <c r="TE113" s="58"/>
      <c r="TF113" s="58"/>
      <c r="TG113" s="58"/>
      <c r="TH113" s="58"/>
      <c r="TI113" s="58"/>
      <c r="TJ113" s="58"/>
      <c r="TK113" s="58"/>
      <c r="TL113" s="58"/>
      <c r="TM113" s="58"/>
      <c r="TN113" s="58"/>
      <c r="TO113" s="58"/>
      <c r="TP113" s="58"/>
      <c r="TQ113" s="58"/>
      <c r="TR113" s="58"/>
      <c r="TS113" s="58"/>
      <c r="TT113" s="58"/>
      <c r="TU113" s="58"/>
      <c r="TV113" s="58"/>
      <c r="TW113" s="58"/>
      <c r="TX113" s="58"/>
      <c r="TY113" s="58"/>
      <c r="TZ113" s="58"/>
      <c r="UA113" s="58"/>
      <c r="UB113" s="58"/>
      <c r="UC113" s="58"/>
      <c r="UD113" s="58"/>
      <c r="UE113" s="58"/>
      <c r="UF113" s="58"/>
      <c r="UG113" s="58"/>
      <c r="UH113" s="58"/>
      <c r="UI113" s="58"/>
      <c r="UJ113" s="58"/>
      <c r="UK113" s="58"/>
      <c r="UL113" s="58"/>
      <c r="UM113" s="58"/>
      <c r="UN113" s="58"/>
      <c r="UO113" s="58"/>
      <c r="UP113" s="58"/>
      <c r="UQ113" s="58"/>
      <c r="UR113" s="58"/>
      <c r="US113" s="58"/>
      <c r="UT113" s="58"/>
      <c r="UU113" s="58"/>
      <c r="UV113" s="58"/>
      <c r="UW113" s="58"/>
      <c r="UX113" s="58"/>
      <c r="UY113" s="58"/>
      <c r="UZ113" s="58"/>
      <c r="VA113" s="58"/>
      <c r="VB113" s="58"/>
      <c r="VC113" s="58"/>
      <c r="VD113" s="58"/>
      <c r="VE113" s="58"/>
      <c r="VF113" s="58"/>
      <c r="VG113" s="58"/>
      <c r="VH113" s="58"/>
      <c r="VI113" s="58"/>
      <c r="VJ113" s="58"/>
      <c r="VK113" s="58"/>
      <c r="VL113" s="58"/>
      <c r="VM113" s="58"/>
      <c r="VN113" s="58"/>
      <c r="VO113" s="58"/>
      <c r="VP113" s="58"/>
      <c r="VQ113" s="58"/>
      <c r="VR113" s="58"/>
      <c r="VS113" s="58"/>
      <c r="VT113" s="58"/>
      <c r="VU113" s="58"/>
      <c r="VV113" s="58"/>
      <c r="VW113" s="58"/>
      <c r="VX113" s="58"/>
      <c r="VY113" s="58"/>
      <c r="VZ113" s="58"/>
      <c r="WA113" s="58"/>
      <c r="WB113" s="58"/>
      <c r="WC113" s="58"/>
      <c r="WD113" s="58"/>
      <c r="WE113" s="58"/>
      <c r="WF113" s="58"/>
      <c r="WG113" s="58"/>
      <c r="WH113" s="58"/>
      <c r="WI113" s="58"/>
      <c r="WJ113" s="58"/>
      <c r="WK113" s="58"/>
      <c r="WL113" s="58"/>
      <c r="WM113" s="58"/>
      <c r="WN113" s="58"/>
      <c r="WO113" s="58"/>
      <c r="WP113" s="58"/>
      <c r="WQ113" s="58"/>
      <c r="WR113" s="58"/>
      <c r="WS113" s="58"/>
      <c r="WT113" s="58"/>
      <c r="WU113" s="58"/>
      <c r="WV113" s="58"/>
      <c r="WW113" s="58"/>
      <c r="WX113" s="58"/>
      <c r="WY113" s="58"/>
      <c r="WZ113" s="58"/>
      <c r="XA113" s="58"/>
      <c r="XB113" s="58"/>
      <c r="XC113" s="58"/>
      <c r="XD113" s="58"/>
      <c r="XE113" s="58"/>
      <c r="XF113" s="58"/>
      <c r="XG113" s="58"/>
      <c r="XH113" s="58"/>
      <c r="XI113" s="58"/>
      <c r="XJ113" s="58"/>
      <c r="XK113" s="58"/>
      <c r="XL113" s="58"/>
      <c r="XM113" s="58"/>
      <c r="XN113" s="58"/>
      <c r="XO113" s="58"/>
      <c r="XP113" s="58"/>
      <c r="XQ113" s="58"/>
      <c r="XR113" s="58"/>
      <c r="XS113" s="58"/>
      <c r="XT113" s="58"/>
      <c r="XU113" s="58"/>
      <c r="XV113" s="58"/>
      <c r="XW113" s="58"/>
      <c r="XX113" s="58"/>
      <c r="XY113" s="58"/>
      <c r="XZ113" s="58"/>
      <c r="YA113" s="58"/>
      <c r="YB113" s="58"/>
      <c r="YC113" s="58"/>
      <c r="YD113" s="58"/>
      <c r="YE113" s="58"/>
      <c r="YF113" s="58"/>
      <c r="YG113" s="58"/>
      <c r="YH113" s="58"/>
      <c r="YI113" s="58"/>
      <c r="YJ113" s="58"/>
      <c r="YK113" s="58"/>
      <c r="YL113" s="58"/>
      <c r="YM113" s="58"/>
      <c r="YN113" s="58"/>
      <c r="YO113" s="58"/>
      <c r="YP113" s="58"/>
      <c r="YQ113" s="58"/>
      <c r="YR113" s="58"/>
      <c r="YS113" s="58"/>
      <c r="YT113" s="58"/>
      <c r="YU113" s="58"/>
      <c r="YV113" s="58"/>
      <c r="YW113" s="58"/>
      <c r="YX113" s="58"/>
      <c r="YY113" s="58"/>
      <c r="YZ113" s="58"/>
      <c r="ZA113" s="58"/>
      <c r="ZB113" s="58"/>
      <c r="ZC113" s="58"/>
      <c r="ZD113" s="58"/>
      <c r="ZE113" s="58"/>
      <c r="ZF113" s="58"/>
      <c r="ZG113" s="58"/>
      <c r="ZH113" s="58"/>
      <c r="ZI113" s="58"/>
      <c r="ZJ113" s="58"/>
      <c r="ZK113" s="58"/>
      <c r="ZL113" s="58"/>
      <c r="ZM113" s="58"/>
      <c r="ZN113" s="58"/>
      <c r="ZO113" s="58"/>
      <c r="ZP113" s="58"/>
      <c r="ZQ113" s="58"/>
      <c r="ZR113" s="58"/>
      <c r="ZS113" s="58"/>
      <c r="ZT113" s="58"/>
      <c r="ZU113" s="58"/>
      <c r="ZV113" s="58"/>
      <c r="ZW113" s="58"/>
      <c r="ZX113" s="58"/>
      <c r="ZY113" s="58"/>
      <c r="ZZ113" s="58"/>
      <c r="AAA113" s="58"/>
      <c r="AAB113" s="58"/>
      <c r="AAC113" s="58"/>
      <c r="AAD113" s="58"/>
      <c r="AAE113" s="58"/>
      <c r="AAF113" s="58"/>
      <c r="AAG113" s="58"/>
      <c r="AAH113" s="58"/>
      <c r="AAI113" s="58"/>
      <c r="AAJ113" s="58"/>
      <c r="AAK113" s="58"/>
      <c r="AAL113" s="58"/>
      <c r="AAM113" s="58"/>
      <c r="AAN113" s="58"/>
      <c r="AAO113" s="58"/>
      <c r="AAP113" s="58"/>
      <c r="AAQ113" s="58"/>
      <c r="AAR113" s="58"/>
      <c r="AAS113" s="58"/>
      <c r="AAT113" s="58"/>
      <c r="AAU113" s="58"/>
      <c r="AAV113" s="58"/>
      <c r="AAW113" s="58"/>
      <c r="AAX113" s="58"/>
      <c r="AAY113" s="58"/>
      <c r="AAZ113" s="58"/>
      <c r="ABA113" s="58"/>
      <c r="ABB113" s="58"/>
      <c r="ABC113" s="58"/>
      <c r="ABD113" s="58"/>
      <c r="ABE113" s="58"/>
      <c r="ABF113" s="58"/>
      <c r="ABG113" s="58"/>
      <c r="ABH113" s="58"/>
      <c r="ABI113" s="58"/>
      <c r="ABJ113" s="58"/>
      <c r="ABK113" s="58"/>
      <c r="ABL113" s="58"/>
      <c r="ABM113" s="58"/>
      <c r="ABN113" s="58"/>
      <c r="ABO113" s="58"/>
      <c r="ABP113" s="58"/>
      <c r="ABQ113" s="58"/>
      <c r="ABR113" s="58"/>
      <c r="ABS113" s="58"/>
      <c r="ABT113" s="58"/>
      <c r="ABU113" s="58"/>
      <c r="ABV113" s="58"/>
      <c r="ABW113" s="58"/>
      <c r="ABX113" s="58"/>
      <c r="ABY113" s="58"/>
      <c r="ABZ113" s="58"/>
      <c r="ACA113" s="58"/>
      <c r="ACB113" s="58"/>
      <c r="ACC113" s="58"/>
      <c r="ACD113" s="58"/>
      <c r="ACE113" s="58"/>
      <c r="ACF113" s="58"/>
      <c r="ACG113" s="58"/>
      <c r="ACH113" s="58"/>
      <c r="ACI113" s="58"/>
      <c r="ACJ113" s="58"/>
      <c r="ACK113" s="58"/>
      <c r="ACL113" s="58"/>
      <c r="ACM113" s="58"/>
      <c r="ACN113" s="58"/>
      <c r="ACO113" s="58"/>
      <c r="ACP113" s="58"/>
      <c r="ACQ113" s="58"/>
      <c r="ACR113" s="58"/>
      <c r="ACS113" s="58"/>
      <c r="ACT113" s="58"/>
      <c r="ACU113" s="58"/>
      <c r="ACV113" s="58"/>
      <c r="ACW113" s="58"/>
      <c r="ACX113" s="58"/>
      <c r="ACY113" s="58"/>
      <c r="ACZ113" s="58"/>
      <c r="ADA113" s="58"/>
      <c r="ADB113" s="58"/>
      <c r="ADC113" s="58"/>
      <c r="ADD113" s="58"/>
      <c r="ADE113" s="58"/>
      <c r="ADF113" s="58"/>
      <c r="ADG113" s="58"/>
      <c r="ADH113" s="58"/>
      <c r="ADI113" s="58"/>
      <c r="ADJ113" s="58"/>
      <c r="ADK113" s="58"/>
      <c r="ADL113" s="58"/>
      <c r="ADM113" s="58"/>
      <c r="ADN113" s="58"/>
      <c r="ADO113" s="58"/>
      <c r="ADP113" s="58"/>
      <c r="ADQ113" s="58"/>
      <c r="ADR113" s="58"/>
      <c r="ADS113" s="58"/>
      <c r="ADT113" s="58"/>
      <c r="ADU113" s="58"/>
      <c r="ADV113" s="58"/>
      <c r="ADW113" s="58"/>
      <c r="ADX113" s="58"/>
      <c r="ADY113" s="58"/>
      <c r="ADZ113" s="58"/>
      <c r="AEA113" s="58"/>
      <c r="AEB113" s="58"/>
      <c r="AEC113" s="58"/>
      <c r="AED113" s="58"/>
      <c r="AEE113" s="58"/>
      <c r="AEF113" s="58"/>
      <c r="AEG113" s="58"/>
      <c r="AEH113" s="58"/>
      <c r="AEI113" s="58"/>
      <c r="AEJ113" s="58"/>
      <c r="AEK113" s="58"/>
      <c r="AEL113" s="58"/>
      <c r="AEM113" s="58"/>
      <c r="AEN113" s="58"/>
      <c r="AEO113" s="58"/>
      <c r="AEP113" s="58"/>
      <c r="AEQ113" s="58"/>
      <c r="AER113" s="58"/>
      <c r="AES113" s="58"/>
      <c r="AET113" s="58"/>
      <c r="AEU113" s="58"/>
      <c r="AEV113" s="58"/>
      <c r="AEW113" s="58"/>
      <c r="AEX113" s="58"/>
      <c r="AEY113" s="58"/>
      <c r="AEZ113" s="58"/>
      <c r="AFA113" s="58"/>
      <c r="AFB113" s="58"/>
      <c r="AFC113" s="58"/>
      <c r="AFD113" s="58"/>
      <c r="AFE113" s="58"/>
      <c r="AFF113" s="58"/>
      <c r="AFG113" s="58"/>
      <c r="AFH113" s="58"/>
      <c r="AFI113" s="58"/>
      <c r="AFJ113" s="58"/>
      <c r="AFK113" s="58"/>
      <c r="AFL113" s="58"/>
      <c r="AFM113" s="58"/>
      <c r="AFN113" s="58"/>
      <c r="AFO113" s="58"/>
      <c r="AFP113" s="58"/>
      <c r="AFQ113" s="58"/>
      <c r="AFR113" s="58"/>
      <c r="AFS113" s="58"/>
      <c r="AFT113" s="58"/>
      <c r="AFU113" s="58"/>
      <c r="AFV113" s="58"/>
      <c r="AFW113" s="58"/>
      <c r="AFX113" s="58"/>
      <c r="AFY113" s="58"/>
      <c r="AFZ113" s="58"/>
      <c r="AGA113" s="58"/>
      <c r="AGB113" s="58"/>
      <c r="AGC113" s="58"/>
      <c r="AGD113" s="58"/>
      <c r="AGE113" s="58"/>
      <c r="AGF113" s="58"/>
      <c r="AGG113" s="58"/>
      <c r="AGH113" s="58"/>
      <c r="AGI113" s="58"/>
      <c r="AGJ113" s="58"/>
      <c r="AGK113" s="58"/>
      <c r="AGL113" s="58"/>
      <c r="AGM113" s="58"/>
      <c r="AGN113" s="58"/>
      <c r="AGO113" s="58"/>
      <c r="AGP113" s="58"/>
      <c r="AGQ113" s="58"/>
      <c r="AGR113" s="58"/>
      <c r="AGS113" s="58"/>
      <c r="AGT113" s="58"/>
      <c r="AGU113" s="58"/>
      <c r="AGV113" s="58"/>
      <c r="AGW113" s="58"/>
      <c r="AGX113" s="58"/>
      <c r="AGY113" s="58"/>
      <c r="AGZ113" s="58"/>
      <c r="AHA113" s="58"/>
      <c r="AHB113" s="58"/>
      <c r="AHC113" s="58"/>
      <c r="AHD113" s="58"/>
      <c r="AHE113" s="58"/>
      <c r="AHF113" s="58"/>
      <c r="AHG113" s="58"/>
      <c r="AHH113" s="58"/>
      <c r="AHI113" s="58"/>
      <c r="AHJ113" s="58"/>
      <c r="AHK113" s="58"/>
      <c r="AHL113" s="58"/>
      <c r="AHM113" s="58"/>
      <c r="AHN113" s="58"/>
      <c r="AHO113" s="58"/>
      <c r="AHP113" s="58"/>
      <c r="AHQ113" s="58"/>
      <c r="AHR113" s="58"/>
      <c r="AHS113" s="58"/>
      <c r="AHT113" s="58"/>
      <c r="AHU113" s="58"/>
      <c r="AHV113" s="58"/>
      <c r="AHW113" s="58"/>
      <c r="AHX113" s="58"/>
      <c r="AHY113" s="58"/>
      <c r="AHZ113" s="58"/>
      <c r="AIA113" s="58"/>
      <c r="AIB113" s="58"/>
      <c r="AIC113" s="58"/>
      <c r="AID113" s="58"/>
      <c r="AIE113" s="58"/>
      <c r="AIF113" s="58"/>
      <c r="AIG113" s="58"/>
      <c r="AIH113" s="58"/>
      <c r="AII113" s="58"/>
      <c r="AIJ113" s="58"/>
      <c r="AIK113" s="58"/>
      <c r="AIL113" s="58"/>
      <c r="AIM113" s="58"/>
      <c r="AIN113" s="58"/>
      <c r="AIO113" s="58"/>
      <c r="AIP113" s="58"/>
      <c r="AIQ113" s="58"/>
      <c r="AIR113" s="58"/>
      <c r="AIS113" s="58"/>
      <c r="AIT113" s="58"/>
      <c r="AIU113" s="58"/>
      <c r="AIV113" s="58"/>
      <c r="AIW113" s="58"/>
      <c r="AIX113" s="58"/>
      <c r="AIY113" s="58"/>
      <c r="AIZ113" s="58"/>
      <c r="AJA113" s="58"/>
      <c r="AJB113" s="58"/>
      <c r="AJC113" s="58"/>
      <c r="AJD113" s="58"/>
      <c r="AJE113" s="58"/>
      <c r="AJF113" s="58"/>
      <c r="AJG113" s="58"/>
      <c r="AJH113" s="58"/>
      <c r="AJI113" s="58"/>
      <c r="AJJ113" s="58"/>
      <c r="AJK113" s="58"/>
      <c r="AJL113" s="58"/>
      <c r="AJM113" s="58"/>
      <c r="AJN113" s="58"/>
      <c r="AJO113" s="58"/>
      <c r="AJP113" s="58"/>
      <c r="AJQ113" s="58"/>
      <c r="AJR113" s="58"/>
      <c r="AJS113" s="58"/>
      <c r="AJT113" s="58"/>
      <c r="AJU113" s="58"/>
      <c r="AJV113" s="58"/>
      <c r="AJW113" s="58"/>
      <c r="AJX113" s="58"/>
      <c r="AJY113" s="58"/>
      <c r="AJZ113" s="58"/>
      <c r="AKA113" s="58"/>
      <c r="AKB113" s="58"/>
      <c r="AKC113" s="58"/>
      <c r="AKD113" s="58"/>
      <c r="AKE113" s="58"/>
      <c r="AKF113" s="58"/>
      <c r="AKG113" s="58"/>
      <c r="AKH113" s="58"/>
      <c r="AKI113" s="58"/>
      <c r="AKJ113" s="58"/>
      <c r="AKK113" s="58"/>
      <c r="AKL113" s="58"/>
      <c r="AKM113" s="58"/>
      <c r="AKN113" s="58"/>
      <c r="AKO113" s="58"/>
      <c r="AKP113" s="58"/>
      <c r="AKQ113" s="58"/>
      <c r="AKR113" s="58"/>
      <c r="AKS113" s="58"/>
      <c r="AKT113" s="58"/>
      <c r="AKU113" s="58"/>
      <c r="AKV113" s="58"/>
      <c r="AKW113" s="58"/>
      <c r="AKX113" s="58"/>
      <c r="AKY113" s="58"/>
      <c r="AKZ113" s="58"/>
      <c r="ALA113" s="58"/>
      <c r="ALB113" s="58"/>
      <c r="ALC113" s="58"/>
      <c r="ALD113" s="58"/>
      <c r="ALE113" s="58"/>
      <c r="ALF113" s="58"/>
      <c r="ALG113" s="58"/>
      <c r="ALH113" s="58"/>
      <c r="ALI113" s="58"/>
      <c r="ALJ113" s="58"/>
      <c r="ALK113" s="58"/>
      <c r="ALL113" s="58"/>
      <c r="ALM113" s="58"/>
      <c r="ALN113" s="58"/>
      <c r="ALO113" s="58"/>
      <c r="ALP113" s="58"/>
      <c r="ALQ113" s="58"/>
      <c r="ALR113" s="58"/>
      <c r="ALS113" s="58"/>
      <c r="ALT113" s="58"/>
      <c r="ALU113" s="58"/>
      <c r="ALV113" s="58"/>
      <c r="ALW113" s="58"/>
      <c r="ALX113" s="58"/>
      <c r="ALY113" s="58"/>
      <c r="ALZ113" s="58"/>
      <c r="AMA113" s="58"/>
      <c r="AMB113" s="58"/>
      <c r="AMC113" s="58"/>
      <c r="AMD113" s="58"/>
      <c r="AME113" s="58"/>
      <c r="AMF113" s="58"/>
      <c r="AMG113" s="58"/>
      <c r="AMH113" s="58"/>
      <c r="AMI113" s="58"/>
      <c r="AMJ113" s="59"/>
    </row>
    <row r="114" spans="1:1024" s="2" customFormat="1" ht="15" customHeight="1">
      <c r="A114" s="146">
        <v>5</v>
      </c>
      <c r="B114" s="187" t="s">
        <v>174</v>
      </c>
      <c r="C114" s="187"/>
      <c r="D114" s="187"/>
      <c r="E114" s="187"/>
      <c r="F114" s="187"/>
      <c r="G114" s="187"/>
      <c r="H114" s="188" t="s">
        <v>50</v>
      </c>
      <c r="I114" s="188"/>
      <c r="J114" s="42"/>
      <c r="K114" s="62"/>
      <c r="AV114" s="58"/>
      <c r="AW114" s="58"/>
      <c r="AX114" s="58"/>
      <c r="AY114" s="58"/>
      <c r="AZ114" s="58"/>
      <c r="BA114" s="58"/>
      <c r="BB114" s="58"/>
      <c r="BC114" s="58"/>
      <c r="BD114" s="58"/>
      <c r="BE114" s="58"/>
      <c r="BF114" s="58"/>
      <c r="BG114" s="58"/>
      <c r="BH114" s="58"/>
      <c r="BI114" s="58"/>
      <c r="BJ114" s="58"/>
      <c r="BK114" s="58"/>
      <c r="BL114" s="58"/>
      <c r="BM114" s="58"/>
      <c r="BN114" s="58"/>
      <c r="BO114" s="58"/>
      <c r="BP114" s="58"/>
      <c r="BQ114" s="58"/>
      <c r="BR114" s="58"/>
      <c r="BS114" s="58"/>
      <c r="BT114" s="58"/>
      <c r="BU114" s="58"/>
      <c r="BV114" s="58"/>
      <c r="BW114" s="58"/>
      <c r="BX114" s="58"/>
      <c r="BY114" s="58"/>
      <c r="BZ114" s="58"/>
      <c r="CA114" s="58"/>
      <c r="CB114" s="58"/>
      <c r="CC114" s="58"/>
      <c r="CD114" s="58"/>
      <c r="CE114" s="58"/>
      <c r="CF114" s="58"/>
      <c r="CG114" s="58"/>
      <c r="CH114" s="58"/>
      <c r="CI114" s="58"/>
      <c r="CJ114" s="58"/>
      <c r="CK114" s="58"/>
      <c r="CL114" s="58"/>
      <c r="CM114" s="58"/>
      <c r="CN114" s="58"/>
      <c r="CO114" s="58"/>
      <c r="CP114" s="58"/>
      <c r="CQ114" s="58"/>
      <c r="CR114" s="58"/>
      <c r="CS114" s="58"/>
      <c r="CT114" s="58"/>
      <c r="CU114" s="58"/>
      <c r="CV114" s="58"/>
      <c r="CW114" s="58"/>
      <c r="CX114" s="58"/>
      <c r="CY114" s="58"/>
      <c r="CZ114" s="58"/>
      <c r="DA114" s="58"/>
      <c r="DB114" s="58"/>
      <c r="DC114" s="58"/>
      <c r="DD114" s="58"/>
      <c r="DE114" s="58"/>
      <c r="DF114" s="58"/>
      <c r="DG114" s="58"/>
      <c r="DH114" s="58"/>
      <c r="DI114" s="58"/>
      <c r="DJ114" s="58"/>
      <c r="DK114" s="58"/>
      <c r="DL114" s="58"/>
      <c r="DM114" s="58"/>
      <c r="DN114" s="58"/>
      <c r="DO114" s="58"/>
      <c r="DP114" s="58"/>
      <c r="DQ114" s="58"/>
      <c r="DR114" s="58"/>
      <c r="DS114" s="58"/>
      <c r="DT114" s="58"/>
      <c r="DU114" s="58"/>
      <c r="DV114" s="58"/>
      <c r="DW114" s="58"/>
      <c r="DX114" s="58"/>
      <c r="DY114" s="58"/>
      <c r="DZ114" s="58"/>
      <c r="EA114" s="58"/>
      <c r="EB114" s="58"/>
      <c r="EC114" s="58"/>
      <c r="ED114" s="58"/>
      <c r="EE114" s="58"/>
      <c r="EF114" s="58"/>
      <c r="EG114" s="58"/>
      <c r="EH114" s="58"/>
      <c r="EI114" s="58"/>
      <c r="EJ114" s="58"/>
      <c r="EK114" s="58"/>
      <c r="EL114" s="58"/>
      <c r="EM114" s="58"/>
      <c r="EN114" s="58"/>
      <c r="EO114" s="58"/>
      <c r="EP114" s="58"/>
      <c r="EQ114" s="58"/>
      <c r="ER114" s="58"/>
      <c r="ES114" s="58"/>
      <c r="ET114" s="58"/>
      <c r="EU114" s="58"/>
      <c r="EV114" s="58"/>
      <c r="EW114" s="58"/>
      <c r="EX114" s="58"/>
      <c r="EY114" s="58"/>
      <c r="EZ114" s="58"/>
      <c r="FA114" s="58"/>
      <c r="FB114" s="58"/>
      <c r="FC114" s="58"/>
      <c r="FD114" s="58"/>
      <c r="FE114" s="58"/>
      <c r="FF114" s="58"/>
      <c r="FG114" s="58"/>
      <c r="FH114" s="58"/>
      <c r="FI114" s="58"/>
      <c r="FJ114" s="58"/>
      <c r="FK114" s="58"/>
      <c r="FL114" s="58"/>
      <c r="FM114" s="58"/>
      <c r="FN114" s="58"/>
      <c r="FO114" s="58"/>
      <c r="FP114" s="58"/>
      <c r="FQ114" s="58"/>
      <c r="FR114" s="58"/>
      <c r="FS114" s="58"/>
      <c r="FT114" s="58"/>
      <c r="FU114" s="58"/>
      <c r="FV114" s="58"/>
      <c r="FW114" s="58"/>
      <c r="FX114" s="58"/>
      <c r="FY114" s="58"/>
      <c r="FZ114" s="58"/>
      <c r="GA114" s="58"/>
      <c r="GB114" s="58"/>
      <c r="GC114" s="58"/>
      <c r="GD114" s="58"/>
      <c r="GE114" s="58"/>
      <c r="GF114" s="58"/>
      <c r="GG114" s="58"/>
      <c r="GH114" s="58"/>
      <c r="GI114" s="58"/>
      <c r="GJ114" s="58"/>
      <c r="GK114" s="58"/>
      <c r="GL114" s="58"/>
      <c r="GM114" s="58"/>
      <c r="GN114" s="58"/>
      <c r="GO114" s="58"/>
      <c r="GP114" s="58"/>
      <c r="GQ114" s="58"/>
      <c r="GR114" s="58"/>
      <c r="GS114" s="58"/>
      <c r="GT114" s="58"/>
      <c r="GU114" s="58"/>
      <c r="GV114" s="58"/>
      <c r="GW114" s="58"/>
      <c r="GX114" s="58"/>
      <c r="GY114" s="58"/>
      <c r="GZ114" s="58"/>
      <c r="HA114" s="58"/>
      <c r="HB114" s="58"/>
      <c r="HC114" s="58"/>
      <c r="HD114" s="58"/>
      <c r="HE114" s="58"/>
      <c r="HF114" s="58"/>
      <c r="HG114" s="58"/>
      <c r="HH114" s="58"/>
      <c r="HI114" s="58"/>
      <c r="HJ114" s="58"/>
      <c r="HK114" s="58"/>
      <c r="HL114" s="58"/>
      <c r="HM114" s="58"/>
      <c r="HN114" s="58"/>
      <c r="HO114" s="58"/>
      <c r="HP114" s="58"/>
      <c r="HQ114" s="58"/>
      <c r="HR114" s="58"/>
      <c r="HS114" s="58"/>
      <c r="HT114" s="58"/>
      <c r="HU114" s="58"/>
      <c r="HV114" s="58"/>
      <c r="HW114" s="58"/>
      <c r="HX114" s="58"/>
      <c r="HY114" s="58"/>
      <c r="HZ114" s="58"/>
      <c r="IA114" s="58"/>
      <c r="IB114" s="58"/>
      <c r="IC114" s="58"/>
      <c r="ID114" s="58"/>
      <c r="IE114" s="58"/>
      <c r="IF114" s="58"/>
      <c r="IG114" s="58"/>
      <c r="IH114" s="58"/>
      <c r="II114" s="58"/>
      <c r="IJ114" s="58"/>
      <c r="IK114" s="58"/>
      <c r="IL114" s="58"/>
      <c r="IM114" s="58"/>
      <c r="IN114" s="58"/>
      <c r="IO114" s="58"/>
      <c r="IP114" s="58"/>
      <c r="IQ114" s="58"/>
      <c r="IR114" s="58"/>
      <c r="IS114" s="58"/>
      <c r="IT114" s="58"/>
      <c r="IU114" s="58"/>
      <c r="IV114" s="58"/>
      <c r="IW114" s="58"/>
      <c r="IX114" s="58"/>
      <c r="IY114" s="58"/>
      <c r="IZ114" s="58"/>
      <c r="JA114" s="58"/>
      <c r="JB114" s="58"/>
      <c r="JC114" s="58"/>
      <c r="JD114" s="58"/>
      <c r="JE114" s="58"/>
      <c r="JF114" s="58"/>
      <c r="JG114" s="58"/>
      <c r="JH114" s="58"/>
      <c r="JI114" s="58"/>
      <c r="JJ114" s="58"/>
      <c r="JK114" s="58"/>
      <c r="JL114" s="58"/>
      <c r="JM114" s="58"/>
      <c r="JN114" s="58"/>
      <c r="JO114" s="58"/>
      <c r="JP114" s="58"/>
      <c r="JQ114" s="58"/>
      <c r="JR114" s="58"/>
      <c r="JS114" s="58"/>
      <c r="JT114" s="58"/>
      <c r="JU114" s="58"/>
      <c r="JV114" s="58"/>
      <c r="JW114" s="58"/>
      <c r="JX114" s="58"/>
      <c r="JY114" s="58"/>
      <c r="JZ114" s="58"/>
      <c r="KA114" s="58"/>
      <c r="KB114" s="58"/>
      <c r="KC114" s="58"/>
      <c r="KD114" s="58"/>
      <c r="KE114" s="58"/>
      <c r="KF114" s="58"/>
      <c r="KG114" s="58"/>
      <c r="KH114" s="58"/>
      <c r="KI114" s="58"/>
      <c r="KJ114" s="58"/>
      <c r="KK114" s="58"/>
      <c r="KL114" s="58"/>
      <c r="KM114" s="58"/>
      <c r="KN114" s="58"/>
      <c r="KO114" s="58"/>
      <c r="KP114" s="58"/>
      <c r="KQ114" s="58"/>
      <c r="KR114" s="58"/>
      <c r="KS114" s="58"/>
      <c r="KT114" s="58"/>
      <c r="KU114" s="58"/>
      <c r="KV114" s="58"/>
      <c r="KW114" s="58"/>
      <c r="KX114" s="58"/>
      <c r="KY114" s="58"/>
      <c r="KZ114" s="58"/>
      <c r="LA114" s="58"/>
      <c r="LB114" s="58"/>
      <c r="LC114" s="58"/>
      <c r="LD114" s="58"/>
      <c r="LE114" s="58"/>
      <c r="LF114" s="58"/>
      <c r="LG114" s="58"/>
      <c r="LH114" s="58"/>
      <c r="LI114" s="58"/>
      <c r="LJ114" s="58"/>
      <c r="LK114" s="58"/>
      <c r="LL114" s="58"/>
      <c r="LM114" s="58"/>
      <c r="LN114" s="58"/>
      <c r="LO114" s="58"/>
      <c r="LP114" s="58"/>
      <c r="LQ114" s="58"/>
      <c r="LR114" s="58"/>
      <c r="LS114" s="58"/>
      <c r="LT114" s="58"/>
      <c r="LU114" s="58"/>
      <c r="LV114" s="58"/>
      <c r="LW114" s="58"/>
      <c r="LX114" s="58"/>
      <c r="LY114" s="58"/>
      <c r="LZ114" s="58"/>
      <c r="MA114" s="58"/>
      <c r="MB114" s="58"/>
      <c r="MC114" s="58"/>
      <c r="MD114" s="58"/>
      <c r="ME114" s="58"/>
      <c r="MF114" s="58"/>
      <c r="MG114" s="58"/>
      <c r="MH114" s="58"/>
      <c r="MI114" s="58"/>
      <c r="MJ114" s="58"/>
      <c r="MK114" s="58"/>
      <c r="ML114" s="58"/>
      <c r="MM114" s="58"/>
      <c r="MN114" s="58"/>
      <c r="MO114" s="58"/>
      <c r="MP114" s="58"/>
      <c r="MQ114" s="58"/>
      <c r="MR114" s="58"/>
      <c r="MS114" s="58"/>
      <c r="MT114" s="58"/>
      <c r="MU114" s="58"/>
      <c r="MV114" s="58"/>
      <c r="MW114" s="58"/>
      <c r="MX114" s="58"/>
      <c r="MY114" s="58"/>
      <c r="MZ114" s="58"/>
      <c r="NA114" s="58"/>
      <c r="NB114" s="58"/>
      <c r="NC114" s="58"/>
      <c r="ND114" s="58"/>
      <c r="NE114" s="58"/>
      <c r="NF114" s="58"/>
      <c r="NG114" s="58"/>
      <c r="NH114" s="58"/>
      <c r="NI114" s="58"/>
      <c r="NJ114" s="58"/>
      <c r="NK114" s="58"/>
      <c r="NL114" s="58"/>
      <c r="NM114" s="58"/>
      <c r="NN114" s="58"/>
      <c r="NO114" s="58"/>
      <c r="NP114" s="58"/>
      <c r="NQ114" s="58"/>
      <c r="NR114" s="58"/>
      <c r="NS114" s="58"/>
      <c r="NT114" s="58"/>
      <c r="NU114" s="58"/>
      <c r="NV114" s="58"/>
      <c r="NW114" s="58"/>
      <c r="NX114" s="58"/>
      <c r="NY114" s="58"/>
      <c r="NZ114" s="58"/>
      <c r="OA114" s="58"/>
      <c r="OB114" s="58"/>
      <c r="OC114" s="58"/>
      <c r="OD114" s="58"/>
      <c r="OE114" s="58"/>
      <c r="OF114" s="58"/>
      <c r="OG114" s="58"/>
      <c r="OH114" s="58"/>
      <c r="OI114" s="58"/>
      <c r="OJ114" s="58"/>
      <c r="OK114" s="58"/>
      <c r="OL114" s="58"/>
      <c r="OM114" s="58"/>
      <c r="ON114" s="58"/>
      <c r="OO114" s="58"/>
      <c r="OP114" s="58"/>
      <c r="OQ114" s="58"/>
      <c r="OR114" s="58"/>
      <c r="OS114" s="58"/>
      <c r="OT114" s="58"/>
      <c r="OU114" s="58"/>
      <c r="OV114" s="58"/>
      <c r="OW114" s="58"/>
      <c r="OX114" s="58"/>
      <c r="OY114" s="58"/>
      <c r="OZ114" s="58"/>
      <c r="PA114" s="58"/>
      <c r="PB114" s="58"/>
      <c r="PC114" s="58"/>
      <c r="PD114" s="58"/>
      <c r="PE114" s="58"/>
      <c r="PF114" s="58"/>
      <c r="PG114" s="58"/>
      <c r="PH114" s="58"/>
      <c r="PI114" s="58"/>
      <c r="PJ114" s="58"/>
      <c r="PK114" s="58"/>
      <c r="PL114" s="58"/>
      <c r="PM114" s="58"/>
      <c r="PN114" s="58"/>
      <c r="PO114" s="58"/>
      <c r="PP114" s="58"/>
      <c r="PQ114" s="58"/>
      <c r="PR114" s="58"/>
      <c r="PS114" s="58"/>
      <c r="PT114" s="58"/>
      <c r="PU114" s="58"/>
      <c r="PV114" s="58"/>
      <c r="PW114" s="58"/>
      <c r="PX114" s="58"/>
      <c r="PY114" s="58"/>
      <c r="PZ114" s="58"/>
      <c r="QA114" s="58"/>
      <c r="QB114" s="58"/>
      <c r="QC114" s="58"/>
      <c r="QD114" s="58"/>
      <c r="QE114" s="58"/>
      <c r="QF114" s="58"/>
      <c r="QG114" s="58"/>
      <c r="QH114" s="58"/>
      <c r="QI114" s="58"/>
      <c r="QJ114" s="58"/>
      <c r="QK114" s="58"/>
      <c r="QL114" s="58"/>
      <c r="QM114" s="58"/>
      <c r="QN114" s="58"/>
      <c r="QO114" s="58"/>
      <c r="QP114" s="58"/>
      <c r="QQ114" s="58"/>
      <c r="QR114" s="58"/>
      <c r="QS114" s="58"/>
      <c r="QT114" s="58"/>
      <c r="QU114" s="58"/>
      <c r="QV114" s="58"/>
      <c r="QW114" s="58"/>
      <c r="QX114" s="58"/>
      <c r="QY114" s="58"/>
      <c r="QZ114" s="58"/>
      <c r="RA114" s="58"/>
      <c r="RB114" s="58"/>
      <c r="RC114" s="58"/>
      <c r="RD114" s="58"/>
      <c r="RE114" s="58"/>
      <c r="RF114" s="58"/>
      <c r="RG114" s="58"/>
      <c r="RH114" s="58"/>
      <c r="RI114" s="58"/>
      <c r="RJ114" s="58"/>
      <c r="RK114" s="58"/>
      <c r="RL114" s="58"/>
      <c r="RM114" s="58"/>
      <c r="RN114" s="58"/>
      <c r="RO114" s="58"/>
      <c r="RP114" s="58"/>
      <c r="RQ114" s="58"/>
      <c r="RR114" s="58"/>
      <c r="RS114" s="58"/>
      <c r="RT114" s="58"/>
      <c r="RU114" s="58"/>
      <c r="RV114" s="58"/>
      <c r="RW114" s="58"/>
      <c r="RX114" s="58"/>
      <c r="RY114" s="58"/>
      <c r="RZ114" s="58"/>
      <c r="SA114" s="58"/>
      <c r="SB114" s="58"/>
      <c r="SC114" s="58"/>
      <c r="SD114" s="58"/>
      <c r="SE114" s="58"/>
      <c r="SF114" s="58"/>
      <c r="SG114" s="58"/>
      <c r="SH114" s="58"/>
      <c r="SI114" s="58"/>
      <c r="SJ114" s="58"/>
      <c r="SK114" s="58"/>
      <c r="SL114" s="58"/>
      <c r="SM114" s="58"/>
      <c r="SN114" s="58"/>
      <c r="SO114" s="58"/>
      <c r="SP114" s="58"/>
      <c r="SQ114" s="58"/>
      <c r="SR114" s="58"/>
      <c r="SS114" s="58"/>
      <c r="ST114" s="58"/>
      <c r="SU114" s="58"/>
      <c r="SV114" s="58"/>
      <c r="SW114" s="58"/>
      <c r="SX114" s="58"/>
      <c r="SY114" s="58"/>
      <c r="SZ114" s="58"/>
      <c r="TA114" s="58"/>
      <c r="TB114" s="58"/>
      <c r="TC114" s="58"/>
      <c r="TD114" s="58"/>
      <c r="TE114" s="58"/>
      <c r="TF114" s="58"/>
      <c r="TG114" s="58"/>
      <c r="TH114" s="58"/>
      <c r="TI114" s="58"/>
      <c r="TJ114" s="58"/>
      <c r="TK114" s="58"/>
      <c r="TL114" s="58"/>
      <c r="TM114" s="58"/>
      <c r="TN114" s="58"/>
      <c r="TO114" s="58"/>
      <c r="TP114" s="58"/>
      <c r="TQ114" s="58"/>
      <c r="TR114" s="58"/>
      <c r="TS114" s="58"/>
      <c r="TT114" s="58"/>
      <c r="TU114" s="58"/>
      <c r="TV114" s="58"/>
      <c r="TW114" s="58"/>
      <c r="TX114" s="58"/>
      <c r="TY114" s="58"/>
      <c r="TZ114" s="58"/>
      <c r="UA114" s="58"/>
      <c r="UB114" s="58"/>
      <c r="UC114" s="58"/>
      <c r="UD114" s="58"/>
      <c r="UE114" s="58"/>
      <c r="UF114" s="58"/>
      <c r="UG114" s="58"/>
      <c r="UH114" s="58"/>
      <c r="UI114" s="58"/>
      <c r="UJ114" s="58"/>
      <c r="UK114" s="58"/>
      <c r="UL114" s="58"/>
      <c r="UM114" s="58"/>
      <c r="UN114" s="58"/>
      <c r="UO114" s="58"/>
      <c r="UP114" s="58"/>
      <c r="UQ114" s="58"/>
      <c r="UR114" s="58"/>
      <c r="US114" s="58"/>
      <c r="UT114" s="58"/>
      <c r="UU114" s="58"/>
      <c r="UV114" s="58"/>
      <c r="UW114" s="58"/>
      <c r="UX114" s="58"/>
      <c r="UY114" s="58"/>
      <c r="UZ114" s="58"/>
      <c r="VA114" s="58"/>
      <c r="VB114" s="58"/>
      <c r="VC114" s="58"/>
      <c r="VD114" s="58"/>
      <c r="VE114" s="58"/>
      <c r="VF114" s="58"/>
      <c r="VG114" s="58"/>
      <c r="VH114" s="58"/>
      <c r="VI114" s="58"/>
      <c r="VJ114" s="58"/>
      <c r="VK114" s="58"/>
      <c r="VL114" s="58"/>
      <c r="VM114" s="58"/>
      <c r="VN114" s="58"/>
      <c r="VO114" s="58"/>
      <c r="VP114" s="58"/>
      <c r="VQ114" s="58"/>
      <c r="VR114" s="58"/>
      <c r="VS114" s="58"/>
      <c r="VT114" s="58"/>
      <c r="VU114" s="58"/>
      <c r="VV114" s="58"/>
      <c r="VW114" s="58"/>
      <c r="VX114" s="58"/>
      <c r="VY114" s="58"/>
      <c r="VZ114" s="58"/>
      <c r="WA114" s="58"/>
      <c r="WB114" s="58"/>
      <c r="WC114" s="58"/>
      <c r="WD114" s="58"/>
      <c r="WE114" s="58"/>
      <c r="WF114" s="58"/>
      <c r="WG114" s="58"/>
      <c r="WH114" s="58"/>
      <c r="WI114" s="58"/>
      <c r="WJ114" s="58"/>
      <c r="WK114" s="58"/>
      <c r="WL114" s="58"/>
      <c r="WM114" s="58"/>
      <c r="WN114" s="58"/>
      <c r="WO114" s="58"/>
      <c r="WP114" s="58"/>
      <c r="WQ114" s="58"/>
      <c r="WR114" s="58"/>
      <c r="WS114" s="58"/>
      <c r="WT114" s="58"/>
      <c r="WU114" s="58"/>
      <c r="WV114" s="58"/>
      <c r="WW114" s="58"/>
      <c r="WX114" s="58"/>
      <c r="WY114" s="58"/>
      <c r="WZ114" s="58"/>
      <c r="XA114" s="58"/>
      <c r="XB114" s="58"/>
      <c r="XC114" s="58"/>
      <c r="XD114" s="58"/>
      <c r="XE114" s="58"/>
      <c r="XF114" s="58"/>
      <c r="XG114" s="58"/>
      <c r="XH114" s="58"/>
      <c r="XI114" s="58"/>
      <c r="XJ114" s="58"/>
      <c r="XK114" s="58"/>
      <c r="XL114" s="58"/>
      <c r="XM114" s="58"/>
      <c r="XN114" s="58"/>
      <c r="XO114" s="58"/>
      <c r="XP114" s="58"/>
      <c r="XQ114" s="58"/>
      <c r="XR114" s="58"/>
      <c r="XS114" s="58"/>
      <c r="XT114" s="58"/>
      <c r="XU114" s="58"/>
      <c r="XV114" s="58"/>
      <c r="XW114" s="58"/>
      <c r="XX114" s="58"/>
      <c r="XY114" s="58"/>
      <c r="XZ114" s="58"/>
      <c r="YA114" s="58"/>
      <c r="YB114" s="58"/>
      <c r="YC114" s="58"/>
      <c r="YD114" s="58"/>
      <c r="YE114" s="58"/>
      <c r="YF114" s="58"/>
      <c r="YG114" s="58"/>
      <c r="YH114" s="58"/>
      <c r="YI114" s="58"/>
      <c r="YJ114" s="58"/>
      <c r="YK114" s="58"/>
      <c r="YL114" s="58"/>
      <c r="YM114" s="58"/>
      <c r="YN114" s="58"/>
      <c r="YO114" s="58"/>
      <c r="YP114" s="58"/>
      <c r="YQ114" s="58"/>
      <c r="YR114" s="58"/>
      <c r="YS114" s="58"/>
      <c r="YT114" s="58"/>
      <c r="YU114" s="58"/>
      <c r="YV114" s="58"/>
      <c r="YW114" s="58"/>
      <c r="YX114" s="58"/>
      <c r="YY114" s="58"/>
      <c r="YZ114" s="58"/>
      <c r="ZA114" s="58"/>
      <c r="ZB114" s="58"/>
      <c r="ZC114" s="58"/>
      <c r="ZD114" s="58"/>
      <c r="ZE114" s="58"/>
      <c r="ZF114" s="58"/>
      <c r="ZG114" s="58"/>
      <c r="ZH114" s="58"/>
      <c r="ZI114" s="58"/>
      <c r="ZJ114" s="58"/>
      <c r="ZK114" s="58"/>
      <c r="ZL114" s="58"/>
      <c r="ZM114" s="58"/>
      <c r="ZN114" s="58"/>
      <c r="ZO114" s="58"/>
      <c r="ZP114" s="58"/>
      <c r="ZQ114" s="58"/>
      <c r="ZR114" s="58"/>
      <c r="ZS114" s="58"/>
      <c r="ZT114" s="58"/>
      <c r="ZU114" s="58"/>
      <c r="ZV114" s="58"/>
      <c r="ZW114" s="58"/>
      <c r="ZX114" s="58"/>
      <c r="ZY114" s="58"/>
      <c r="ZZ114" s="58"/>
      <c r="AAA114" s="58"/>
      <c r="AAB114" s="58"/>
      <c r="AAC114" s="58"/>
      <c r="AAD114" s="58"/>
      <c r="AAE114" s="58"/>
      <c r="AAF114" s="58"/>
      <c r="AAG114" s="58"/>
      <c r="AAH114" s="58"/>
      <c r="AAI114" s="58"/>
      <c r="AAJ114" s="58"/>
      <c r="AAK114" s="58"/>
      <c r="AAL114" s="58"/>
      <c r="AAM114" s="58"/>
      <c r="AAN114" s="58"/>
      <c r="AAO114" s="58"/>
      <c r="AAP114" s="58"/>
      <c r="AAQ114" s="58"/>
      <c r="AAR114" s="58"/>
      <c r="AAS114" s="58"/>
      <c r="AAT114" s="58"/>
      <c r="AAU114" s="58"/>
      <c r="AAV114" s="58"/>
      <c r="AAW114" s="58"/>
      <c r="AAX114" s="58"/>
      <c r="AAY114" s="58"/>
      <c r="AAZ114" s="58"/>
      <c r="ABA114" s="58"/>
      <c r="ABB114" s="58"/>
      <c r="ABC114" s="58"/>
      <c r="ABD114" s="58"/>
      <c r="ABE114" s="58"/>
      <c r="ABF114" s="58"/>
      <c r="ABG114" s="58"/>
      <c r="ABH114" s="58"/>
      <c r="ABI114" s="58"/>
      <c r="ABJ114" s="58"/>
      <c r="ABK114" s="58"/>
      <c r="ABL114" s="58"/>
      <c r="ABM114" s="58"/>
      <c r="ABN114" s="58"/>
      <c r="ABO114" s="58"/>
      <c r="ABP114" s="58"/>
      <c r="ABQ114" s="58"/>
      <c r="ABR114" s="58"/>
      <c r="ABS114" s="58"/>
      <c r="ABT114" s="58"/>
      <c r="ABU114" s="58"/>
      <c r="ABV114" s="58"/>
      <c r="ABW114" s="58"/>
      <c r="ABX114" s="58"/>
      <c r="ABY114" s="58"/>
      <c r="ABZ114" s="58"/>
      <c r="ACA114" s="58"/>
      <c r="ACB114" s="58"/>
      <c r="ACC114" s="58"/>
      <c r="ACD114" s="58"/>
      <c r="ACE114" s="58"/>
      <c r="ACF114" s="58"/>
      <c r="ACG114" s="58"/>
      <c r="ACH114" s="58"/>
      <c r="ACI114" s="58"/>
      <c r="ACJ114" s="58"/>
      <c r="ACK114" s="58"/>
      <c r="ACL114" s="58"/>
      <c r="ACM114" s="58"/>
      <c r="ACN114" s="58"/>
      <c r="ACO114" s="58"/>
      <c r="ACP114" s="58"/>
      <c r="ACQ114" s="58"/>
      <c r="ACR114" s="58"/>
      <c r="ACS114" s="58"/>
      <c r="ACT114" s="58"/>
      <c r="ACU114" s="58"/>
      <c r="ACV114" s="58"/>
      <c r="ACW114" s="58"/>
      <c r="ACX114" s="58"/>
      <c r="ACY114" s="58"/>
      <c r="ACZ114" s="58"/>
      <c r="ADA114" s="58"/>
      <c r="ADB114" s="58"/>
      <c r="ADC114" s="58"/>
      <c r="ADD114" s="58"/>
      <c r="ADE114" s="58"/>
      <c r="ADF114" s="58"/>
      <c r="ADG114" s="58"/>
      <c r="ADH114" s="58"/>
      <c r="ADI114" s="58"/>
      <c r="ADJ114" s="58"/>
      <c r="ADK114" s="58"/>
      <c r="ADL114" s="58"/>
      <c r="ADM114" s="58"/>
      <c r="ADN114" s="58"/>
      <c r="ADO114" s="58"/>
      <c r="ADP114" s="58"/>
      <c r="ADQ114" s="58"/>
      <c r="ADR114" s="58"/>
      <c r="ADS114" s="58"/>
      <c r="ADT114" s="58"/>
      <c r="ADU114" s="58"/>
      <c r="ADV114" s="58"/>
      <c r="ADW114" s="58"/>
      <c r="ADX114" s="58"/>
      <c r="ADY114" s="58"/>
      <c r="ADZ114" s="58"/>
      <c r="AEA114" s="58"/>
      <c r="AEB114" s="58"/>
      <c r="AEC114" s="58"/>
      <c r="AED114" s="58"/>
      <c r="AEE114" s="58"/>
      <c r="AEF114" s="58"/>
      <c r="AEG114" s="58"/>
      <c r="AEH114" s="58"/>
      <c r="AEI114" s="58"/>
      <c r="AEJ114" s="58"/>
      <c r="AEK114" s="58"/>
      <c r="AEL114" s="58"/>
      <c r="AEM114" s="58"/>
      <c r="AEN114" s="58"/>
      <c r="AEO114" s="58"/>
      <c r="AEP114" s="58"/>
      <c r="AEQ114" s="58"/>
      <c r="AER114" s="58"/>
      <c r="AES114" s="58"/>
      <c r="AET114" s="58"/>
      <c r="AEU114" s="58"/>
      <c r="AEV114" s="58"/>
      <c r="AEW114" s="58"/>
      <c r="AEX114" s="58"/>
      <c r="AEY114" s="58"/>
      <c r="AEZ114" s="58"/>
      <c r="AFA114" s="58"/>
      <c r="AFB114" s="58"/>
      <c r="AFC114" s="58"/>
      <c r="AFD114" s="58"/>
      <c r="AFE114" s="58"/>
      <c r="AFF114" s="58"/>
      <c r="AFG114" s="58"/>
      <c r="AFH114" s="58"/>
      <c r="AFI114" s="58"/>
      <c r="AFJ114" s="58"/>
      <c r="AFK114" s="58"/>
      <c r="AFL114" s="58"/>
      <c r="AFM114" s="58"/>
      <c r="AFN114" s="58"/>
      <c r="AFO114" s="58"/>
      <c r="AFP114" s="58"/>
      <c r="AFQ114" s="58"/>
      <c r="AFR114" s="58"/>
      <c r="AFS114" s="58"/>
      <c r="AFT114" s="58"/>
      <c r="AFU114" s="58"/>
      <c r="AFV114" s="58"/>
      <c r="AFW114" s="58"/>
      <c r="AFX114" s="58"/>
      <c r="AFY114" s="58"/>
      <c r="AFZ114" s="58"/>
      <c r="AGA114" s="58"/>
      <c r="AGB114" s="58"/>
      <c r="AGC114" s="58"/>
      <c r="AGD114" s="58"/>
      <c r="AGE114" s="58"/>
      <c r="AGF114" s="58"/>
      <c r="AGG114" s="58"/>
      <c r="AGH114" s="58"/>
      <c r="AGI114" s="58"/>
      <c r="AGJ114" s="58"/>
      <c r="AGK114" s="58"/>
      <c r="AGL114" s="58"/>
      <c r="AGM114" s="58"/>
      <c r="AGN114" s="58"/>
      <c r="AGO114" s="58"/>
      <c r="AGP114" s="58"/>
      <c r="AGQ114" s="58"/>
      <c r="AGR114" s="58"/>
      <c r="AGS114" s="58"/>
      <c r="AGT114" s="58"/>
      <c r="AGU114" s="58"/>
      <c r="AGV114" s="58"/>
      <c r="AGW114" s="58"/>
      <c r="AGX114" s="58"/>
      <c r="AGY114" s="58"/>
      <c r="AGZ114" s="58"/>
      <c r="AHA114" s="58"/>
      <c r="AHB114" s="58"/>
      <c r="AHC114" s="58"/>
      <c r="AHD114" s="58"/>
      <c r="AHE114" s="58"/>
      <c r="AHF114" s="58"/>
      <c r="AHG114" s="58"/>
      <c r="AHH114" s="58"/>
      <c r="AHI114" s="58"/>
      <c r="AHJ114" s="58"/>
      <c r="AHK114" s="58"/>
      <c r="AHL114" s="58"/>
      <c r="AHM114" s="58"/>
      <c r="AHN114" s="58"/>
      <c r="AHO114" s="58"/>
      <c r="AHP114" s="58"/>
      <c r="AHQ114" s="58"/>
      <c r="AHR114" s="58"/>
      <c r="AHS114" s="58"/>
      <c r="AHT114" s="58"/>
      <c r="AHU114" s="58"/>
      <c r="AHV114" s="58"/>
      <c r="AHW114" s="58"/>
      <c r="AHX114" s="58"/>
      <c r="AHY114" s="58"/>
      <c r="AHZ114" s="58"/>
      <c r="AIA114" s="58"/>
      <c r="AIB114" s="58"/>
      <c r="AIC114" s="58"/>
      <c r="AID114" s="58"/>
      <c r="AIE114" s="58"/>
      <c r="AIF114" s="58"/>
      <c r="AIG114" s="58"/>
      <c r="AIH114" s="58"/>
      <c r="AII114" s="58"/>
      <c r="AIJ114" s="58"/>
      <c r="AIK114" s="58"/>
      <c r="AIL114" s="58"/>
      <c r="AIM114" s="58"/>
      <c r="AIN114" s="58"/>
      <c r="AIO114" s="58"/>
      <c r="AIP114" s="58"/>
      <c r="AIQ114" s="58"/>
      <c r="AIR114" s="58"/>
      <c r="AIS114" s="58"/>
      <c r="AIT114" s="58"/>
      <c r="AIU114" s="58"/>
      <c r="AIV114" s="58"/>
      <c r="AIW114" s="58"/>
      <c r="AIX114" s="58"/>
      <c r="AIY114" s="58"/>
      <c r="AIZ114" s="58"/>
      <c r="AJA114" s="58"/>
      <c r="AJB114" s="58"/>
      <c r="AJC114" s="58"/>
      <c r="AJD114" s="58"/>
      <c r="AJE114" s="58"/>
      <c r="AJF114" s="58"/>
      <c r="AJG114" s="58"/>
      <c r="AJH114" s="58"/>
      <c r="AJI114" s="58"/>
      <c r="AJJ114" s="58"/>
      <c r="AJK114" s="58"/>
      <c r="AJL114" s="58"/>
      <c r="AJM114" s="58"/>
      <c r="AJN114" s="58"/>
      <c r="AJO114" s="58"/>
      <c r="AJP114" s="58"/>
      <c r="AJQ114" s="58"/>
      <c r="AJR114" s="58"/>
      <c r="AJS114" s="58"/>
      <c r="AJT114" s="58"/>
      <c r="AJU114" s="58"/>
      <c r="AJV114" s="58"/>
      <c r="AJW114" s="58"/>
      <c r="AJX114" s="58"/>
      <c r="AJY114" s="58"/>
      <c r="AJZ114" s="58"/>
      <c r="AKA114" s="58"/>
      <c r="AKB114" s="58"/>
      <c r="AKC114" s="58"/>
      <c r="AKD114" s="58"/>
      <c r="AKE114" s="58"/>
      <c r="AKF114" s="58"/>
      <c r="AKG114" s="58"/>
      <c r="AKH114" s="58"/>
      <c r="AKI114" s="58"/>
      <c r="AKJ114" s="58"/>
      <c r="AKK114" s="58"/>
      <c r="AKL114" s="58"/>
      <c r="AKM114" s="58"/>
      <c r="AKN114" s="58"/>
      <c r="AKO114" s="58"/>
      <c r="AKP114" s="58"/>
      <c r="AKQ114" s="58"/>
      <c r="AKR114" s="58"/>
      <c r="AKS114" s="58"/>
      <c r="AKT114" s="58"/>
      <c r="AKU114" s="58"/>
      <c r="AKV114" s="58"/>
      <c r="AKW114" s="58"/>
      <c r="AKX114" s="58"/>
      <c r="AKY114" s="58"/>
      <c r="AKZ114" s="58"/>
      <c r="ALA114" s="58"/>
      <c r="ALB114" s="58"/>
      <c r="ALC114" s="58"/>
      <c r="ALD114" s="58"/>
      <c r="ALE114" s="58"/>
      <c r="ALF114" s="58"/>
      <c r="ALG114" s="58"/>
      <c r="ALH114" s="58"/>
      <c r="ALI114" s="58"/>
      <c r="ALJ114" s="58"/>
      <c r="ALK114" s="58"/>
      <c r="ALL114" s="58"/>
      <c r="ALM114" s="58"/>
      <c r="ALN114" s="58"/>
      <c r="ALO114" s="58"/>
      <c r="ALP114" s="58"/>
      <c r="ALQ114" s="58"/>
      <c r="ALR114" s="58"/>
      <c r="ALS114" s="58"/>
      <c r="ALT114" s="58"/>
      <c r="ALU114" s="58"/>
      <c r="ALV114" s="58"/>
      <c r="ALW114" s="58"/>
      <c r="ALX114" s="58"/>
      <c r="ALY114" s="58"/>
      <c r="ALZ114" s="58"/>
      <c r="AMA114" s="58"/>
      <c r="AMB114" s="58"/>
      <c r="AMC114" s="58"/>
      <c r="AMD114" s="58"/>
      <c r="AME114" s="58"/>
      <c r="AMF114" s="58"/>
      <c r="AMG114" s="58"/>
      <c r="AMH114" s="58"/>
      <c r="AMI114" s="58"/>
      <c r="AMJ114" s="59"/>
    </row>
    <row r="115" spans="1:1024" ht="35.25" customHeight="1">
      <c r="A115" s="18" t="s">
        <v>7</v>
      </c>
      <c r="B115" s="177" t="s">
        <v>175</v>
      </c>
      <c r="C115" s="177"/>
      <c r="D115" s="177"/>
      <c r="E115" s="177"/>
      <c r="F115" s="177"/>
      <c r="G115" s="177"/>
      <c r="H115" s="186">
        <f>UNIFORMES!F17</f>
        <v>308.82</v>
      </c>
      <c r="I115" s="186"/>
      <c r="J115" s="22"/>
      <c r="K115" s="62" t="s">
        <v>176</v>
      </c>
    </row>
    <row r="116" spans="1:1024" ht="35.25" customHeight="1">
      <c r="A116" s="18" t="s">
        <v>11</v>
      </c>
      <c r="B116" s="177" t="s">
        <v>177</v>
      </c>
      <c r="C116" s="177"/>
      <c r="D116" s="177"/>
      <c r="E116" s="177"/>
      <c r="F116" s="177"/>
      <c r="G116" s="177"/>
      <c r="H116" s="186">
        <v>0</v>
      </c>
      <c r="I116" s="186"/>
      <c r="J116" s="22"/>
      <c r="K116" s="62" t="s">
        <v>178</v>
      </c>
    </row>
    <row r="117" spans="1:1024" ht="32.25" customHeight="1">
      <c r="A117" s="18" t="s">
        <v>15</v>
      </c>
      <c r="B117" s="177" t="s">
        <v>179</v>
      </c>
      <c r="C117" s="177"/>
      <c r="D117" s="177"/>
      <c r="E117" s="177"/>
      <c r="F117" s="177"/>
      <c r="G117" s="177"/>
      <c r="H117" s="186">
        <f>EQUIPAMENTOS!F25</f>
        <v>3280</v>
      </c>
      <c r="I117" s="186"/>
      <c r="J117" s="22"/>
      <c r="K117" s="62" t="s">
        <v>178</v>
      </c>
    </row>
    <row r="118" spans="1:1024" ht="30.75" customHeight="1">
      <c r="A118" s="18" t="s">
        <v>19</v>
      </c>
      <c r="B118" s="177" t="s">
        <v>180</v>
      </c>
      <c r="C118" s="177"/>
      <c r="D118" s="177"/>
      <c r="E118" s="177"/>
      <c r="F118" s="177"/>
      <c r="G118" s="177"/>
      <c r="H118" s="186">
        <v>0</v>
      </c>
      <c r="I118" s="186"/>
      <c r="J118" s="22"/>
      <c r="K118" s="62" t="s">
        <v>178</v>
      </c>
    </row>
    <row r="119" spans="1:1024" ht="15" customHeight="1">
      <c r="A119" s="172" t="s">
        <v>104</v>
      </c>
      <c r="B119" s="172"/>
      <c r="C119" s="172"/>
      <c r="D119" s="172"/>
      <c r="E119" s="172"/>
      <c r="F119" s="172"/>
      <c r="G119" s="172"/>
      <c r="H119" s="173">
        <f>SUM(H115:I118)</f>
        <v>3588.82</v>
      </c>
      <c r="I119" s="173"/>
      <c r="J119" s="63"/>
      <c r="K119" s="64"/>
    </row>
    <row r="120" spans="1:1024" s="67" customFormat="1" ht="15" customHeight="1">
      <c r="A120" s="184"/>
      <c r="B120" s="184"/>
      <c r="C120" s="184"/>
      <c r="D120" s="184"/>
      <c r="E120" s="184"/>
      <c r="F120" s="184"/>
      <c r="G120" s="184"/>
      <c r="H120" s="184"/>
      <c r="I120" s="184"/>
      <c r="J120" s="65"/>
      <c r="K120" s="66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  <c r="AA120" s="24"/>
      <c r="AB120" s="24"/>
      <c r="AC120" s="24"/>
      <c r="AD120" s="24"/>
      <c r="AE120" s="24"/>
      <c r="AF120" s="24"/>
      <c r="AG120" s="24"/>
      <c r="AH120" s="24"/>
      <c r="AI120" s="24"/>
      <c r="AJ120" s="24"/>
      <c r="AK120" s="24"/>
      <c r="AL120" s="24"/>
      <c r="AM120" s="24"/>
      <c r="AN120" s="24"/>
      <c r="AO120" s="24"/>
      <c r="AP120" s="24"/>
      <c r="AQ120" s="24"/>
      <c r="AR120" s="24"/>
      <c r="AS120" s="24"/>
      <c r="AT120" s="24"/>
      <c r="AU120" s="24"/>
      <c r="AMJ120" s="59"/>
    </row>
    <row r="121" spans="1:1024" s="67" customFormat="1" ht="15" customHeight="1">
      <c r="A121" s="185" t="s">
        <v>181</v>
      </c>
      <c r="B121" s="185"/>
      <c r="C121" s="185"/>
      <c r="D121" s="185"/>
      <c r="E121" s="185"/>
      <c r="F121" s="185"/>
      <c r="G121" s="185"/>
      <c r="H121" s="185"/>
      <c r="I121" s="185"/>
      <c r="J121" s="68"/>
      <c r="K121" s="66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4"/>
      <c r="AE121" s="24"/>
      <c r="AF121" s="24"/>
      <c r="AG121" s="24"/>
      <c r="AH121" s="24"/>
      <c r="AI121" s="24"/>
      <c r="AJ121" s="24"/>
      <c r="AK121" s="24"/>
      <c r="AL121" s="24"/>
      <c r="AM121" s="24"/>
      <c r="AN121" s="24"/>
      <c r="AO121" s="24"/>
      <c r="AP121" s="24"/>
      <c r="AQ121" s="24"/>
      <c r="AR121" s="24"/>
      <c r="AS121" s="24"/>
      <c r="AT121" s="24"/>
      <c r="AU121" s="24"/>
      <c r="AMJ121" s="59"/>
    </row>
    <row r="122" spans="1:1024" s="67" customFormat="1" ht="15" customHeight="1">
      <c r="A122" s="150">
        <v>6</v>
      </c>
      <c r="B122" s="180" t="s">
        <v>182</v>
      </c>
      <c r="C122" s="180"/>
      <c r="D122" s="180"/>
      <c r="E122" s="180"/>
      <c r="F122" s="180"/>
      <c r="G122" s="180"/>
      <c r="H122" s="150" t="s">
        <v>73</v>
      </c>
      <c r="I122" s="150" t="s">
        <v>50</v>
      </c>
      <c r="J122" s="69"/>
      <c r="K122" s="66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  <c r="AC122" s="24"/>
      <c r="AD122" s="24"/>
      <c r="AE122" s="24"/>
      <c r="AF122" s="24"/>
      <c r="AG122" s="24"/>
      <c r="AH122" s="24"/>
      <c r="AI122" s="24"/>
      <c r="AJ122" s="24"/>
      <c r="AK122" s="24"/>
      <c r="AL122" s="24"/>
      <c r="AM122" s="24"/>
      <c r="AN122" s="24"/>
      <c r="AO122" s="24"/>
      <c r="AP122" s="24"/>
      <c r="AQ122" s="24"/>
      <c r="AR122" s="24"/>
      <c r="AS122" s="24"/>
      <c r="AT122" s="24"/>
      <c r="AU122" s="24"/>
      <c r="AMJ122" s="59"/>
    </row>
    <row r="123" spans="1:1024" s="67" customFormat="1" ht="15" customHeight="1">
      <c r="A123" s="18" t="s">
        <v>7</v>
      </c>
      <c r="B123" s="177" t="s">
        <v>183</v>
      </c>
      <c r="C123" s="177"/>
      <c r="D123" s="177"/>
      <c r="E123" s="177"/>
      <c r="F123" s="177"/>
      <c r="G123" s="177"/>
      <c r="H123" s="70">
        <v>0.03</v>
      </c>
      <c r="I123" s="143">
        <f>H139*H123</f>
        <v>368.56</v>
      </c>
      <c r="J123" s="23"/>
      <c r="K123" s="71" t="s">
        <v>184</v>
      </c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  <c r="AA123" s="24"/>
      <c r="AB123" s="24"/>
      <c r="AC123" s="24"/>
      <c r="AD123" s="24"/>
      <c r="AE123" s="24"/>
      <c r="AF123" s="24"/>
      <c r="AG123" s="24"/>
      <c r="AH123" s="24"/>
      <c r="AI123" s="24"/>
      <c r="AJ123" s="24"/>
      <c r="AK123" s="24"/>
      <c r="AL123" s="24"/>
      <c r="AM123" s="24"/>
      <c r="AN123" s="24"/>
      <c r="AO123" s="24"/>
      <c r="AP123" s="24"/>
      <c r="AQ123" s="24"/>
      <c r="AR123" s="24"/>
      <c r="AS123" s="24"/>
      <c r="AT123" s="24"/>
      <c r="AU123" s="24"/>
      <c r="AMJ123" s="59"/>
    </row>
    <row r="124" spans="1:1024" s="67" customFormat="1" ht="15" customHeight="1">
      <c r="A124" s="18" t="s">
        <v>11</v>
      </c>
      <c r="B124" s="177" t="s">
        <v>185</v>
      </c>
      <c r="C124" s="177"/>
      <c r="D124" s="177"/>
      <c r="E124" s="177"/>
      <c r="F124" s="177"/>
      <c r="G124" s="177"/>
      <c r="H124" s="70">
        <v>6.7900000000000002E-2</v>
      </c>
      <c r="I124" s="143">
        <f>(I123+H139)*H124</f>
        <v>859.19</v>
      </c>
      <c r="J124" s="23"/>
      <c r="K124" s="71" t="s">
        <v>186</v>
      </c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  <c r="AA124" s="24"/>
      <c r="AB124" s="24"/>
      <c r="AC124" s="24"/>
      <c r="AD124" s="24"/>
      <c r="AE124" s="24"/>
      <c r="AF124" s="24"/>
      <c r="AG124" s="24"/>
      <c r="AH124" s="24"/>
      <c r="AI124" s="24"/>
      <c r="AJ124" s="24"/>
      <c r="AK124" s="24"/>
      <c r="AL124" s="24"/>
      <c r="AM124" s="24"/>
      <c r="AN124" s="24"/>
      <c r="AO124" s="24"/>
      <c r="AP124" s="24"/>
      <c r="AQ124" s="24"/>
      <c r="AR124" s="24"/>
      <c r="AS124" s="24"/>
      <c r="AT124" s="24"/>
      <c r="AU124" s="24"/>
      <c r="AMJ124" s="59"/>
    </row>
    <row r="125" spans="1:1024" s="67" customFormat="1" ht="15" customHeight="1">
      <c r="A125" s="18" t="s">
        <v>15</v>
      </c>
      <c r="B125" s="177" t="s">
        <v>187</v>
      </c>
      <c r="C125" s="177"/>
      <c r="D125" s="177"/>
      <c r="E125" s="177"/>
      <c r="F125" s="177"/>
      <c r="G125" s="177"/>
      <c r="H125" s="70"/>
      <c r="I125" s="143"/>
      <c r="J125" s="23"/>
      <c r="K125" s="66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4"/>
      <c r="AC125" s="24"/>
      <c r="AD125" s="24"/>
      <c r="AE125" s="24"/>
      <c r="AF125" s="24"/>
      <c r="AG125" s="24"/>
      <c r="AH125" s="24"/>
      <c r="AI125" s="24"/>
      <c r="AJ125" s="24"/>
      <c r="AK125" s="24"/>
      <c r="AL125" s="24"/>
      <c r="AM125" s="24"/>
      <c r="AN125" s="24"/>
      <c r="AO125" s="24"/>
      <c r="AP125" s="24"/>
      <c r="AQ125" s="24"/>
      <c r="AR125" s="24"/>
      <c r="AS125" s="24"/>
      <c r="AT125" s="24"/>
      <c r="AU125" s="24"/>
      <c r="AMJ125" s="59"/>
    </row>
    <row r="126" spans="1:1024" ht="15" customHeight="1">
      <c r="A126" s="182" t="s">
        <v>188</v>
      </c>
      <c r="B126" s="182"/>
      <c r="C126" s="183" t="s">
        <v>189</v>
      </c>
      <c r="D126" s="19" t="s">
        <v>190</v>
      </c>
      <c r="E126" s="20"/>
      <c r="F126" s="20"/>
      <c r="G126" s="21"/>
      <c r="H126" s="70">
        <v>1.6500000000000001E-2</v>
      </c>
      <c r="I126" s="143">
        <f>((H139+I123+I124)/(1-(H125)))*H126</f>
        <v>222.96</v>
      </c>
      <c r="J126" s="23"/>
      <c r="K126" s="72" t="s">
        <v>191</v>
      </c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  <c r="AA126" s="24"/>
      <c r="AB126" s="24"/>
      <c r="AC126" s="24"/>
      <c r="AD126" s="24"/>
      <c r="AE126" s="24"/>
      <c r="AF126" s="24"/>
      <c r="AG126" s="24"/>
      <c r="AH126" s="24"/>
      <c r="AI126" s="24"/>
      <c r="AJ126" s="24"/>
      <c r="AK126" s="24"/>
      <c r="AL126" s="24"/>
      <c r="AM126" s="24"/>
      <c r="AN126" s="24"/>
      <c r="AO126" s="24"/>
      <c r="AP126" s="24"/>
      <c r="AQ126" s="24"/>
      <c r="AR126" s="24"/>
      <c r="AS126" s="24"/>
      <c r="AT126" s="24"/>
      <c r="AU126" s="24"/>
    </row>
    <row r="127" spans="1:1024" ht="15" customHeight="1">
      <c r="A127" s="182" t="s">
        <v>192</v>
      </c>
      <c r="B127" s="182"/>
      <c r="C127" s="183"/>
      <c r="D127" s="19" t="s">
        <v>193</v>
      </c>
      <c r="E127" s="20"/>
      <c r="F127" s="20"/>
      <c r="G127" s="21"/>
      <c r="H127" s="73">
        <v>7.5999999999999998E-2</v>
      </c>
      <c r="I127" s="143">
        <f>((H139+I123+I124)/(1-(H125)))*H127</f>
        <v>1026.98</v>
      </c>
      <c r="J127" s="23"/>
      <c r="K127" s="72" t="s">
        <v>194</v>
      </c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  <c r="AA127" s="24"/>
      <c r="AB127" s="24"/>
      <c r="AC127" s="24"/>
      <c r="AD127" s="24"/>
      <c r="AE127" s="24"/>
      <c r="AF127" s="24"/>
      <c r="AG127" s="24"/>
      <c r="AH127" s="24"/>
      <c r="AI127" s="24"/>
      <c r="AJ127" s="24"/>
      <c r="AK127" s="24"/>
      <c r="AL127" s="24"/>
      <c r="AM127" s="24"/>
      <c r="AN127" s="24"/>
      <c r="AO127" s="24"/>
      <c r="AP127" s="24"/>
      <c r="AQ127" s="24"/>
      <c r="AR127" s="24"/>
      <c r="AS127" s="24"/>
      <c r="AT127" s="24"/>
      <c r="AU127" s="24"/>
    </row>
    <row r="128" spans="1:1024" ht="15" customHeight="1">
      <c r="A128" s="182" t="s">
        <v>195</v>
      </c>
      <c r="B128" s="182"/>
      <c r="C128" s="74" t="s">
        <v>196</v>
      </c>
      <c r="D128" s="19" t="s">
        <v>197</v>
      </c>
      <c r="E128" s="20"/>
      <c r="F128" s="20"/>
      <c r="G128" s="21"/>
      <c r="H128" s="70">
        <v>0.05</v>
      </c>
      <c r="I128" s="143">
        <f>((H139+I123+I124)/(1-(H125)))*H128</f>
        <v>675.65</v>
      </c>
      <c r="J128" s="23"/>
      <c r="K128" s="72" t="s">
        <v>198</v>
      </c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  <c r="AA128" s="24"/>
      <c r="AB128" s="24"/>
      <c r="AC128" s="24"/>
      <c r="AD128" s="24"/>
      <c r="AE128" s="24"/>
      <c r="AF128" s="24"/>
      <c r="AG128" s="24"/>
      <c r="AH128" s="24"/>
      <c r="AI128" s="24"/>
      <c r="AJ128" s="24"/>
      <c r="AK128" s="24"/>
      <c r="AL128" s="24"/>
      <c r="AM128" s="24"/>
      <c r="AN128" s="24"/>
      <c r="AO128" s="24"/>
      <c r="AP128" s="24"/>
      <c r="AQ128" s="24"/>
      <c r="AR128" s="24"/>
      <c r="AS128" s="24"/>
      <c r="AT128" s="24"/>
      <c r="AU128" s="24"/>
    </row>
    <row r="129" spans="1:1024" ht="15" customHeight="1">
      <c r="A129" s="172" t="s">
        <v>104</v>
      </c>
      <c r="B129" s="172"/>
      <c r="C129" s="172"/>
      <c r="D129" s="172"/>
      <c r="E129" s="172"/>
      <c r="F129" s="172"/>
      <c r="G129" s="172"/>
      <c r="H129" s="75"/>
      <c r="I129" s="151">
        <f>SUM(I123:I128)</f>
        <v>3153.34</v>
      </c>
      <c r="J129" s="76"/>
      <c r="K129" s="66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  <c r="AA129" s="24"/>
      <c r="AB129" s="24"/>
      <c r="AC129" s="24"/>
      <c r="AD129" s="24"/>
      <c r="AE129" s="24"/>
      <c r="AF129" s="24"/>
      <c r="AG129" s="24"/>
      <c r="AH129" s="24"/>
      <c r="AI129" s="24"/>
      <c r="AJ129" s="24"/>
      <c r="AK129" s="24"/>
      <c r="AL129" s="24"/>
      <c r="AM129" s="24"/>
      <c r="AN129" s="24"/>
      <c r="AO129" s="24"/>
      <c r="AP129" s="24"/>
      <c r="AQ129" s="24"/>
      <c r="AR129" s="24"/>
      <c r="AS129" s="24"/>
      <c r="AT129" s="24"/>
      <c r="AU129" s="24"/>
    </row>
    <row r="130" spans="1:1024" ht="15" customHeight="1">
      <c r="A130" s="174"/>
      <c r="B130" s="174"/>
      <c r="C130" s="174"/>
      <c r="D130" s="174"/>
      <c r="E130" s="174"/>
      <c r="F130" s="174"/>
      <c r="G130" s="174"/>
      <c r="H130" s="174"/>
      <c r="I130" s="174"/>
      <c r="J130" s="152"/>
      <c r="K130" s="66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  <c r="AD130" s="24"/>
      <c r="AE130" s="24"/>
      <c r="AF130" s="24"/>
      <c r="AG130" s="24"/>
      <c r="AH130" s="24"/>
      <c r="AI130" s="24"/>
      <c r="AJ130" s="24"/>
      <c r="AK130" s="24"/>
      <c r="AL130" s="24"/>
      <c r="AM130" s="24"/>
      <c r="AN130" s="24"/>
      <c r="AO130" s="24"/>
      <c r="AP130" s="24"/>
      <c r="AQ130" s="24"/>
      <c r="AR130" s="24"/>
      <c r="AS130" s="24"/>
      <c r="AT130" s="24"/>
      <c r="AU130" s="24"/>
    </row>
    <row r="131" spans="1:1024" s="58" customFormat="1" ht="15" customHeight="1">
      <c r="A131" s="162" t="s">
        <v>199</v>
      </c>
      <c r="B131" s="162"/>
      <c r="C131" s="162"/>
      <c r="D131" s="162"/>
      <c r="E131" s="162"/>
      <c r="F131" s="162"/>
      <c r="G131" s="162"/>
      <c r="H131" s="162"/>
      <c r="I131" s="162"/>
      <c r="J131" s="77"/>
      <c r="K131" s="66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24"/>
      <c r="AE131" s="24"/>
      <c r="AF131" s="24"/>
      <c r="AG131" s="24"/>
      <c r="AH131" s="24"/>
      <c r="AI131" s="24"/>
      <c r="AJ131" s="24"/>
      <c r="AK131" s="24"/>
      <c r="AL131" s="24"/>
      <c r="AM131" s="24"/>
      <c r="AN131" s="24"/>
      <c r="AO131" s="24"/>
      <c r="AP131" s="24"/>
      <c r="AQ131" s="24"/>
      <c r="AR131" s="24"/>
      <c r="AS131" s="24"/>
      <c r="AT131" s="24"/>
      <c r="AU131" s="24"/>
      <c r="AMJ131" s="59"/>
    </row>
    <row r="132" spans="1:1024" s="58" customFormat="1" ht="15" customHeight="1">
      <c r="A132" s="179"/>
      <c r="B132" s="179"/>
      <c r="C132" s="179"/>
      <c r="D132" s="179"/>
      <c r="E132" s="179"/>
      <c r="F132" s="179"/>
      <c r="G132" s="179"/>
      <c r="H132" s="179"/>
      <c r="I132" s="179"/>
      <c r="J132" s="152"/>
      <c r="K132" s="66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  <c r="AA132" s="24"/>
      <c r="AB132" s="24"/>
      <c r="AC132" s="24"/>
      <c r="AD132" s="24"/>
      <c r="AE132" s="24"/>
      <c r="AF132" s="24"/>
      <c r="AG132" s="24"/>
      <c r="AH132" s="24"/>
      <c r="AI132" s="24"/>
      <c r="AJ132" s="24"/>
      <c r="AK132" s="24"/>
      <c r="AL132" s="24"/>
      <c r="AM132" s="24"/>
      <c r="AN132" s="24"/>
      <c r="AO132" s="24"/>
      <c r="AP132" s="24"/>
      <c r="AQ132" s="24"/>
      <c r="AR132" s="24"/>
      <c r="AS132" s="24"/>
      <c r="AT132" s="24"/>
      <c r="AU132" s="24"/>
      <c r="AMJ132" s="59"/>
    </row>
    <row r="133" spans="1:1024" s="58" customFormat="1" ht="15" customHeight="1">
      <c r="A133" s="180" t="s">
        <v>200</v>
      </c>
      <c r="B133" s="180"/>
      <c r="C133" s="180"/>
      <c r="D133" s="180"/>
      <c r="E133" s="180"/>
      <c r="F133" s="180"/>
      <c r="G133" s="180"/>
      <c r="H133" s="181" t="s">
        <v>50</v>
      </c>
      <c r="I133" s="181"/>
      <c r="J133" s="78"/>
      <c r="K133" s="66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  <c r="AA133" s="24"/>
      <c r="AB133" s="24"/>
      <c r="AC133" s="24"/>
      <c r="AD133" s="24"/>
      <c r="AE133" s="24"/>
      <c r="AF133" s="24"/>
      <c r="AG133" s="24"/>
      <c r="AH133" s="24"/>
      <c r="AI133" s="24"/>
      <c r="AJ133" s="24"/>
      <c r="AK133" s="24"/>
      <c r="AL133" s="24"/>
      <c r="AM133" s="24"/>
      <c r="AN133" s="24"/>
      <c r="AO133" s="24"/>
      <c r="AP133" s="24"/>
      <c r="AQ133" s="24"/>
      <c r="AR133" s="24"/>
      <c r="AS133" s="24"/>
      <c r="AT133" s="24"/>
      <c r="AU133" s="24"/>
      <c r="AMJ133" s="59"/>
    </row>
    <row r="134" spans="1:1024" s="58" customFormat="1" ht="15" customHeight="1">
      <c r="A134" s="18" t="s">
        <v>7</v>
      </c>
      <c r="B134" s="177" t="s">
        <v>201</v>
      </c>
      <c r="C134" s="177"/>
      <c r="D134" s="177"/>
      <c r="E134" s="177"/>
      <c r="F134" s="177"/>
      <c r="G134" s="177"/>
      <c r="H134" s="178">
        <f>H39</f>
        <v>3519.47</v>
      </c>
      <c r="I134" s="178"/>
      <c r="J134" s="23"/>
      <c r="K134" s="71" t="s">
        <v>202</v>
      </c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G134" s="24"/>
      <c r="AH134" s="24"/>
      <c r="AI134" s="24"/>
      <c r="AJ134" s="24"/>
      <c r="AK134" s="24"/>
      <c r="AL134" s="24"/>
      <c r="AM134" s="24"/>
      <c r="AN134" s="24"/>
      <c r="AO134" s="24"/>
      <c r="AP134" s="24"/>
      <c r="AQ134" s="24"/>
      <c r="AR134" s="24"/>
      <c r="AS134" s="24"/>
      <c r="AT134" s="24"/>
      <c r="AU134" s="24"/>
      <c r="AMJ134" s="59"/>
    </row>
    <row r="135" spans="1:1024" s="58" customFormat="1" ht="15" customHeight="1">
      <c r="A135" s="18" t="s">
        <v>11</v>
      </c>
      <c r="B135" s="177" t="s">
        <v>203</v>
      </c>
      <c r="C135" s="177"/>
      <c r="D135" s="177"/>
      <c r="E135" s="177"/>
      <c r="F135" s="177"/>
      <c r="G135" s="177"/>
      <c r="H135" s="178">
        <f>H79</f>
        <v>4266.0600000000004</v>
      </c>
      <c r="I135" s="178"/>
      <c r="J135" s="23"/>
      <c r="K135" s="71" t="s">
        <v>204</v>
      </c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24"/>
      <c r="AE135" s="24"/>
      <c r="AF135" s="24"/>
      <c r="AG135" s="24"/>
      <c r="AH135" s="24"/>
      <c r="AI135" s="24"/>
      <c r="AJ135" s="24"/>
      <c r="AK135" s="24"/>
      <c r="AL135" s="24"/>
      <c r="AM135" s="24"/>
      <c r="AN135" s="24"/>
      <c r="AO135" s="24"/>
      <c r="AP135" s="24"/>
      <c r="AQ135" s="24"/>
      <c r="AR135" s="24"/>
      <c r="AS135" s="24"/>
      <c r="AT135" s="24"/>
      <c r="AU135" s="24"/>
      <c r="AMJ135" s="59"/>
    </row>
    <row r="136" spans="1:1024" s="58" customFormat="1" ht="15" customHeight="1">
      <c r="A136" s="18" t="s">
        <v>15</v>
      </c>
      <c r="B136" s="177" t="s">
        <v>205</v>
      </c>
      <c r="C136" s="177"/>
      <c r="D136" s="177"/>
      <c r="E136" s="177"/>
      <c r="F136" s="177"/>
      <c r="G136" s="177"/>
      <c r="H136" s="178">
        <f>H89</f>
        <v>533.20000000000005</v>
      </c>
      <c r="I136" s="178"/>
      <c r="J136" s="23"/>
      <c r="K136" s="71" t="s">
        <v>206</v>
      </c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  <c r="AA136" s="24"/>
      <c r="AB136" s="24"/>
      <c r="AC136" s="24"/>
      <c r="AD136" s="24"/>
      <c r="AE136" s="24"/>
      <c r="AF136" s="24"/>
      <c r="AG136" s="24"/>
      <c r="AH136" s="24"/>
      <c r="AI136" s="24"/>
      <c r="AJ136" s="24"/>
      <c r="AK136" s="24"/>
      <c r="AL136" s="24"/>
      <c r="AM136" s="24"/>
      <c r="AN136" s="24"/>
      <c r="AO136" s="24"/>
      <c r="AP136" s="24"/>
      <c r="AQ136" s="24"/>
      <c r="AR136" s="24"/>
      <c r="AS136" s="24"/>
      <c r="AT136" s="24"/>
      <c r="AU136" s="24"/>
      <c r="AMJ136" s="59"/>
    </row>
    <row r="137" spans="1:1024" s="58" customFormat="1" ht="15" customHeight="1">
      <c r="A137" s="18" t="s">
        <v>19</v>
      </c>
      <c r="B137" s="177" t="s">
        <v>207</v>
      </c>
      <c r="C137" s="177"/>
      <c r="D137" s="177"/>
      <c r="E137" s="177"/>
      <c r="F137" s="177"/>
      <c r="G137" s="177"/>
      <c r="H137" s="178">
        <f>H111</f>
        <v>377.63</v>
      </c>
      <c r="I137" s="178"/>
      <c r="J137" s="23"/>
      <c r="K137" s="71" t="s">
        <v>208</v>
      </c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  <c r="AA137" s="24"/>
      <c r="AB137" s="24"/>
      <c r="AC137" s="24"/>
      <c r="AD137" s="24"/>
      <c r="AE137" s="24"/>
      <c r="AF137" s="24"/>
      <c r="AG137" s="24"/>
      <c r="AH137" s="24"/>
      <c r="AI137" s="24"/>
      <c r="AJ137" s="24"/>
      <c r="AK137" s="24"/>
      <c r="AL137" s="24"/>
      <c r="AM137" s="24"/>
      <c r="AN137" s="24"/>
      <c r="AO137" s="24"/>
      <c r="AP137" s="24"/>
      <c r="AQ137" s="24"/>
      <c r="AR137" s="24"/>
      <c r="AS137" s="24"/>
      <c r="AT137" s="24"/>
      <c r="AU137" s="24"/>
      <c r="AMJ137" s="59"/>
    </row>
    <row r="138" spans="1:1024" s="58" customFormat="1" ht="15" customHeight="1">
      <c r="A138" s="18" t="s">
        <v>61</v>
      </c>
      <c r="B138" s="177" t="s">
        <v>209</v>
      </c>
      <c r="C138" s="177"/>
      <c r="D138" s="177"/>
      <c r="E138" s="177"/>
      <c r="F138" s="177"/>
      <c r="G138" s="177"/>
      <c r="H138" s="178">
        <f>H119</f>
        <v>3588.82</v>
      </c>
      <c r="I138" s="178"/>
      <c r="J138" s="23"/>
      <c r="K138" s="71" t="s">
        <v>210</v>
      </c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  <c r="AA138" s="24"/>
      <c r="AB138" s="24"/>
      <c r="AC138" s="24"/>
      <c r="AD138" s="24"/>
      <c r="AE138" s="24"/>
      <c r="AF138" s="24"/>
      <c r="AG138" s="24"/>
      <c r="AH138" s="24"/>
      <c r="AI138" s="24"/>
      <c r="AJ138" s="24"/>
      <c r="AK138" s="24"/>
      <c r="AL138" s="24"/>
      <c r="AM138" s="24"/>
      <c r="AN138" s="24"/>
      <c r="AO138" s="24"/>
      <c r="AP138" s="24"/>
      <c r="AQ138" s="24"/>
      <c r="AR138" s="24"/>
      <c r="AS138" s="24"/>
      <c r="AT138" s="24"/>
      <c r="AU138" s="24"/>
      <c r="AMJ138" s="59"/>
    </row>
    <row r="139" spans="1:1024" s="58" customFormat="1" ht="15" customHeight="1">
      <c r="A139" s="172" t="s">
        <v>211</v>
      </c>
      <c r="B139" s="172"/>
      <c r="C139" s="172"/>
      <c r="D139" s="172"/>
      <c r="E139" s="172"/>
      <c r="F139" s="172"/>
      <c r="G139" s="172"/>
      <c r="H139" s="173">
        <f>SUM(H134:I138)</f>
        <v>12285.18</v>
      </c>
      <c r="I139" s="173"/>
      <c r="J139" s="76"/>
      <c r="K139" s="71" t="s">
        <v>126</v>
      </c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  <c r="AA139" s="24"/>
      <c r="AB139" s="24"/>
      <c r="AC139" s="24"/>
      <c r="AD139" s="24"/>
      <c r="AE139" s="24"/>
      <c r="AF139" s="24"/>
      <c r="AG139" s="24"/>
      <c r="AH139" s="24"/>
      <c r="AI139" s="24"/>
      <c r="AJ139" s="24"/>
      <c r="AK139" s="24"/>
      <c r="AL139" s="24"/>
      <c r="AM139" s="24"/>
      <c r="AN139" s="24"/>
      <c r="AO139" s="24"/>
      <c r="AP139" s="24"/>
      <c r="AQ139" s="24"/>
      <c r="AR139" s="24"/>
      <c r="AS139" s="24"/>
      <c r="AT139" s="24"/>
      <c r="AU139" s="24"/>
      <c r="AMJ139" s="59"/>
    </row>
    <row r="140" spans="1:1024" s="58" customFormat="1" ht="15" customHeight="1">
      <c r="A140" s="18" t="s">
        <v>63</v>
      </c>
      <c r="B140" s="177" t="s">
        <v>212</v>
      </c>
      <c r="C140" s="177"/>
      <c r="D140" s="177"/>
      <c r="E140" s="177"/>
      <c r="F140" s="177"/>
      <c r="G140" s="177"/>
      <c r="H140" s="178">
        <f>I129</f>
        <v>3153.34</v>
      </c>
      <c r="I140" s="178"/>
      <c r="J140" s="23"/>
      <c r="K140" s="71" t="s">
        <v>213</v>
      </c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  <c r="AA140" s="24"/>
      <c r="AB140" s="24"/>
      <c r="AC140" s="24"/>
      <c r="AD140" s="24"/>
      <c r="AE140" s="24"/>
      <c r="AF140" s="24"/>
      <c r="AG140" s="24"/>
      <c r="AH140" s="24"/>
      <c r="AI140" s="24"/>
      <c r="AJ140" s="24"/>
      <c r="AK140" s="24"/>
      <c r="AL140" s="24"/>
      <c r="AM140" s="24"/>
      <c r="AN140" s="24"/>
      <c r="AO140" s="24"/>
      <c r="AP140" s="24"/>
      <c r="AQ140" s="24"/>
      <c r="AR140" s="24"/>
      <c r="AS140" s="24"/>
      <c r="AT140" s="24"/>
      <c r="AU140" s="24"/>
      <c r="AMJ140" s="59"/>
    </row>
    <row r="141" spans="1:1024" s="58" customFormat="1" ht="15" customHeight="1">
      <c r="A141" s="172" t="s">
        <v>214</v>
      </c>
      <c r="B141" s="172"/>
      <c r="C141" s="172"/>
      <c r="D141" s="172"/>
      <c r="E141" s="172"/>
      <c r="F141" s="172"/>
      <c r="G141" s="172"/>
      <c r="H141" s="173">
        <f>H139+H140</f>
        <v>15438.52</v>
      </c>
      <c r="I141" s="173"/>
      <c r="J141" s="76"/>
      <c r="K141" s="71" t="s">
        <v>215</v>
      </c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  <c r="AA141" s="24"/>
      <c r="AB141" s="24"/>
      <c r="AC141" s="24"/>
      <c r="AD141" s="24"/>
      <c r="AE141" s="24"/>
      <c r="AF141" s="24"/>
      <c r="AG141" s="24"/>
      <c r="AH141" s="24"/>
      <c r="AI141" s="24"/>
      <c r="AJ141" s="24"/>
      <c r="AK141" s="24"/>
      <c r="AL141" s="24"/>
      <c r="AM141" s="24"/>
      <c r="AN141" s="24"/>
      <c r="AO141" s="24"/>
      <c r="AP141" s="24"/>
      <c r="AQ141" s="24"/>
      <c r="AR141" s="24"/>
      <c r="AS141" s="24"/>
      <c r="AT141" s="24"/>
      <c r="AU141" s="24"/>
      <c r="AMJ141" s="59"/>
    </row>
    <row r="142" spans="1:1024" s="58" customFormat="1" ht="15" customHeight="1">
      <c r="A142" s="174"/>
      <c r="B142" s="174"/>
      <c r="C142" s="174"/>
      <c r="D142" s="174"/>
      <c r="E142" s="174"/>
      <c r="F142" s="174"/>
      <c r="G142" s="174"/>
      <c r="H142" s="174"/>
      <c r="I142" s="174"/>
      <c r="J142" s="152"/>
      <c r="K142" s="66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  <c r="AA142" s="24"/>
      <c r="AB142" s="24"/>
      <c r="AC142" s="24"/>
      <c r="AD142" s="24"/>
      <c r="AE142" s="24"/>
      <c r="AF142" s="24"/>
      <c r="AG142" s="24"/>
      <c r="AH142" s="24"/>
      <c r="AI142" s="24"/>
      <c r="AJ142" s="24"/>
      <c r="AK142" s="24"/>
      <c r="AL142" s="24"/>
      <c r="AM142" s="24"/>
      <c r="AN142" s="24"/>
      <c r="AO142" s="24"/>
      <c r="AP142" s="24"/>
      <c r="AQ142" s="24"/>
      <c r="AR142" s="24"/>
      <c r="AS142" s="24"/>
      <c r="AT142" s="24"/>
      <c r="AU142" s="24"/>
      <c r="AMJ142" s="59"/>
    </row>
    <row r="143" spans="1:1024" s="58" customFormat="1" ht="15" customHeight="1">
      <c r="A143" s="162" t="s">
        <v>216</v>
      </c>
      <c r="B143" s="162"/>
      <c r="C143" s="162"/>
      <c r="D143" s="162"/>
      <c r="E143" s="162"/>
      <c r="F143" s="162"/>
      <c r="G143" s="162"/>
      <c r="H143" s="162"/>
      <c r="I143" s="162"/>
      <c r="J143" s="77"/>
      <c r="K143" s="66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  <c r="AA143" s="24"/>
      <c r="AB143" s="24"/>
      <c r="AC143" s="24"/>
      <c r="AD143" s="24"/>
      <c r="AE143" s="24"/>
      <c r="AF143" s="24"/>
      <c r="AG143" s="24"/>
      <c r="AH143" s="24"/>
      <c r="AI143" s="24"/>
      <c r="AJ143" s="24"/>
      <c r="AK143" s="24"/>
      <c r="AL143" s="24"/>
      <c r="AM143" s="24"/>
      <c r="AN143" s="24"/>
      <c r="AO143" s="24"/>
      <c r="AP143" s="24"/>
      <c r="AQ143" s="24"/>
      <c r="AR143" s="24"/>
      <c r="AS143" s="24"/>
      <c r="AT143" s="24"/>
      <c r="AU143" s="24"/>
      <c r="AMJ143" s="59"/>
    </row>
    <row r="144" spans="1:1024" s="58" customFormat="1" ht="15" customHeight="1">
      <c r="A144" s="79"/>
      <c r="B144" s="25"/>
      <c r="C144" s="25"/>
      <c r="D144" s="25"/>
      <c r="E144" s="25"/>
      <c r="F144" s="25"/>
      <c r="G144" s="25"/>
      <c r="H144" s="25"/>
      <c r="I144" s="25"/>
      <c r="J144" s="152"/>
      <c r="K144" s="66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  <c r="AA144" s="24"/>
      <c r="AB144" s="24"/>
      <c r="AC144" s="24"/>
      <c r="AD144" s="24"/>
      <c r="AE144" s="24"/>
      <c r="AF144" s="24"/>
      <c r="AG144" s="24"/>
      <c r="AH144" s="24"/>
      <c r="AI144" s="24"/>
      <c r="AJ144" s="24"/>
      <c r="AK144" s="24"/>
      <c r="AL144" s="24"/>
      <c r="AM144" s="24"/>
      <c r="AN144" s="24"/>
      <c r="AO144" s="24"/>
      <c r="AP144" s="24"/>
      <c r="AQ144" s="24"/>
      <c r="AR144" s="24"/>
      <c r="AS144" s="24"/>
      <c r="AT144" s="24"/>
      <c r="AU144" s="24"/>
      <c r="AMJ144" s="59"/>
    </row>
    <row r="145" spans="1:1024" s="58" customFormat="1" ht="56.25" customHeight="1">
      <c r="A145" s="175" t="s">
        <v>217</v>
      </c>
      <c r="B145" s="175"/>
      <c r="C145" s="153" t="s">
        <v>218</v>
      </c>
      <c r="D145" s="153" t="s">
        <v>219</v>
      </c>
      <c r="E145" s="176" t="s">
        <v>220</v>
      </c>
      <c r="F145" s="176"/>
      <c r="G145" s="153" t="s">
        <v>221</v>
      </c>
      <c r="H145" s="176" t="s">
        <v>222</v>
      </c>
      <c r="I145" s="176"/>
      <c r="J145" s="152"/>
      <c r="K145" s="66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  <c r="AA145" s="24"/>
      <c r="AB145" s="24"/>
      <c r="AC145" s="24"/>
      <c r="AD145" s="24"/>
      <c r="AE145" s="24"/>
      <c r="AF145" s="24"/>
      <c r="AG145" s="24"/>
      <c r="AH145" s="24"/>
      <c r="AI145" s="24"/>
      <c r="AJ145" s="24"/>
      <c r="AK145" s="24"/>
      <c r="AL145" s="24"/>
      <c r="AM145" s="24"/>
      <c r="AN145" s="24"/>
      <c r="AO145" s="24"/>
      <c r="AP145" s="24"/>
      <c r="AQ145" s="24"/>
      <c r="AR145" s="24"/>
      <c r="AS145" s="24"/>
      <c r="AT145" s="24"/>
      <c r="AU145" s="24"/>
      <c r="AMJ145" s="59"/>
    </row>
    <row r="146" spans="1:1024" s="58" customFormat="1" ht="15" customHeight="1">
      <c r="A146" s="166" t="s">
        <v>167</v>
      </c>
      <c r="B146" s="166"/>
      <c r="C146" s="80">
        <f>H141</f>
        <v>15438.52</v>
      </c>
      <c r="D146" s="139">
        <v>4</v>
      </c>
      <c r="E146" s="167">
        <f>C146*D146</f>
        <v>61754.080000000002</v>
      </c>
      <c r="F146" s="167"/>
      <c r="G146" s="81">
        <v>1</v>
      </c>
      <c r="H146" s="168">
        <f>E146*G146</f>
        <v>61754.080000000002</v>
      </c>
      <c r="I146" s="168"/>
      <c r="J146" s="23"/>
      <c r="K146" s="66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  <c r="AA146" s="24"/>
      <c r="AB146" s="24"/>
      <c r="AC146" s="24"/>
      <c r="AD146" s="24"/>
      <c r="AE146" s="24"/>
      <c r="AF146" s="24"/>
      <c r="AG146" s="24"/>
      <c r="AH146" s="24"/>
      <c r="AI146" s="24"/>
      <c r="AJ146" s="24"/>
      <c r="AK146" s="24"/>
      <c r="AL146" s="24"/>
      <c r="AM146" s="24"/>
      <c r="AN146" s="24"/>
      <c r="AO146" s="24"/>
      <c r="AP146" s="24"/>
      <c r="AQ146" s="24"/>
      <c r="AR146" s="24"/>
      <c r="AS146" s="24"/>
      <c r="AT146" s="24"/>
      <c r="AU146" s="24"/>
      <c r="AMJ146" s="59"/>
    </row>
    <row r="147" spans="1:1024" s="58" customFormat="1" ht="15" customHeight="1">
      <c r="A147" s="169" t="s">
        <v>223</v>
      </c>
      <c r="B147" s="169"/>
      <c r="C147" s="169"/>
      <c r="D147" s="169"/>
      <c r="E147" s="169"/>
      <c r="F147" s="169"/>
      <c r="G147" s="169"/>
      <c r="H147" s="170">
        <f>H146</f>
        <v>61754.080000000002</v>
      </c>
      <c r="I147" s="170"/>
      <c r="J147" s="82"/>
      <c r="K147" s="66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  <c r="AA147" s="24"/>
      <c r="AB147" s="24"/>
      <c r="AC147" s="24"/>
      <c r="AD147" s="24"/>
      <c r="AE147" s="24"/>
      <c r="AF147" s="24"/>
      <c r="AG147" s="24"/>
      <c r="AH147" s="24"/>
      <c r="AI147" s="24"/>
      <c r="AJ147" s="24"/>
      <c r="AK147" s="24"/>
      <c r="AL147" s="24"/>
      <c r="AM147" s="24"/>
      <c r="AN147" s="24"/>
      <c r="AO147" s="24"/>
      <c r="AP147" s="24"/>
      <c r="AQ147" s="24"/>
      <c r="AR147" s="24"/>
      <c r="AS147" s="24"/>
      <c r="AT147" s="24"/>
      <c r="AU147" s="24"/>
      <c r="AMJ147" s="59"/>
    </row>
    <row r="148" spans="1:1024" s="58" customFormat="1" ht="15" customHeight="1">
      <c r="A148" s="171" t="s">
        <v>224</v>
      </c>
      <c r="B148" s="171"/>
      <c r="C148" s="171"/>
      <c r="D148" s="171"/>
      <c r="E148" s="171"/>
      <c r="F148" s="171"/>
      <c r="G148" s="171"/>
      <c r="H148" s="161"/>
      <c r="I148" s="161"/>
      <c r="J148" s="82"/>
      <c r="K148" s="66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  <c r="AA148" s="24"/>
      <c r="AB148" s="24"/>
      <c r="AC148" s="24"/>
      <c r="AD148" s="24"/>
      <c r="AE148" s="24"/>
      <c r="AF148" s="24"/>
      <c r="AG148" s="24"/>
      <c r="AH148" s="24"/>
      <c r="AI148" s="24"/>
      <c r="AJ148" s="24"/>
      <c r="AK148" s="24"/>
      <c r="AL148" s="24"/>
      <c r="AM148" s="24"/>
      <c r="AN148" s="24"/>
      <c r="AO148" s="24"/>
      <c r="AP148" s="24"/>
      <c r="AQ148" s="24"/>
      <c r="AR148" s="24"/>
      <c r="AS148" s="24"/>
      <c r="AT148" s="24"/>
      <c r="AU148" s="24"/>
      <c r="AMJ148" s="59"/>
    </row>
    <row r="149" spans="1:1024" s="58" customFormat="1" ht="15" customHeight="1">
      <c r="A149" s="160" t="s">
        <v>225</v>
      </c>
      <c r="B149" s="160"/>
      <c r="C149" s="160"/>
      <c r="D149" s="160"/>
      <c r="E149" s="160"/>
      <c r="F149" s="160"/>
      <c r="G149" s="160"/>
      <c r="H149" s="161">
        <f>H147+H148</f>
        <v>61754.080000000002</v>
      </c>
      <c r="I149" s="161"/>
      <c r="J149" s="82"/>
      <c r="K149" s="66"/>
      <c r="L149" s="24"/>
      <c r="M149" s="24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4"/>
      <c r="AA149" s="24"/>
      <c r="AB149" s="24"/>
      <c r="AC149" s="24"/>
      <c r="AD149" s="24"/>
      <c r="AE149" s="24"/>
      <c r="AF149" s="24"/>
      <c r="AG149" s="24"/>
      <c r="AH149" s="24"/>
      <c r="AI149" s="24"/>
      <c r="AJ149" s="24"/>
      <c r="AK149" s="24"/>
      <c r="AL149" s="24"/>
      <c r="AM149" s="24"/>
      <c r="AN149" s="24"/>
      <c r="AO149" s="24"/>
      <c r="AP149" s="24"/>
      <c r="AQ149" s="24"/>
      <c r="AR149" s="24"/>
      <c r="AS149" s="24"/>
      <c r="AT149" s="24"/>
      <c r="AU149" s="24"/>
      <c r="AMJ149" s="59"/>
    </row>
    <row r="150" spans="1:1024" s="58" customFormat="1" ht="15" customHeight="1">
      <c r="A150" s="83"/>
      <c r="B150" s="4"/>
      <c r="C150" s="84"/>
      <c r="D150" s="25"/>
      <c r="E150" s="25"/>
      <c r="F150" s="25"/>
      <c r="G150" s="25"/>
      <c r="H150" s="25"/>
      <c r="I150" s="25"/>
      <c r="J150" s="82"/>
      <c r="K150" s="66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4"/>
      <c r="AA150" s="24"/>
      <c r="AB150" s="24"/>
      <c r="AC150" s="24"/>
      <c r="AD150" s="24"/>
      <c r="AE150" s="24"/>
      <c r="AF150" s="24"/>
      <c r="AG150" s="24"/>
      <c r="AH150" s="24"/>
      <c r="AI150" s="24"/>
      <c r="AJ150" s="24"/>
      <c r="AK150" s="24"/>
      <c r="AL150" s="24"/>
      <c r="AM150" s="24"/>
      <c r="AN150" s="24"/>
      <c r="AO150" s="24"/>
      <c r="AP150" s="24"/>
      <c r="AQ150" s="24"/>
      <c r="AR150" s="24"/>
      <c r="AS150" s="24"/>
      <c r="AT150" s="24"/>
      <c r="AU150" s="24"/>
      <c r="AMJ150" s="59"/>
    </row>
    <row r="151" spans="1:1024" s="58" customFormat="1" ht="15" customHeight="1">
      <c r="A151" s="162" t="s">
        <v>226</v>
      </c>
      <c r="B151" s="162"/>
      <c r="C151" s="162"/>
      <c r="D151" s="162"/>
      <c r="E151" s="162"/>
      <c r="F151" s="162"/>
      <c r="G151" s="162"/>
      <c r="H151" s="162"/>
      <c r="I151" s="162"/>
      <c r="J151" s="23"/>
      <c r="K151" s="66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  <c r="AA151" s="24"/>
      <c r="AB151" s="24"/>
      <c r="AC151" s="24"/>
      <c r="AD151" s="24"/>
      <c r="AE151" s="24"/>
      <c r="AF151" s="24"/>
      <c r="AG151" s="24"/>
      <c r="AH151" s="24"/>
      <c r="AI151" s="24"/>
      <c r="AJ151" s="24"/>
      <c r="AK151" s="24"/>
      <c r="AL151" s="24"/>
      <c r="AM151" s="24"/>
      <c r="AN151" s="24"/>
      <c r="AO151" s="24"/>
      <c r="AP151" s="24"/>
      <c r="AQ151" s="24"/>
      <c r="AR151" s="24"/>
      <c r="AS151" s="24"/>
      <c r="AT151" s="24"/>
      <c r="AU151" s="24"/>
      <c r="AMJ151" s="59"/>
    </row>
    <row r="152" spans="1:1024" s="58" customFormat="1" ht="15" customHeight="1">
      <c r="A152" s="79"/>
      <c r="B152" s="25"/>
      <c r="C152" s="25"/>
      <c r="D152" s="25"/>
      <c r="E152" s="25"/>
      <c r="F152" s="25"/>
      <c r="G152" s="106"/>
      <c r="H152" s="106"/>
      <c r="I152" s="106"/>
      <c r="J152" s="82"/>
      <c r="K152" s="66"/>
      <c r="L152" s="24"/>
      <c r="M152" s="24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  <c r="AA152" s="24"/>
      <c r="AB152" s="24"/>
      <c r="AC152" s="24"/>
      <c r="AD152" s="24"/>
      <c r="AE152" s="24"/>
      <c r="AF152" s="24"/>
      <c r="AG152" s="24"/>
      <c r="AH152" s="24"/>
      <c r="AI152" s="24"/>
      <c r="AJ152" s="24"/>
      <c r="AK152" s="24"/>
      <c r="AL152" s="24"/>
      <c r="AM152" s="24"/>
      <c r="AN152" s="24"/>
      <c r="AO152" s="24"/>
      <c r="AP152" s="24"/>
      <c r="AQ152" s="24"/>
      <c r="AR152" s="24"/>
      <c r="AS152" s="24"/>
      <c r="AT152" s="24"/>
      <c r="AU152" s="24"/>
      <c r="AMJ152" s="59"/>
    </row>
    <row r="153" spans="1:1024" s="58" customFormat="1" ht="15" customHeight="1">
      <c r="A153" s="163" t="s">
        <v>227</v>
      </c>
      <c r="B153" s="163"/>
      <c r="C153" s="163"/>
      <c r="D153" s="163"/>
      <c r="E153" s="163"/>
      <c r="F153" s="163"/>
      <c r="G153" s="163"/>
      <c r="H153" s="163"/>
      <c r="I153" s="163"/>
      <c r="J153" s="76"/>
      <c r="K153" s="66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  <c r="AA153" s="24"/>
      <c r="AB153" s="24"/>
      <c r="AC153" s="24"/>
      <c r="AD153" s="24"/>
      <c r="AE153" s="24"/>
      <c r="AF153" s="24"/>
      <c r="AG153" s="24"/>
      <c r="AH153" s="24"/>
      <c r="AI153" s="24"/>
      <c r="AJ153" s="24"/>
      <c r="AK153" s="24"/>
      <c r="AL153" s="24"/>
      <c r="AM153" s="24"/>
      <c r="AN153" s="24"/>
      <c r="AO153" s="24"/>
      <c r="AP153" s="24"/>
      <c r="AQ153" s="24"/>
      <c r="AR153" s="24"/>
      <c r="AS153" s="24"/>
      <c r="AT153" s="24"/>
      <c r="AU153" s="24"/>
      <c r="AMJ153" s="59"/>
    </row>
    <row r="154" spans="1:1024" s="58" customFormat="1" ht="15" customHeight="1">
      <c r="A154" s="164" t="s">
        <v>228</v>
      </c>
      <c r="B154" s="164"/>
      <c r="C154" s="164"/>
      <c r="D154" s="164"/>
      <c r="E154" s="164"/>
      <c r="F154" s="164"/>
      <c r="G154" s="164"/>
      <c r="H154" s="165" t="s">
        <v>229</v>
      </c>
      <c r="I154" s="165"/>
      <c r="J154" s="85"/>
      <c r="K154" s="66"/>
      <c r="L154" s="24"/>
      <c r="M154" s="24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4"/>
      <c r="AA154" s="24"/>
      <c r="AB154" s="24"/>
      <c r="AC154" s="24"/>
      <c r="AD154" s="24"/>
      <c r="AE154" s="24"/>
      <c r="AF154" s="24"/>
      <c r="AG154" s="24"/>
      <c r="AH154" s="24"/>
      <c r="AI154" s="24"/>
      <c r="AJ154" s="24"/>
      <c r="AK154" s="24"/>
      <c r="AL154" s="24"/>
      <c r="AM154" s="24"/>
      <c r="AN154" s="24"/>
      <c r="AO154" s="24"/>
      <c r="AP154" s="24"/>
      <c r="AQ154" s="24"/>
      <c r="AR154" s="24"/>
      <c r="AS154" s="24"/>
      <c r="AT154" s="24"/>
      <c r="AU154" s="24"/>
      <c r="AMJ154" s="59"/>
    </row>
    <row r="155" spans="1:1024" s="58" customFormat="1" ht="15" customHeight="1">
      <c r="A155" s="155" t="s">
        <v>230</v>
      </c>
      <c r="B155" s="155"/>
      <c r="C155" s="155"/>
      <c r="D155" s="155"/>
      <c r="E155" s="155"/>
      <c r="F155" s="155"/>
      <c r="G155" s="155"/>
      <c r="H155" s="156">
        <f>H149</f>
        <v>61754.080000000002</v>
      </c>
      <c r="I155" s="156"/>
      <c r="J155" s="24"/>
      <c r="K155" s="66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  <c r="AA155" s="24"/>
      <c r="AB155" s="24"/>
      <c r="AC155" s="24"/>
      <c r="AD155" s="24"/>
      <c r="AE155" s="24"/>
      <c r="AF155" s="24"/>
      <c r="AG155" s="24"/>
      <c r="AH155" s="24"/>
      <c r="AI155" s="24"/>
      <c r="AJ155" s="24"/>
      <c r="AK155" s="24"/>
      <c r="AL155" s="24"/>
      <c r="AM155" s="24"/>
      <c r="AN155" s="24"/>
      <c r="AO155" s="24"/>
      <c r="AP155" s="24"/>
      <c r="AQ155" s="24"/>
      <c r="AR155" s="24"/>
      <c r="AS155" s="24"/>
      <c r="AT155" s="24"/>
      <c r="AU155" s="24"/>
      <c r="AMJ155" s="59"/>
    </row>
    <row r="156" spans="1:1024" s="58" customFormat="1" ht="15" customHeight="1" thickBot="1">
      <c r="A156" s="155" t="s">
        <v>231</v>
      </c>
      <c r="B156" s="155"/>
      <c r="C156" s="155"/>
      <c r="D156" s="155"/>
      <c r="E156" s="155"/>
      <c r="F156" s="155"/>
      <c r="G156" s="155"/>
      <c r="H156" s="157">
        <f>G13</f>
        <v>12</v>
      </c>
      <c r="I156" s="157"/>
      <c r="J156" s="24"/>
      <c r="K156" s="66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  <c r="AA156" s="24"/>
      <c r="AB156" s="24"/>
      <c r="AC156" s="24"/>
      <c r="AD156" s="24"/>
      <c r="AE156" s="24"/>
      <c r="AF156" s="24"/>
      <c r="AG156" s="24"/>
      <c r="AH156" s="24"/>
      <c r="AI156" s="24"/>
      <c r="AJ156" s="24"/>
      <c r="AK156" s="24"/>
      <c r="AL156" s="24"/>
      <c r="AM156" s="24"/>
      <c r="AN156" s="24"/>
      <c r="AO156" s="24"/>
      <c r="AP156" s="24"/>
      <c r="AQ156" s="24"/>
      <c r="AR156" s="24"/>
      <c r="AS156" s="24"/>
      <c r="AT156" s="24"/>
      <c r="AU156" s="24"/>
      <c r="AMJ156" s="59"/>
    </row>
    <row r="157" spans="1:1024" s="58" customFormat="1" ht="15" customHeight="1" thickBot="1">
      <c r="A157" s="158" t="s">
        <v>232</v>
      </c>
      <c r="B157" s="158"/>
      <c r="C157" s="158"/>
      <c r="D157" s="158"/>
      <c r="E157" s="158"/>
      <c r="F157" s="158"/>
      <c r="G157" s="158"/>
      <c r="H157" s="159">
        <f>H155*H156</f>
        <v>741048.96</v>
      </c>
      <c r="I157" s="159"/>
      <c r="J157" s="24"/>
      <c r="K157" s="66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  <c r="AA157" s="24"/>
      <c r="AB157" s="24"/>
      <c r="AC157" s="24"/>
      <c r="AD157" s="24"/>
      <c r="AE157" s="24"/>
      <c r="AF157" s="24"/>
      <c r="AG157" s="24"/>
      <c r="AH157" s="24"/>
      <c r="AI157" s="24"/>
      <c r="AJ157" s="24"/>
      <c r="AK157" s="24"/>
      <c r="AL157" s="24"/>
      <c r="AM157" s="24"/>
      <c r="AN157" s="24"/>
      <c r="AO157" s="24"/>
      <c r="AP157" s="24"/>
      <c r="AQ157" s="24"/>
      <c r="AR157" s="24"/>
      <c r="AS157" s="24"/>
      <c r="AT157" s="24"/>
      <c r="AU157" s="24"/>
      <c r="AMJ157" s="59"/>
    </row>
    <row r="159" spans="1:1024">
      <c r="H159" s="108"/>
      <c r="I159" s="109"/>
    </row>
    <row r="160" spans="1:1024">
      <c r="G160" s="108"/>
      <c r="H160" s="108"/>
      <c r="I160" s="109"/>
    </row>
    <row r="161" spans="7:9">
      <c r="G161" s="108"/>
      <c r="H161" s="108"/>
      <c r="I161" s="109"/>
    </row>
    <row r="162" spans="7:9">
      <c r="G162" s="108"/>
      <c r="H162" s="108"/>
      <c r="I162" s="109"/>
    </row>
    <row r="163" spans="7:9">
      <c r="G163" s="108"/>
      <c r="H163" s="108"/>
      <c r="I163" s="108"/>
    </row>
    <row r="164" spans="7:9">
      <c r="G164" s="108"/>
    </row>
  </sheetData>
  <mergeCells count="233">
    <mergeCell ref="A156:G156"/>
    <mergeCell ref="H156:I156"/>
    <mergeCell ref="A157:G157"/>
    <mergeCell ref="H157:I157"/>
    <mergeCell ref="A151:I151"/>
    <mergeCell ref="A153:I153"/>
    <mergeCell ref="A154:G154"/>
    <mergeCell ref="H154:I154"/>
    <mergeCell ref="A155:G155"/>
    <mergeCell ref="H155:I155"/>
    <mergeCell ref="A147:G147"/>
    <mergeCell ref="H147:I147"/>
    <mergeCell ref="A148:G148"/>
    <mergeCell ref="H148:I148"/>
    <mergeCell ref="A149:G149"/>
    <mergeCell ref="H149:I149"/>
    <mergeCell ref="A145:B145"/>
    <mergeCell ref="E145:F145"/>
    <mergeCell ref="H145:I145"/>
    <mergeCell ref="A146:B146"/>
    <mergeCell ref="E146:F146"/>
    <mergeCell ref="H146:I146"/>
    <mergeCell ref="B140:G140"/>
    <mergeCell ref="H140:I140"/>
    <mergeCell ref="A141:G141"/>
    <mergeCell ref="H141:I141"/>
    <mergeCell ref="A142:I142"/>
    <mergeCell ref="A143:I143"/>
    <mergeCell ref="B137:G137"/>
    <mergeCell ref="H137:I137"/>
    <mergeCell ref="B138:G138"/>
    <mergeCell ref="H138:I138"/>
    <mergeCell ref="A139:G139"/>
    <mergeCell ref="H139:I139"/>
    <mergeCell ref="B134:G134"/>
    <mergeCell ref="H134:I134"/>
    <mergeCell ref="B135:G135"/>
    <mergeCell ref="H135:I135"/>
    <mergeCell ref="B136:G136"/>
    <mergeCell ref="H136:I136"/>
    <mergeCell ref="A129:G129"/>
    <mergeCell ref="A130:I130"/>
    <mergeCell ref="A131:I131"/>
    <mergeCell ref="A132:I132"/>
    <mergeCell ref="A133:G133"/>
    <mergeCell ref="H133:I133"/>
    <mergeCell ref="B124:G124"/>
    <mergeCell ref="B125:G125"/>
    <mergeCell ref="A126:B126"/>
    <mergeCell ref="C126:C127"/>
    <mergeCell ref="A127:B127"/>
    <mergeCell ref="A128:B128"/>
    <mergeCell ref="A119:G119"/>
    <mergeCell ref="H119:I119"/>
    <mergeCell ref="A120:I120"/>
    <mergeCell ref="A121:I121"/>
    <mergeCell ref="B122:G122"/>
    <mergeCell ref="B123:G123"/>
    <mergeCell ref="B116:G116"/>
    <mergeCell ref="H116:I116"/>
    <mergeCell ref="B117:G117"/>
    <mergeCell ref="H117:I117"/>
    <mergeCell ref="B118:G118"/>
    <mergeCell ref="H118:I118"/>
    <mergeCell ref="A112:I112"/>
    <mergeCell ref="A113:I113"/>
    <mergeCell ref="B114:G114"/>
    <mergeCell ref="H114:I114"/>
    <mergeCell ref="B115:G115"/>
    <mergeCell ref="H115:I115"/>
    <mergeCell ref="B109:G109"/>
    <mergeCell ref="H109:I109"/>
    <mergeCell ref="B110:G110"/>
    <mergeCell ref="H110:I110"/>
    <mergeCell ref="A111:G111"/>
    <mergeCell ref="H111:I111"/>
    <mergeCell ref="B104:G104"/>
    <mergeCell ref="A105:G105"/>
    <mergeCell ref="H105:I105"/>
    <mergeCell ref="A106:I106"/>
    <mergeCell ref="A107:I107"/>
    <mergeCell ref="B108:G108"/>
    <mergeCell ref="H108:I108"/>
    <mergeCell ref="B98:G98"/>
    <mergeCell ref="B99:G99"/>
    <mergeCell ref="A100:G100"/>
    <mergeCell ref="A101:I101"/>
    <mergeCell ref="A102:I102"/>
    <mergeCell ref="B103:G103"/>
    <mergeCell ref="B93:G93"/>
    <mergeCell ref="B94:G94"/>
    <mergeCell ref="K94:V94"/>
    <mergeCell ref="B95:G95"/>
    <mergeCell ref="B96:G96"/>
    <mergeCell ref="B97:G97"/>
    <mergeCell ref="B88:G88"/>
    <mergeCell ref="A89:G89"/>
    <mergeCell ref="H89:I89"/>
    <mergeCell ref="A90:I90"/>
    <mergeCell ref="A91:I91"/>
    <mergeCell ref="A92:I92"/>
    <mergeCell ref="B82:G82"/>
    <mergeCell ref="B83:G83"/>
    <mergeCell ref="B84:G84"/>
    <mergeCell ref="B85:G85"/>
    <mergeCell ref="B86:G86"/>
    <mergeCell ref="B87:G87"/>
    <mergeCell ref="B78:G78"/>
    <mergeCell ref="H78:I78"/>
    <mergeCell ref="A79:G79"/>
    <mergeCell ref="H79:I79"/>
    <mergeCell ref="A80:I80"/>
    <mergeCell ref="A81:I81"/>
    <mergeCell ref="A74:I74"/>
    <mergeCell ref="B75:G75"/>
    <mergeCell ref="H75:I75"/>
    <mergeCell ref="B76:G76"/>
    <mergeCell ref="H76:I76"/>
    <mergeCell ref="B77:G77"/>
    <mergeCell ref="H77:I77"/>
    <mergeCell ref="B70:G70"/>
    <mergeCell ref="H70:I70"/>
    <mergeCell ref="A71:G71"/>
    <mergeCell ref="H71:I71"/>
    <mergeCell ref="A72:I72"/>
    <mergeCell ref="A73:I73"/>
    <mergeCell ref="B67:G67"/>
    <mergeCell ref="H67:I67"/>
    <mergeCell ref="B68:G68"/>
    <mergeCell ref="H68:I68"/>
    <mergeCell ref="B69:G69"/>
    <mergeCell ref="H69:I69"/>
    <mergeCell ref="AB63:AC63"/>
    <mergeCell ref="AD63:AE63"/>
    <mergeCell ref="AF63:AG63"/>
    <mergeCell ref="AH63:AK63"/>
    <mergeCell ref="H64:I64"/>
    <mergeCell ref="A65:A66"/>
    <mergeCell ref="B65:C66"/>
    <mergeCell ref="H65:I66"/>
    <mergeCell ref="B62:G62"/>
    <mergeCell ref="H62:I62"/>
    <mergeCell ref="A63:A64"/>
    <mergeCell ref="B63:B64"/>
    <mergeCell ref="H63:I63"/>
    <mergeCell ref="Z63:AA63"/>
    <mergeCell ref="B56:G56"/>
    <mergeCell ref="B57:G57"/>
    <mergeCell ref="B58:G58"/>
    <mergeCell ref="A59:G59"/>
    <mergeCell ref="A60:I60"/>
    <mergeCell ref="A61:I61"/>
    <mergeCell ref="B50:G50"/>
    <mergeCell ref="B51:G51"/>
    <mergeCell ref="B52:G52"/>
    <mergeCell ref="B53:C53"/>
    <mergeCell ref="B54:G54"/>
    <mergeCell ref="B55:G55"/>
    <mergeCell ref="B46:G46"/>
    <mergeCell ref="K46:V46"/>
    <mergeCell ref="A47:G47"/>
    <mergeCell ref="H47:I47"/>
    <mergeCell ref="A48:I48"/>
    <mergeCell ref="A49:I49"/>
    <mergeCell ref="A41:I41"/>
    <mergeCell ref="A42:I42"/>
    <mergeCell ref="B43:G43"/>
    <mergeCell ref="B44:G44"/>
    <mergeCell ref="K44:V44"/>
    <mergeCell ref="B45:G45"/>
    <mergeCell ref="K45:V45"/>
    <mergeCell ref="B38:G38"/>
    <mergeCell ref="H38:I38"/>
    <mergeCell ref="K38:L38"/>
    <mergeCell ref="A39:G39"/>
    <mergeCell ref="H39:I39"/>
    <mergeCell ref="A40:I40"/>
    <mergeCell ref="B36:G36"/>
    <mergeCell ref="H36:I36"/>
    <mergeCell ref="K36:L36"/>
    <mergeCell ref="B37:G37"/>
    <mergeCell ref="H37:I37"/>
    <mergeCell ref="K37:L37"/>
    <mergeCell ref="K32:V32"/>
    <mergeCell ref="H33:I33"/>
    <mergeCell ref="K33:V33"/>
    <mergeCell ref="H34:I34"/>
    <mergeCell ref="B35:G35"/>
    <mergeCell ref="H35:I35"/>
    <mergeCell ref="K35:L35"/>
    <mergeCell ref="A29:I29"/>
    <mergeCell ref="A30:I30"/>
    <mergeCell ref="B31:G31"/>
    <mergeCell ref="H31:I31"/>
    <mergeCell ref="B32:G32"/>
    <mergeCell ref="H32:I32"/>
    <mergeCell ref="B26:G26"/>
    <mergeCell ref="H26:I26"/>
    <mergeCell ref="B27:G27"/>
    <mergeCell ref="H27:I27"/>
    <mergeCell ref="B28:G28"/>
    <mergeCell ref="H28:I28"/>
    <mergeCell ref="A22:I22"/>
    <mergeCell ref="A23:I23"/>
    <mergeCell ref="B24:G24"/>
    <mergeCell ref="H24:I24"/>
    <mergeCell ref="B25:G25"/>
    <mergeCell ref="H25:I25"/>
    <mergeCell ref="B17:G17"/>
    <mergeCell ref="H17:I17"/>
    <mergeCell ref="C18:I18"/>
    <mergeCell ref="A19:I19"/>
    <mergeCell ref="A20:I20"/>
    <mergeCell ref="A21:I21"/>
    <mergeCell ref="B12:F12"/>
    <mergeCell ref="G12:I12"/>
    <mergeCell ref="G13:I13"/>
    <mergeCell ref="A14:I14"/>
    <mergeCell ref="A15:I15"/>
    <mergeCell ref="B16:G16"/>
    <mergeCell ref="H16:I16"/>
    <mergeCell ref="A8:I8"/>
    <mergeCell ref="A9:I9"/>
    <mergeCell ref="B10:F10"/>
    <mergeCell ref="G10:I10"/>
    <mergeCell ref="B11:F11"/>
    <mergeCell ref="G11:I11"/>
    <mergeCell ref="A1:K1"/>
    <mergeCell ref="A2:K2"/>
    <mergeCell ref="A3:I3"/>
    <mergeCell ref="C4:I4"/>
    <mergeCell ref="C5:D5"/>
    <mergeCell ref="A7:I7"/>
  </mergeCells>
  <printOptions horizontalCentered="1" headings="1"/>
  <pageMargins left="0.39374999999999999" right="0.39374999999999999" top="0.39374999999999999" bottom="0.39374999999999999" header="0.511811023622047" footer="0.511811023622047"/>
  <pageSetup paperSize="9" scale="60" fitToHeight="0" orientation="landscape" r:id="rId1"/>
  <rowBreaks count="3" manualBreakCount="3">
    <brk id="47" max="10" man="1"/>
    <brk id="90" max="10" man="1"/>
    <brk id="12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1CD7CD-81B8-4428-991A-1B1F4CF53DF7}">
  <sheetPr>
    <pageSetUpPr fitToPage="1"/>
  </sheetPr>
  <dimension ref="A1:AMJ164"/>
  <sheetViews>
    <sheetView view="pageBreakPreview" zoomScaleNormal="115" zoomScaleSheetLayoutView="100" zoomScalePageLayoutView="115" workbookViewId="0">
      <selection activeCell="G12" sqref="G12:I12"/>
    </sheetView>
  </sheetViews>
  <sheetFormatPr defaultColWidth="9.140625" defaultRowHeight="15"/>
  <cols>
    <col min="1" max="1" width="3.140625" style="86" customWidth="1"/>
    <col min="2" max="2" width="32.28515625" style="58" bestFit="1" customWidth="1"/>
    <col min="3" max="3" width="17.140625" style="58" customWidth="1"/>
    <col min="4" max="4" width="14.28515625" style="58" customWidth="1"/>
    <col min="5" max="5" width="13" style="58" customWidth="1"/>
    <col min="6" max="6" width="10.5703125" style="58" customWidth="1"/>
    <col min="7" max="7" width="15.28515625" style="58" bestFit="1" customWidth="1"/>
    <col min="8" max="8" width="8" style="58" customWidth="1"/>
    <col min="9" max="9" width="17.5703125" style="58" customWidth="1"/>
    <col min="10" max="10" width="10.140625" style="58" hidden="1" customWidth="1"/>
    <col min="11" max="11" width="94.7109375" style="1" customWidth="1"/>
    <col min="12" max="26" width="9.140625" style="2"/>
    <col min="27" max="27" width="9.7109375" style="2" customWidth="1"/>
    <col min="28" max="47" width="9.140625" style="2"/>
    <col min="48" max="1023" width="9.140625" style="58"/>
    <col min="1024" max="1024" width="11.5703125" style="59" customWidth="1"/>
    <col min="1025" max="16384" width="9.140625" style="59"/>
  </cols>
  <sheetData>
    <row r="1" spans="1:11">
      <c r="A1" s="234" t="s">
        <v>0</v>
      </c>
      <c r="B1" s="234"/>
      <c r="C1" s="234"/>
      <c r="D1" s="234"/>
      <c r="E1" s="234"/>
      <c r="F1" s="234"/>
      <c r="G1" s="234"/>
      <c r="H1" s="234"/>
      <c r="I1" s="234"/>
      <c r="J1" s="234"/>
      <c r="K1" s="234"/>
    </row>
    <row r="2" spans="1:11" ht="21" customHeight="1">
      <c r="A2" s="235" t="s">
        <v>1</v>
      </c>
      <c r="B2" s="235"/>
      <c r="C2" s="235"/>
      <c r="D2" s="235"/>
      <c r="E2" s="235"/>
      <c r="F2" s="235"/>
      <c r="G2" s="235"/>
      <c r="H2" s="235"/>
      <c r="I2" s="235"/>
      <c r="J2" s="235"/>
      <c r="K2" s="235"/>
    </row>
    <row r="3" spans="1:11" ht="15" customHeight="1">
      <c r="A3" s="191"/>
      <c r="B3" s="191"/>
      <c r="C3" s="191"/>
      <c r="D3" s="191"/>
      <c r="E3" s="191"/>
      <c r="F3" s="191"/>
      <c r="G3" s="191"/>
      <c r="H3" s="191"/>
      <c r="I3" s="191"/>
      <c r="J3" s="149"/>
    </row>
    <row r="4" spans="1:11" ht="15" customHeight="1">
      <c r="A4" s="138"/>
      <c r="B4" s="141" t="s">
        <v>2</v>
      </c>
      <c r="C4" s="238"/>
      <c r="D4" s="238"/>
      <c r="E4" s="238"/>
      <c r="F4" s="238"/>
      <c r="G4" s="238"/>
      <c r="H4" s="238"/>
      <c r="I4" s="238"/>
      <c r="J4" s="3"/>
    </row>
    <row r="5" spans="1:11" ht="15" customHeight="1">
      <c r="A5" s="138"/>
      <c r="B5" s="141" t="s">
        <v>3</v>
      </c>
      <c r="C5" s="239"/>
      <c r="D5" s="239"/>
      <c r="E5" s="4"/>
      <c r="F5" s="4"/>
      <c r="G5" s="4"/>
      <c r="H5" s="4"/>
      <c r="I5" s="4"/>
      <c r="J5" s="3"/>
    </row>
    <row r="6" spans="1:11" ht="15" customHeight="1">
      <c r="A6" s="138"/>
      <c r="B6" s="141" t="s">
        <v>4</v>
      </c>
      <c r="C6" s="4"/>
      <c r="D6" s="4"/>
      <c r="E6" s="4"/>
      <c r="F6" s="4"/>
      <c r="G6" s="4"/>
      <c r="H6" s="4"/>
      <c r="I6" s="4"/>
      <c r="J6" s="3"/>
    </row>
    <row r="7" spans="1:11" ht="15" customHeight="1">
      <c r="A7" s="191"/>
      <c r="B7" s="191"/>
      <c r="C7" s="191"/>
      <c r="D7" s="191"/>
      <c r="E7" s="191"/>
      <c r="F7" s="191"/>
      <c r="G7" s="191"/>
      <c r="H7" s="191"/>
      <c r="I7" s="191"/>
      <c r="J7" s="3"/>
    </row>
    <row r="8" spans="1:11" ht="15" customHeight="1">
      <c r="A8" s="230" t="s">
        <v>5</v>
      </c>
      <c r="B8" s="230"/>
      <c r="C8" s="230"/>
      <c r="D8" s="230"/>
      <c r="E8" s="230"/>
      <c r="F8" s="230"/>
      <c r="G8" s="230"/>
      <c r="H8" s="230"/>
      <c r="I8" s="230"/>
      <c r="J8" s="3"/>
      <c r="K8" s="5" t="s">
        <v>6</v>
      </c>
    </row>
    <row r="9" spans="1:11" ht="15" customHeight="1">
      <c r="A9" s="191"/>
      <c r="B9" s="191"/>
      <c r="C9" s="191"/>
      <c r="D9" s="191"/>
      <c r="E9" s="191"/>
      <c r="F9" s="191"/>
      <c r="G9" s="191"/>
      <c r="H9" s="191"/>
      <c r="I9" s="191"/>
      <c r="J9" s="149"/>
    </row>
    <row r="10" spans="1:11" ht="15" customHeight="1">
      <c r="A10" s="140" t="s">
        <v>7</v>
      </c>
      <c r="B10" s="224" t="s">
        <v>8</v>
      </c>
      <c r="C10" s="224"/>
      <c r="D10" s="224"/>
      <c r="E10" s="224"/>
      <c r="F10" s="224"/>
      <c r="G10" s="236" t="s">
        <v>9</v>
      </c>
      <c r="H10" s="236"/>
      <c r="I10" s="236"/>
      <c r="J10" s="6"/>
      <c r="K10" s="1" t="s">
        <v>10</v>
      </c>
    </row>
    <row r="11" spans="1:11" ht="15" customHeight="1">
      <c r="A11" s="140" t="s">
        <v>11</v>
      </c>
      <c r="B11" s="224" t="s">
        <v>12</v>
      </c>
      <c r="C11" s="224"/>
      <c r="D11" s="224"/>
      <c r="E11" s="224"/>
      <c r="F11" s="224"/>
      <c r="G11" s="166" t="s">
        <v>13</v>
      </c>
      <c r="H11" s="166"/>
      <c r="I11" s="166"/>
      <c r="J11" s="6"/>
      <c r="K11" s="1" t="s">
        <v>14</v>
      </c>
    </row>
    <row r="12" spans="1:11" ht="15" customHeight="1">
      <c r="A12" s="7" t="s">
        <v>15</v>
      </c>
      <c r="B12" s="237" t="s">
        <v>16</v>
      </c>
      <c r="C12" s="237"/>
      <c r="D12" s="237"/>
      <c r="E12" s="237"/>
      <c r="F12" s="237"/>
      <c r="G12" s="232" t="s">
        <v>17</v>
      </c>
      <c r="H12" s="232"/>
      <c r="I12" s="232"/>
      <c r="J12" s="149"/>
      <c r="K12" s="1" t="s">
        <v>18</v>
      </c>
    </row>
    <row r="13" spans="1:11" ht="15" customHeight="1">
      <c r="A13" s="140" t="s">
        <v>19</v>
      </c>
      <c r="B13" s="8" t="s">
        <v>20</v>
      </c>
      <c r="C13" s="9"/>
      <c r="D13" s="9"/>
      <c r="E13" s="9"/>
      <c r="F13" s="9"/>
      <c r="G13" s="232">
        <v>12</v>
      </c>
      <c r="H13" s="232"/>
      <c r="I13" s="232"/>
      <c r="J13" s="149"/>
      <c r="K13" s="1" t="s">
        <v>21</v>
      </c>
    </row>
    <row r="14" spans="1:11" ht="15" customHeight="1">
      <c r="A14" s="191"/>
      <c r="B14" s="191"/>
      <c r="C14" s="191"/>
      <c r="D14" s="191"/>
      <c r="E14" s="191"/>
      <c r="F14" s="191"/>
      <c r="G14" s="191"/>
      <c r="H14" s="191"/>
      <c r="I14" s="191"/>
      <c r="J14" s="149"/>
    </row>
    <row r="15" spans="1:11" ht="15" customHeight="1">
      <c r="A15" s="230" t="s">
        <v>22</v>
      </c>
      <c r="B15" s="230"/>
      <c r="C15" s="230"/>
      <c r="D15" s="230"/>
      <c r="E15" s="230"/>
      <c r="F15" s="230"/>
      <c r="G15" s="230"/>
      <c r="H15" s="230"/>
      <c r="I15" s="230"/>
      <c r="J15" s="149"/>
    </row>
    <row r="16" spans="1:11" ht="15" customHeight="1">
      <c r="A16" s="140">
        <v>1</v>
      </c>
      <c r="B16" s="224" t="s">
        <v>23</v>
      </c>
      <c r="C16" s="224"/>
      <c r="D16" s="224"/>
      <c r="E16" s="224"/>
      <c r="F16" s="224"/>
      <c r="G16" s="224"/>
      <c r="H16" s="232" t="s">
        <v>24</v>
      </c>
      <c r="I16" s="232"/>
      <c r="J16" s="149"/>
      <c r="K16" s="1" t="s">
        <v>25</v>
      </c>
    </row>
    <row r="17" spans="1:22" ht="15" customHeight="1">
      <c r="A17" s="140">
        <v>2</v>
      </c>
      <c r="B17" s="224" t="s">
        <v>26</v>
      </c>
      <c r="C17" s="224"/>
      <c r="D17" s="224"/>
      <c r="E17" s="224"/>
      <c r="F17" s="224"/>
      <c r="G17" s="224"/>
      <c r="H17" s="233"/>
      <c r="I17" s="232"/>
      <c r="J17" s="149"/>
      <c r="K17" s="1" t="s">
        <v>27</v>
      </c>
    </row>
    <row r="18" spans="1:22" ht="15" customHeight="1">
      <c r="A18" s="140">
        <v>1</v>
      </c>
      <c r="B18" s="8" t="s">
        <v>28</v>
      </c>
      <c r="C18" s="229" t="s">
        <v>29</v>
      </c>
      <c r="D18" s="229"/>
      <c r="E18" s="229"/>
      <c r="F18" s="229"/>
      <c r="G18" s="229"/>
      <c r="H18" s="229"/>
      <c r="I18" s="229"/>
      <c r="J18" s="149"/>
      <c r="K18" s="1" t="s">
        <v>30</v>
      </c>
    </row>
    <row r="19" spans="1:22" ht="15" customHeight="1">
      <c r="A19" s="191"/>
      <c r="B19" s="191"/>
      <c r="C19" s="191"/>
      <c r="D19" s="191"/>
      <c r="E19" s="191"/>
      <c r="F19" s="191"/>
      <c r="G19" s="191"/>
      <c r="H19" s="191"/>
      <c r="I19" s="191"/>
      <c r="J19" s="149"/>
    </row>
    <row r="20" spans="1:22" ht="15" customHeight="1">
      <c r="A20" s="230" t="s">
        <v>31</v>
      </c>
      <c r="B20" s="230"/>
      <c r="C20" s="230"/>
      <c r="D20" s="230"/>
      <c r="E20" s="230"/>
      <c r="F20" s="230"/>
      <c r="G20" s="230"/>
      <c r="H20" s="230"/>
      <c r="I20" s="230"/>
      <c r="J20" s="10"/>
    </row>
    <row r="21" spans="1:22" ht="15" customHeight="1">
      <c r="A21" s="191" t="s">
        <v>32</v>
      </c>
      <c r="B21" s="191"/>
      <c r="C21" s="191"/>
      <c r="D21" s="191"/>
      <c r="E21" s="191"/>
      <c r="F21" s="191"/>
      <c r="G21" s="191"/>
      <c r="H21" s="191"/>
      <c r="I21" s="191"/>
      <c r="J21" s="149"/>
    </row>
    <row r="22" spans="1:22" ht="15" customHeight="1">
      <c r="A22" s="231" t="s">
        <v>33</v>
      </c>
      <c r="B22" s="231"/>
      <c r="C22" s="231"/>
      <c r="D22" s="231"/>
      <c r="E22" s="231"/>
      <c r="F22" s="231"/>
      <c r="G22" s="231"/>
      <c r="H22" s="231"/>
      <c r="I22" s="231"/>
      <c r="J22" s="11"/>
    </row>
    <row r="23" spans="1:22" ht="15" customHeight="1">
      <c r="A23" s="187" t="s">
        <v>34</v>
      </c>
      <c r="B23" s="187"/>
      <c r="C23" s="187"/>
      <c r="D23" s="187"/>
      <c r="E23" s="187"/>
      <c r="F23" s="187"/>
      <c r="G23" s="187"/>
      <c r="H23" s="187"/>
      <c r="I23" s="187"/>
      <c r="J23" s="11"/>
    </row>
    <row r="24" spans="1:22" ht="15" customHeight="1">
      <c r="A24" s="142">
        <v>1</v>
      </c>
      <c r="B24" s="195" t="s">
        <v>35</v>
      </c>
      <c r="C24" s="195"/>
      <c r="D24" s="195"/>
      <c r="E24" s="195"/>
      <c r="F24" s="195"/>
      <c r="G24" s="195"/>
      <c r="H24" s="226" t="str">
        <f>C18</f>
        <v>VIGILANTE</v>
      </c>
      <c r="I24" s="226"/>
      <c r="J24" s="11"/>
      <c r="K24" s="1" t="s">
        <v>36</v>
      </c>
    </row>
    <row r="25" spans="1:22" ht="15" customHeight="1">
      <c r="A25" s="142">
        <v>2</v>
      </c>
      <c r="B25" s="195" t="s">
        <v>37</v>
      </c>
      <c r="C25" s="195"/>
      <c r="D25" s="195"/>
      <c r="E25" s="195"/>
      <c r="F25" s="195"/>
      <c r="G25" s="195"/>
      <c r="H25" s="226" t="s">
        <v>38</v>
      </c>
      <c r="I25" s="226"/>
      <c r="J25" s="11"/>
      <c r="K25" s="1" t="s">
        <v>39</v>
      </c>
    </row>
    <row r="26" spans="1:22" ht="15" customHeight="1">
      <c r="A26" s="142">
        <v>3</v>
      </c>
      <c r="B26" s="195" t="s">
        <v>40</v>
      </c>
      <c r="C26" s="195"/>
      <c r="D26" s="195"/>
      <c r="E26" s="195"/>
      <c r="F26" s="195"/>
      <c r="G26" s="195"/>
      <c r="H26" s="228">
        <v>2440.9899999999998</v>
      </c>
      <c r="I26" s="228"/>
      <c r="J26" s="12"/>
      <c r="K26" s="1" t="s">
        <v>41</v>
      </c>
    </row>
    <row r="27" spans="1:22" ht="15" customHeight="1">
      <c r="A27" s="142">
        <v>4</v>
      </c>
      <c r="B27" s="195" t="s">
        <v>42</v>
      </c>
      <c r="C27" s="195"/>
      <c r="D27" s="195"/>
      <c r="E27" s="195"/>
      <c r="F27" s="195"/>
      <c r="G27" s="195"/>
      <c r="H27" s="226" t="s">
        <v>43</v>
      </c>
      <c r="I27" s="226"/>
      <c r="J27" s="13"/>
      <c r="K27" s="1" t="s">
        <v>44</v>
      </c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</row>
    <row r="28" spans="1:22" ht="15" customHeight="1">
      <c r="A28" s="142">
        <v>5</v>
      </c>
      <c r="B28" s="195" t="s">
        <v>45</v>
      </c>
      <c r="C28" s="195"/>
      <c r="D28" s="195"/>
      <c r="E28" s="195"/>
      <c r="F28" s="195"/>
      <c r="G28" s="195"/>
      <c r="H28" s="227" t="s">
        <v>46</v>
      </c>
      <c r="I28" s="227"/>
      <c r="J28" s="13"/>
      <c r="K28" s="1" t="s">
        <v>47</v>
      </c>
    </row>
    <row r="29" spans="1:22" ht="15" customHeight="1">
      <c r="A29" s="218"/>
      <c r="B29" s="218"/>
      <c r="C29" s="218"/>
      <c r="D29" s="218"/>
      <c r="E29" s="218"/>
      <c r="F29" s="218"/>
      <c r="G29" s="218"/>
      <c r="H29" s="218"/>
      <c r="I29" s="218"/>
      <c r="J29" s="149"/>
    </row>
    <row r="30" spans="1:22" ht="15" customHeight="1">
      <c r="A30" s="185" t="s">
        <v>48</v>
      </c>
      <c r="B30" s="185"/>
      <c r="C30" s="185"/>
      <c r="D30" s="185"/>
      <c r="E30" s="185"/>
      <c r="F30" s="185"/>
      <c r="G30" s="185"/>
      <c r="H30" s="185"/>
      <c r="I30" s="185"/>
      <c r="J30" s="15"/>
    </row>
    <row r="31" spans="1:22" ht="15" customHeight="1">
      <c r="A31" s="146">
        <v>1</v>
      </c>
      <c r="B31" s="187" t="s">
        <v>49</v>
      </c>
      <c r="C31" s="187"/>
      <c r="D31" s="187"/>
      <c r="E31" s="187"/>
      <c r="F31" s="187"/>
      <c r="G31" s="187"/>
      <c r="H31" s="223" t="s">
        <v>50</v>
      </c>
      <c r="I31" s="223"/>
      <c r="J31" s="16"/>
    </row>
    <row r="32" spans="1:22" ht="15" customHeight="1">
      <c r="A32" s="142" t="s">
        <v>7</v>
      </c>
      <c r="B32" s="224" t="s">
        <v>51</v>
      </c>
      <c r="C32" s="224"/>
      <c r="D32" s="224"/>
      <c r="E32" s="224"/>
      <c r="F32" s="224"/>
      <c r="G32" s="224"/>
      <c r="H32" s="178">
        <f>H26</f>
        <v>2440.9899999999998</v>
      </c>
      <c r="I32" s="178"/>
      <c r="J32" s="17">
        <f>((H32/(H26/220)))</f>
        <v>220</v>
      </c>
      <c r="K32" s="240" t="s">
        <v>52</v>
      </c>
      <c r="L32" s="240"/>
      <c r="M32" s="240"/>
      <c r="N32" s="240"/>
      <c r="O32" s="240"/>
      <c r="P32" s="240"/>
      <c r="Q32" s="240"/>
      <c r="R32" s="240"/>
      <c r="S32" s="240"/>
      <c r="T32" s="240"/>
      <c r="U32" s="240"/>
      <c r="V32" s="240"/>
    </row>
    <row r="33" spans="1:22" ht="39" customHeight="1">
      <c r="A33" s="18" t="s">
        <v>11</v>
      </c>
      <c r="B33" s="101" t="s">
        <v>53</v>
      </c>
      <c r="C33" s="96"/>
      <c r="D33" s="97" t="s">
        <v>54</v>
      </c>
      <c r="E33" s="97" t="s">
        <v>55</v>
      </c>
      <c r="F33" s="96"/>
      <c r="G33" s="98"/>
      <c r="H33" s="225">
        <f>IF(E33="N",0,H32*0.3)</f>
        <v>732.3</v>
      </c>
      <c r="I33" s="225"/>
      <c r="J33" s="22"/>
      <c r="K33" s="241" t="s">
        <v>56</v>
      </c>
      <c r="L33" s="241"/>
      <c r="M33" s="241"/>
      <c r="N33" s="241"/>
      <c r="O33" s="241"/>
      <c r="P33" s="241"/>
      <c r="Q33" s="241"/>
      <c r="R33" s="241"/>
      <c r="S33" s="241"/>
      <c r="T33" s="241"/>
      <c r="U33" s="241"/>
      <c r="V33" s="241"/>
    </row>
    <row r="34" spans="1:22" ht="55.5" customHeight="1">
      <c r="A34" s="18" t="s">
        <v>15</v>
      </c>
      <c r="B34" s="101" t="s">
        <v>57</v>
      </c>
      <c r="C34" s="96"/>
      <c r="D34" s="97" t="s">
        <v>54</v>
      </c>
      <c r="E34" s="97" t="s">
        <v>58</v>
      </c>
      <c r="F34" s="99">
        <v>0.2</v>
      </c>
      <c r="G34" s="100"/>
      <c r="H34" s="221">
        <f>IF(E34="N",0,F34*H32)</f>
        <v>0</v>
      </c>
      <c r="I34" s="221"/>
      <c r="J34" s="22"/>
      <c r="K34" s="145" t="s">
        <v>59</v>
      </c>
      <c r="L34" s="144"/>
      <c r="M34" s="144"/>
      <c r="N34" s="144"/>
      <c r="O34" s="144"/>
      <c r="P34" s="144"/>
      <c r="Q34" s="144"/>
      <c r="R34" s="144"/>
      <c r="S34" s="144"/>
      <c r="T34" s="144"/>
      <c r="U34" s="144"/>
      <c r="V34" s="144"/>
    </row>
    <row r="35" spans="1:22" ht="15" customHeight="1">
      <c r="A35" s="142" t="s">
        <v>19</v>
      </c>
      <c r="B35" s="222" t="s">
        <v>60</v>
      </c>
      <c r="C35" s="222"/>
      <c r="D35" s="222"/>
      <c r="E35" s="222"/>
      <c r="F35" s="222"/>
      <c r="G35" s="222"/>
      <c r="H35" s="178"/>
      <c r="I35" s="178"/>
      <c r="J35" s="23"/>
      <c r="K35" s="240"/>
      <c r="L35" s="240"/>
    </row>
    <row r="36" spans="1:22" ht="15" customHeight="1">
      <c r="A36" s="142" t="s">
        <v>61</v>
      </c>
      <c r="B36" s="219" t="s">
        <v>62</v>
      </c>
      <c r="C36" s="219"/>
      <c r="D36" s="219"/>
      <c r="E36" s="219"/>
      <c r="F36" s="219"/>
      <c r="G36" s="219"/>
      <c r="H36" s="178"/>
      <c r="I36" s="178"/>
      <c r="J36" s="23"/>
      <c r="K36" s="240"/>
      <c r="L36" s="240"/>
      <c r="P36" s="24"/>
    </row>
    <row r="37" spans="1:22" ht="15" customHeight="1">
      <c r="A37" s="140" t="s">
        <v>63</v>
      </c>
      <c r="B37" s="219" t="s">
        <v>64</v>
      </c>
      <c r="C37" s="219"/>
      <c r="D37" s="219"/>
      <c r="E37" s="219"/>
      <c r="F37" s="219"/>
      <c r="G37" s="219"/>
      <c r="H37" s="186"/>
      <c r="I37" s="186"/>
      <c r="J37" s="25"/>
      <c r="K37" s="240"/>
      <c r="L37" s="240"/>
      <c r="N37" s="26"/>
    </row>
    <row r="38" spans="1:22" ht="15" customHeight="1">
      <c r="A38" s="142" t="s">
        <v>65</v>
      </c>
      <c r="B38" s="195" t="s">
        <v>66</v>
      </c>
      <c r="C38" s="195"/>
      <c r="D38" s="195"/>
      <c r="E38" s="195"/>
      <c r="F38" s="195"/>
      <c r="G38" s="195"/>
      <c r="H38" s="220"/>
      <c r="I38" s="220"/>
      <c r="J38" s="27"/>
      <c r="K38" s="240"/>
      <c r="L38" s="240"/>
    </row>
    <row r="39" spans="1:22" ht="15" customHeight="1">
      <c r="A39" s="188" t="s">
        <v>67</v>
      </c>
      <c r="B39" s="188"/>
      <c r="C39" s="188"/>
      <c r="D39" s="188"/>
      <c r="E39" s="188"/>
      <c r="F39" s="188"/>
      <c r="G39" s="188"/>
      <c r="H39" s="196">
        <f>SUM(H32:I38)</f>
        <v>3173.29</v>
      </c>
      <c r="I39" s="196"/>
      <c r="J39" s="28"/>
      <c r="K39" s="1" t="s">
        <v>68</v>
      </c>
    </row>
    <row r="40" spans="1:22" ht="15" customHeight="1">
      <c r="A40" s="218"/>
      <c r="B40" s="218"/>
      <c r="C40" s="218"/>
      <c r="D40" s="218"/>
      <c r="E40" s="218"/>
      <c r="F40" s="218"/>
      <c r="G40" s="218"/>
      <c r="H40" s="218"/>
      <c r="I40" s="218"/>
      <c r="J40" s="149"/>
    </row>
    <row r="41" spans="1:22" ht="15" customHeight="1">
      <c r="A41" s="185" t="s">
        <v>69</v>
      </c>
      <c r="B41" s="185"/>
      <c r="C41" s="185"/>
      <c r="D41" s="185"/>
      <c r="E41" s="185"/>
      <c r="F41" s="185"/>
      <c r="G41" s="185"/>
      <c r="H41" s="185"/>
      <c r="I41" s="185"/>
      <c r="J41" s="149"/>
    </row>
    <row r="42" spans="1:22" ht="15" customHeight="1">
      <c r="A42" s="188" t="s">
        <v>70</v>
      </c>
      <c r="B42" s="188"/>
      <c r="C42" s="188"/>
      <c r="D42" s="188"/>
      <c r="E42" s="188"/>
      <c r="F42" s="188"/>
      <c r="G42" s="188"/>
      <c r="H42" s="188"/>
      <c r="I42" s="188"/>
      <c r="J42" s="149"/>
    </row>
    <row r="43" spans="1:22" ht="15" customHeight="1">
      <c r="A43" s="146" t="s">
        <v>71</v>
      </c>
      <c r="B43" s="187" t="s">
        <v>72</v>
      </c>
      <c r="C43" s="187"/>
      <c r="D43" s="187"/>
      <c r="E43" s="187"/>
      <c r="F43" s="187"/>
      <c r="G43" s="187"/>
      <c r="H43" s="146" t="s">
        <v>73</v>
      </c>
      <c r="I43" s="29" t="s">
        <v>50</v>
      </c>
      <c r="J43" s="149"/>
    </row>
    <row r="44" spans="1:22" ht="15" customHeight="1">
      <c r="A44" s="142" t="s">
        <v>7</v>
      </c>
      <c r="B44" s="215" t="s">
        <v>74</v>
      </c>
      <c r="C44" s="215"/>
      <c r="D44" s="215"/>
      <c r="E44" s="215"/>
      <c r="F44" s="215"/>
      <c r="G44" s="215"/>
      <c r="H44" s="30">
        <f>1/12</f>
        <v>8.3299999999999999E-2</v>
      </c>
      <c r="I44" s="31">
        <f>H44*H39</f>
        <v>264.33999999999997</v>
      </c>
      <c r="J44" s="149"/>
      <c r="K44" s="240" t="s">
        <v>75</v>
      </c>
      <c r="L44" s="240"/>
      <c r="M44" s="240"/>
      <c r="N44" s="240"/>
      <c r="O44" s="240"/>
      <c r="P44" s="240"/>
      <c r="Q44" s="240"/>
      <c r="R44" s="240"/>
      <c r="S44" s="240"/>
      <c r="T44" s="240"/>
      <c r="U44" s="240"/>
      <c r="V44" s="240"/>
    </row>
    <row r="45" spans="1:22" ht="25.9" customHeight="1">
      <c r="A45" s="142" t="s">
        <v>11</v>
      </c>
      <c r="B45" s="216" t="s">
        <v>76</v>
      </c>
      <c r="C45" s="216"/>
      <c r="D45" s="216"/>
      <c r="E45" s="216"/>
      <c r="F45" s="216"/>
      <c r="G45" s="216"/>
      <c r="H45" s="32">
        <f>(1/12)+(1/3/12)</f>
        <v>0.1111</v>
      </c>
      <c r="I45" s="31">
        <f>H45*H39</f>
        <v>352.55</v>
      </c>
      <c r="J45" s="149"/>
      <c r="K45" s="240" t="s">
        <v>77</v>
      </c>
      <c r="L45" s="240"/>
      <c r="M45" s="240"/>
      <c r="N45" s="240"/>
      <c r="O45" s="240"/>
      <c r="P45" s="240"/>
      <c r="Q45" s="240"/>
      <c r="R45" s="240"/>
      <c r="S45" s="240"/>
      <c r="T45" s="240"/>
      <c r="U45" s="240"/>
      <c r="V45" s="240"/>
    </row>
    <row r="46" spans="1:22" ht="37.5" customHeight="1">
      <c r="A46" s="18" t="s">
        <v>15</v>
      </c>
      <c r="B46" s="217" t="s">
        <v>78</v>
      </c>
      <c r="C46" s="217"/>
      <c r="D46" s="217"/>
      <c r="E46" s="217"/>
      <c r="F46" s="217"/>
      <c r="G46" s="217"/>
      <c r="H46" s="33">
        <f>(H44+H45)*H59</f>
        <v>7.1499999999999994E-2</v>
      </c>
      <c r="I46" s="34">
        <f>H46*H39</f>
        <v>226.89</v>
      </c>
      <c r="J46" s="149"/>
      <c r="K46" s="241" t="s">
        <v>79</v>
      </c>
      <c r="L46" s="241"/>
      <c r="M46" s="241"/>
      <c r="N46" s="241"/>
      <c r="O46" s="241"/>
      <c r="P46" s="241"/>
      <c r="Q46" s="241"/>
      <c r="R46" s="241"/>
      <c r="S46" s="241"/>
      <c r="T46" s="241"/>
      <c r="U46" s="241"/>
      <c r="V46" s="241"/>
    </row>
    <row r="47" spans="1:22" ht="15" customHeight="1">
      <c r="A47" s="188" t="s">
        <v>80</v>
      </c>
      <c r="B47" s="188"/>
      <c r="C47" s="188"/>
      <c r="D47" s="188"/>
      <c r="E47" s="188"/>
      <c r="F47" s="188"/>
      <c r="G47" s="188"/>
      <c r="H47" s="196">
        <f>SUM(I44:I46)</f>
        <v>843.78</v>
      </c>
      <c r="I47" s="196"/>
      <c r="J47" s="149"/>
      <c r="K47" s="1" t="s">
        <v>81</v>
      </c>
    </row>
    <row r="48" spans="1:22" ht="15" customHeight="1">
      <c r="A48" s="197"/>
      <c r="B48" s="197"/>
      <c r="C48" s="197"/>
      <c r="D48" s="197"/>
      <c r="E48" s="197"/>
      <c r="F48" s="197"/>
      <c r="G48" s="197"/>
      <c r="H48" s="197"/>
      <c r="I48" s="197"/>
      <c r="J48" s="149"/>
    </row>
    <row r="49" spans="1:37" ht="15" customHeight="1">
      <c r="A49" s="187" t="s">
        <v>82</v>
      </c>
      <c r="B49" s="187"/>
      <c r="C49" s="187"/>
      <c r="D49" s="187"/>
      <c r="E49" s="187"/>
      <c r="F49" s="187"/>
      <c r="G49" s="187"/>
      <c r="H49" s="187"/>
      <c r="I49" s="187"/>
      <c r="J49" s="149"/>
    </row>
    <row r="50" spans="1:37" ht="15" customHeight="1">
      <c r="A50" s="146" t="s">
        <v>83</v>
      </c>
      <c r="B50" s="187" t="s">
        <v>84</v>
      </c>
      <c r="C50" s="187"/>
      <c r="D50" s="187"/>
      <c r="E50" s="187"/>
      <c r="F50" s="187"/>
      <c r="G50" s="187"/>
      <c r="H50" s="146" t="s">
        <v>73</v>
      </c>
      <c r="I50" s="29" t="s">
        <v>50</v>
      </c>
      <c r="J50" s="149"/>
    </row>
    <row r="51" spans="1:37" ht="15" customHeight="1">
      <c r="A51" s="142" t="s">
        <v>7</v>
      </c>
      <c r="B51" s="195" t="s">
        <v>85</v>
      </c>
      <c r="C51" s="195"/>
      <c r="D51" s="195"/>
      <c r="E51" s="195"/>
      <c r="F51" s="195"/>
      <c r="G51" s="195"/>
      <c r="H51" s="35">
        <v>0.2</v>
      </c>
      <c r="I51" s="36">
        <f t="shared" ref="I51:I58" si="0">H51*$H$39</f>
        <v>634.66</v>
      </c>
      <c r="J51" s="149"/>
      <c r="K51" s="1" t="s">
        <v>86</v>
      </c>
    </row>
    <row r="52" spans="1:37" ht="15" customHeight="1">
      <c r="A52" s="142" t="s">
        <v>11</v>
      </c>
      <c r="B52" s="195" t="s">
        <v>87</v>
      </c>
      <c r="C52" s="195"/>
      <c r="D52" s="195"/>
      <c r="E52" s="195"/>
      <c r="F52" s="195"/>
      <c r="G52" s="195"/>
      <c r="H52" s="35">
        <v>2.5000000000000001E-2</v>
      </c>
      <c r="I52" s="36">
        <f t="shared" si="0"/>
        <v>79.33</v>
      </c>
      <c r="J52" s="149"/>
      <c r="K52" s="1" t="s">
        <v>88</v>
      </c>
    </row>
    <row r="53" spans="1:37" ht="42.2" customHeight="1">
      <c r="A53" s="37" t="s">
        <v>15</v>
      </c>
      <c r="B53" s="214" t="s">
        <v>89</v>
      </c>
      <c r="C53" s="214"/>
      <c r="D53" s="18" t="s">
        <v>90</v>
      </c>
      <c r="E53" s="38">
        <v>3</v>
      </c>
      <c r="F53" s="39" t="s">
        <v>91</v>
      </c>
      <c r="G53" s="38">
        <v>1</v>
      </c>
      <c r="H53" s="113">
        <f>E53*G53/100</f>
        <v>0.03</v>
      </c>
      <c r="I53" s="114">
        <f t="shared" si="0"/>
        <v>95.2</v>
      </c>
      <c r="J53" s="149"/>
      <c r="K53" s="1" t="s">
        <v>92</v>
      </c>
    </row>
    <row r="54" spans="1:37" ht="15" customHeight="1">
      <c r="A54" s="37" t="s">
        <v>19</v>
      </c>
      <c r="B54" s="195" t="s">
        <v>93</v>
      </c>
      <c r="C54" s="195"/>
      <c r="D54" s="195"/>
      <c r="E54" s="195"/>
      <c r="F54" s="195"/>
      <c r="G54" s="195"/>
      <c r="H54" s="35">
        <v>1.4999999999999999E-2</v>
      </c>
      <c r="I54" s="36">
        <f t="shared" si="0"/>
        <v>47.6</v>
      </c>
      <c r="J54" s="149"/>
      <c r="K54" s="1" t="s">
        <v>94</v>
      </c>
    </row>
    <row r="55" spans="1:37" ht="15" customHeight="1">
      <c r="A55" s="142" t="s">
        <v>61</v>
      </c>
      <c r="B55" s="195" t="s">
        <v>95</v>
      </c>
      <c r="C55" s="195"/>
      <c r="D55" s="195"/>
      <c r="E55" s="195"/>
      <c r="F55" s="195"/>
      <c r="G55" s="195"/>
      <c r="H55" s="40">
        <v>0.01</v>
      </c>
      <c r="I55" s="36">
        <f t="shared" si="0"/>
        <v>31.73</v>
      </c>
      <c r="J55" s="149"/>
      <c r="K55" s="1" t="s">
        <v>96</v>
      </c>
    </row>
    <row r="56" spans="1:37" ht="15" customHeight="1">
      <c r="A56" s="142" t="s">
        <v>63</v>
      </c>
      <c r="B56" s="195" t="s">
        <v>97</v>
      </c>
      <c r="C56" s="195"/>
      <c r="D56" s="195"/>
      <c r="E56" s="195"/>
      <c r="F56" s="195"/>
      <c r="G56" s="195"/>
      <c r="H56" s="35">
        <v>6.0000000000000001E-3</v>
      </c>
      <c r="I56" s="36">
        <f t="shared" si="0"/>
        <v>19.04</v>
      </c>
      <c r="J56" s="149"/>
      <c r="K56" s="1" t="s">
        <v>98</v>
      </c>
    </row>
    <row r="57" spans="1:37">
      <c r="A57" s="142" t="s">
        <v>65</v>
      </c>
      <c r="B57" s="195" t="s">
        <v>99</v>
      </c>
      <c r="C57" s="195"/>
      <c r="D57" s="195"/>
      <c r="E57" s="195"/>
      <c r="F57" s="195"/>
      <c r="G57" s="195"/>
      <c r="H57" s="35">
        <v>2E-3</v>
      </c>
      <c r="I57" s="36">
        <f t="shared" si="0"/>
        <v>6.35</v>
      </c>
      <c r="J57" s="149"/>
      <c r="K57" s="1" t="s">
        <v>100</v>
      </c>
    </row>
    <row r="58" spans="1:37" ht="15" customHeight="1">
      <c r="A58" s="142" t="s">
        <v>101</v>
      </c>
      <c r="B58" s="195" t="s">
        <v>102</v>
      </c>
      <c r="C58" s="195"/>
      <c r="D58" s="195"/>
      <c r="E58" s="195"/>
      <c r="F58" s="195"/>
      <c r="G58" s="195"/>
      <c r="H58" s="40">
        <v>0.08</v>
      </c>
      <c r="I58" s="36">
        <f t="shared" si="0"/>
        <v>253.86</v>
      </c>
      <c r="J58" s="149"/>
      <c r="K58" s="1" t="s">
        <v>103</v>
      </c>
    </row>
    <row r="59" spans="1:37" ht="15" customHeight="1">
      <c r="A59" s="188" t="s">
        <v>104</v>
      </c>
      <c r="B59" s="188"/>
      <c r="C59" s="188"/>
      <c r="D59" s="188"/>
      <c r="E59" s="188"/>
      <c r="F59" s="188"/>
      <c r="G59" s="188"/>
      <c r="H59" s="41">
        <f>SUM(H51:H58)</f>
        <v>0.36799999999999999</v>
      </c>
      <c r="I59" s="147">
        <f>SUM(I51:I58)</f>
        <v>1167.77</v>
      </c>
      <c r="J59" s="149"/>
      <c r="K59" s="1" t="s">
        <v>105</v>
      </c>
    </row>
    <row r="60" spans="1:37" ht="15" customHeight="1">
      <c r="A60" s="197"/>
      <c r="B60" s="197"/>
      <c r="C60" s="197"/>
      <c r="D60" s="197"/>
      <c r="E60" s="197"/>
      <c r="F60" s="197"/>
      <c r="G60" s="197"/>
      <c r="H60" s="197"/>
      <c r="I60" s="197"/>
      <c r="J60" s="149"/>
    </row>
    <row r="61" spans="1:37" ht="15" customHeight="1">
      <c r="A61" s="188" t="s">
        <v>106</v>
      </c>
      <c r="B61" s="188"/>
      <c r="C61" s="188"/>
      <c r="D61" s="188"/>
      <c r="E61" s="188"/>
      <c r="F61" s="188"/>
      <c r="G61" s="188"/>
      <c r="H61" s="188"/>
      <c r="I61" s="188"/>
      <c r="J61" s="149"/>
    </row>
    <row r="62" spans="1:37" ht="15" customHeight="1" thickBot="1">
      <c r="A62" s="146" t="s">
        <v>107</v>
      </c>
      <c r="B62" s="187" t="s">
        <v>108</v>
      </c>
      <c r="C62" s="187"/>
      <c r="D62" s="187"/>
      <c r="E62" s="187"/>
      <c r="F62" s="187"/>
      <c r="G62" s="187"/>
      <c r="H62" s="188" t="s">
        <v>50</v>
      </c>
      <c r="I62" s="188"/>
      <c r="J62" s="42"/>
    </row>
    <row r="63" spans="1:37" ht="15.75" thickBot="1">
      <c r="A63" s="210" t="s">
        <v>7</v>
      </c>
      <c r="B63" s="212" t="s">
        <v>109</v>
      </c>
      <c r="C63" s="142" t="s">
        <v>110</v>
      </c>
      <c r="D63" s="142" t="s">
        <v>111</v>
      </c>
      <c r="E63" s="142" t="s">
        <v>112</v>
      </c>
      <c r="F63" s="142" t="s">
        <v>113</v>
      </c>
      <c r="G63" s="142" t="s">
        <v>114</v>
      </c>
      <c r="H63" s="213">
        <f>IF(C64="N",0,(D64*E64*F64)-G64)</f>
        <v>543.54</v>
      </c>
      <c r="I63" s="213"/>
      <c r="J63" s="22"/>
      <c r="K63" s="1" t="s">
        <v>115</v>
      </c>
      <c r="Z63" s="208"/>
      <c r="AA63" s="208"/>
      <c r="AB63" s="208"/>
      <c r="AC63" s="208"/>
      <c r="AD63" s="208"/>
      <c r="AE63" s="208"/>
      <c r="AF63" s="208"/>
      <c r="AG63" s="208"/>
      <c r="AH63" s="208"/>
      <c r="AI63" s="208"/>
      <c r="AJ63" s="208"/>
      <c r="AK63" s="208"/>
    </row>
    <row r="64" spans="1:37" ht="27" customHeight="1">
      <c r="A64" s="210"/>
      <c r="B64" s="210"/>
      <c r="C64" s="148" t="s">
        <v>55</v>
      </c>
      <c r="D64" s="102">
        <v>15</v>
      </c>
      <c r="E64" s="148">
        <v>2</v>
      </c>
      <c r="F64" s="148">
        <v>23</v>
      </c>
      <c r="G64" s="102">
        <f>H32*0.06</f>
        <v>146.46</v>
      </c>
      <c r="H64" s="209">
        <f>IF(H63&gt;=0,H63,0)</f>
        <v>543.54</v>
      </c>
      <c r="I64" s="209"/>
      <c r="J64" s="22"/>
      <c r="K64" s="1" t="s">
        <v>116</v>
      </c>
      <c r="Z64" s="44"/>
      <c r="AA64" s="45"/>
      <c r="AB64" s="46"/>
      <c r="AC64" s="47"/>
      <c r="AD64" s="48"/>
      <c r="AE64" s="47"/>
      <c r="AF64" s="48"/>
      <c r="AG64" s="47"/>
      <c r="AH64" s="48"/>
      <c r="AI64" s="47"/>
      <c r="AJ64" s="48"/>
      <c r="AK64" s="47"/>
    </row>
    <row r="65" spans="1:37" ht="15" customHeight="1">
      <c r="A65" s="210" t="s">
        <v>11</v>
      </c>
      <c r="B65" s="210" t="s">
        <v>117</v>
      </c>
      <c r="C65" s="210"/>
      <c r="D65" s="142" t="s">
        <v>110</v>
      </c>
      <c r="E65" s="142" t="s">
        <v>111</v>
      </c>
      <c r="F65" s="142" t="s">
        <v>113</v>
      </c>
      <c r="G65" s="142" t="s">
        <v>114</v>
      </c>
      <c r="H65" s="211">
        <f>IF(D66="N",0,(E66*F66)-G66)</f>
        <v>828</v>
      </c>
      <c r="I65" s="211"/>
      <c r="J65" s="22"/>
      <c r="K65" s="1" t="s">
        <v>118</v>
      </c>
      <c r="Z65" s="49"/>
      <c r="AA65" s="50"/>
      <c r="AB65" s="49"/>
      <c r="AC65" s="51"/>
      <c r="AD65" s="49"/>
      <c r="AE65" s="51"/>
      <c r="AF65" s="49"/>
      <c r="AG65" s="51"/>
      <c r="AH65" s="49"/>
      <c r="AI65" s="51"/>
      <c r="AJ65" s="49"/>
      <c r="AK65" s="51"/>
    </row>
    <row r="66" spans="1:37" ht="15" customHeight="1" thickBot="1">
      <c r="A66" s="210"/>
      <c r="B66" s="210"/>
      <c r="C66" s="210"/>
      <c r="D66" s="142" t="s">
        <v>110</v>
      </c>
      <c r="E66" s="43">
        <v>40</v>
      </c>
      <c r="F66" s="142">
        <v>23</v>
      </c>
      <c r="G66" s="43">
        <f>E66*F66*10%</f>
        <v>92</v>
      </c>
      <c r="H66" s="211"/>
      <c r="I66" s="211"/>
      <c r="J66" s="22"/>
      <c r="K66" s="1" t="s">
        <v>119</v>
      </c>
      <c r="Z66" s="52"/>
      <c r="AA66" s="53"/>
      <c r="AB66" s="52"/>
      <c r="AC66" s="54"/>
      <c r="AD66" s="52"/>
      <c r="AE66" s="54"/>
      <c r="AF66" s="52"/>
      <c r="AG66" s="54"/>
      <c r="AH66" s="52"/>
      <c r="AI66" s="54"/>
      <c r="AJ66" s="52"/>
      <c r="AK66" s="54"/>
    </row>
    <row r="67" spans="1:37" ht="15" customHeight="1">
      <c r="A67" s="142" t="s">
        <v>15</v>
      </c>
      <c r="B67" s="177" t="s">
        <v>120</v>
      </c>
      <c r="C67" s="177"/>
      <c r="D67" s="177"/>
      <c r="E67" s="177"/>
      <c r="F67" s="177"/>
      <c r="G67" s="177"/>
      <c r="H67" s="201">
        <v>120</v>
      </c>
      <c r="I67" s="202"/>
      <c r="J67" s="55"/>
      <c r="K67" s="1" t="s">
        <v>121</v>
      </c>
      <c r="Z67" s="56"/>
      <c r="AA67" s="56"/>
      <c r="AB67" s="56"/>
      <c r="AC67" s="56"/>
      <c r="AD67" s="56"/>
      <c r="AE67" s="56"/>
      <c r="AF67" s="56"/>
      <c r="AG67" s="56"/>
      <c r="AH67" s="56"/>
      <c r="AI67" s="56"/>
      <c r="AJ67" s="56"/>
      <c r="AK67" s="56"/>
    </row>
    <row r="68" spans="1:37" ht="15" customHeight="1">
      <c r="A68" s="142" t="s">
        <v>19</v>
      </c>
      <c r="B68" s="177" t="s">
        <v>122</v>
      </c>
      <c r="C68" s="177"/>
      <c r="D68" s="177"/>
      <c r="E68" s="177"/>
      <c r="F68" s="177"/>
      <c r="G68" s="177"/>
      <c r="H68" s="199">
        <v>0</v>
      </c>
      <c r="I68" s="199"/>
      <c r="J68" s="22"/>
      <c r="K68" s="1" t="s">
        <v>123</v>
      </c>
      <c r="Z68" s="56"/>
      <c r="AA68" s="56"/>
      <c r="AB68" s="56"/>
      <c r="AC68" s="56"/>
      <c r="AD68" s="56"/>
      <c r="AE68" s="56"/>
      <c r="AF68" s="56"/>
      <c r="AG68" s="56"/>
      <c r="AH68" s="57"/>
      <c r="AI68" s="56"/>
      <c r="AJ68" s="56"/>
      <c r="AK68" s="56"/>
    </row>
    <row r="69" spans="1:37" ht="15" customHeight="1">
      <c r="A69" s="142" t="s">
        <v>61</v>
      </c>
      <c r="B69" s="203" t="s">
        <v>124</v>
      </c>
      <c r="C69" s="204"/>
      <c r="D69" s="204"/>
      <c r="E69" s="204"/>
      <c r="F69" s="204"/>
      <c r="G69" s="205"/>
      <c r="H69" s="206">
        <v>0</v>
      </c>
      <c r="I69" s="207"/>
      <c r="J69" s="22"/>
      <c r="Z69" s="56"/>
      <c r="AA69" s="56"/>
      <c r="AB69" s="56"/>
      <c r="AC69" s="56"/>
      <c r="AD69" s="56"/>
      <c r="AE69" s="56"/>
      <c r="AF69" s="56"/>
      <c r="AG69" s="56"/>
      <c r="AH69" s="57"/>
      <c r="AI69" s="56"/>
      <c r="AJ69" s="56"/>
      <c r="AK69" s="56"/>
    </row>
    <row r="70" spans="1:37" ht="15" customHeight="1">
      <c r="A70" s="142" t="s">
        <v>63</v>
      </c>
      <c r="B70" s="177" t="s">
        <v>125</v>
      </c>
      <c r="C70" s="177"/>
      <c r="D70" s="177"/>
      <c r="E70" s="177"/>
      <c r="F70" s="177"/>
      <c r="G70" s="177"/>
      <c r="H70" s="199">
        <v>0</v>
      </c>
      <c r="I70" s="199"/>
      <c r="J70" s="22"/>
      <c r="Z70" s="56"/>
      <c r="AA70" s="56"/>
      <c r="AB70" s="56"/>
      <c r="AC70" s="56"/>
      <c r="AD70" s="56"/>
      <c r="AE70" s="56"/>
      <c r="AF70" s="56"/>
      <c r="AG70" s="56"/>
      <c r="AH70" s="57"/>
      <c r="AI70" s="56"/>
      <c r="AJ70" s="56"/>
      <c r="AK70" s="56"/>
    </row>
    <row r="71" spans="1:37" ht="15" customHeight="1">
      <c r="A71" s="188" t="s">
        <v>80</v>
      </c>
      <c r="B71" s="188"/>
      <c r="C71" s="188"/>
      <c r="D71" s="188"/>
      <c r="E71" s="188"/>
      <c r="F71" s="188"/>
      <c r="G71" s="188"/>
      <c r="H71" s="196">
        <f>SUM(H63:I70)</f>
        <v>2035.08</v>
      </c>
      <c r="I71" s="196"/>
      <c r="J71" s="28"/>
      <c r="K71" s="1" t="s">
        <v>126</v>
      </c>
    </row>
    <row r="72" spans="1:37" ht="15" customHeight="1">
      <c r="A72" s="191"/>
      <c r="B72" s="191"/>
      <c r="C72" s="191"/>
      <c r="D72" s="191"/>
      <c r="E72" s="191"/>
      <c r="F72" s="191"/>
      <c r="G72" s="191"/>
      <c r="H72" s="191"/>
      <c r="I72" s="191"/>
      <c r="J72" s="28"/>
    </row>
    <row r="73" spans="1:37" ht="15" customHeight="1">
      <c r="A73" s="200" t="s">
        <v>127</v>
      </c>
      <c r="B73" s="200"/>
      <c r="C73" s="200"/>
      <c r="D73" s="200"/>
      <c r="E73" s="200"/>
      <c r="F73" s="200"/>
      <c r="G73" s="200"/>
      <c r="H73" s="200"/>
      <c r="I73" s="200"/>
      <c r="J73" s="28"/>
    </row>
    <row r="74" spans="1:37" ht="15" customHeight="1">
      <c r="A74" s="198"/>
      <c r="B74" s="198"/>
      <c r="C74" s="198"/>
      <c r="D74" s="198"/>
      <c r="E74" s="198"/>
      <c r="F74" s="198"/>
      <c r="G74" s="198"/>
      <c r="H74" s="198"/>
      <c r="I74" s="198"/>
      <c r="J74" s="28"/>
    </row>
    <row r="75" spans="1:37" ht="15" customHeight="1">
      <c r="A75" s="150">
        <v>2</v>
      </c>
      <c r="B75" s="180" t="s">
        <v>128</v>
      </c>
      <c r="C75" s="180"/>
      <c r="D75" s="180"/>
      <c r="E75" s="180"/>
      <c r="F75" s="180"/>
      <c r="G75" s="180"/>
      <c r="H75" s="172" t="s">
        <v>50</v>
      </c>
      <c r="I75" s="172"/>
      <c r="J75" s="28"/>
    </row>
    <row r="76" spans="1:37" ht="15" customHeight="1">
      <c r="A76" s="18" t="s">
        <v>71</v>
      </c>
      <c r="B76" s="177" t="s">
        <v>129</v>
      </c>
      <c r="C76" s="177"/>
      <c r="D76" s="177"/>
      <c r="E76" s="177"/>
      <c r="F76" s="177"/>
      <c r="G76" s="177"/>
      <c r="H76" s="178">
        <f>H47</f>
        <v>843.78</v>
      </c>
      <c r="I76" s="178"/>
      <c r="J76" s="28"/>
      <c r="K76" s="1" t="s">
        <v>130</v>
      </c>
    </row>
    <row r="77" spans="1:37" ht="15" customHeight="1">
      <c r="A77" s="18" t="s">
        <v>83</v>
      </c>
      <c r="B77" s="177" t="s">
        <v>84</v>
      </c>
      <c r="C77" s="177"/>
      <c r="D77" s="177"/>
      <c r="E77" s="177"/>
      <c r="F77" s="177"/>
      <c r="G77" s="177"/>
      <c r="H77" s="178">
        <f>I59</f>
        <v>1167.77</v>
      </c>
      <c r="I77" s="178"/>
      <c r="J77" s="28"/>
      <c r="K77" s="1" t="s">
        <v>131</v>
      </c>
    </row>
    <row r="78" spans="1:37" ht="15" customHeight="1">
      <c r="A78" s="18" t="s">
        <v>107</v>
      </c>
      <c r="B78" s="177" t="s">
        <v>108</v>
      </c>
      <c r="C78" s="177"/>
      <c r="D78" s="177"/>
      <c r="E78" s="177"/>
      <c r="F78" s="177"/>
      <c r="G78" s="177"/>
      <c r="H78" s="178">
        <f>H71</f>
        <v>2035.08</v>
      </c>
      <c r="I78" s="178"/>
      <c r="J78" s="28"/>
      <c r="K78" s="1" t="s">
        <v>132</v>
      </c>
    </row>
    <row r="79" spans="1:37" ht="15" customHeight="1">
      <c r="A79" s="188" t="s">
        <v>80</v>
      </c>
      <c r="B79" s="188"/>
      <c r="C79" s="188"/>
      <c r="D79" s="188"/>
      <c r="E79" s="188"/>
      <c r="F79" s="188"/>
      <c r="G79" s="188"/>
      <c r="H79" s="196">
        <f>SUM(H76:I78)</f>
        <v>4046.63</v>
      </c>
      <c r="I79" s="196"/>
      <c r="J79" s="28"/>
      <c r="K79" s="1" t="s">
        <v>133</v>
      </c>
    </row>
    <row r="80" spans="1:37" ht="15" customHeight="1">
      <c r="A80" s="190"/>
      <c r="B80" s="190"/>
      <c r="C80" s="190"/>
      <c r="D80" s="190"/>
      <c r="E80" s="190"/>
      <c r="F80" s="190"/>
      <c r="G80" s="190"/>
      <c r="H80" s="190"/>
      <c r="I80" s="190"/>
      <c r="J80" s="28"/>
    </row>
    <row r="81" spans="1:22" ht="15" customHeight="1">
      <c r="A81" s="185" t="s">
        <v>134</v>
      </c>
      <c r="B81" s="185"/>
      <c r="C81" s="185"/>
      <c r="D81" s="185"/>
      <c r="E81" s="185"/>
      <c r="F81" s="185"/>
      <c r="G81" s="185"/>
      <c r="H81" s="185"/>
      <c r="I81" s="185"/>
      <c r="J81" s="28"/>
    </row>
    <row r="82" spans="1:22" ht="15" customHeight="1">
      <c r="A82" s="146">
        <v>3</v>
      </c>
      <c r="B82" s="187" t="s">
        <v>135</v>
      </c>
      <c r="C82" s="187"/>
      <c r="D82" s="187"/>
      <c r="E82" s="187"/>
      <c r="F82" s="187"/>
      <c r="G82" s="187"/>
      <c r="H82" s="146" t="s">
        <v>73</v>
      </c>
      <c r="I82" s="29" t="s">
        <v>50</v>
      </c>
      <c r="J82" s="28"/>
    </row>
    <row r="83" spans="1:22" ht="15" customHeight="1">
      <c r="A83" s="142" t="s">
        <v>7</v>
      </c>
      <c r="B83" s="195" t="s">
        <v>136</v>
      </c>
      <c r="C83" s="195"/>
      <c r="D83" s="195"/>
      <c r="E83" s="195"/>
      <c r="F83" s="195"/>
      <c r="G83" s="195"/>
      <c r="H83" s="104">
        <f>(1/12)</f>
        <v>8.3299999999999999E-2</v>
      </c>
      <c r="I83" s="36">
        <f t="shared" ref="I83:I88" si="1">H83*$H$39</f>
        <v>264.33999999999997</v>
      </c>
      <c r="J83" s="28"/>
      <c r="K83" s="1" t="s">
        <v>137</v>
      </c>
    </row>
    <row r="84" spans="1:22" ht="15" customHeight="1">
      <c r="A84" s="142" t="s">
        <v>11</v>
      </c>
      <c r="B84" s="195" t="s">
        <v>138</v>
      </c>
      <c r="C84" s="195"/>
      <c r="D84" s="195"/>
      <c r="E84" s="195"/>
      <c r="F84" s="195"/>
      <c r="G84" s="195"/>
      <c r="H84" s="104">
        <f>H83*8%</f>
        <v>6.7000000000000002E-3</v>
      </c>
      <c r="I84" s="36">
        <f t="shared" si="1"/>
        <v>21.26</v>
      </c>
      <c r="J84" s="28"/>
      <c r="K84" s="1" t="s">
        <v>139</v>
      </c>
    </row>
    <row r="85" spans="1:22" ht="15" customHeight="1">
      <c r="A85" s="142" t="s">
        <v>15</v>
      </c>
      <c r="B85" s="195" t="s">
        <v>140</v>
      </c>
      <c r="C85" s="195"/>
      <c r="D85" s="195"/>
      <c r="E85" s="195"/>
      <c r="F85" s="195"/>
      <c r="G85" s="195"/>
      <c r="H85" s="104">
        <f>(((1+(2/12)+((1/3)*(1/12)))*0.08*0.4*0.9))</f>
        <v>3.44E-2</v>
      </c>
      <c r="I85" s="36">
        <f t="shared" si="1"/>
        <v>109.16</v>
      </c>
      <c r="J85" s="28"/>
      <c r="K85" s="1" t="s">
        <v>141</v>
      </c>
    </row>
    <row r="86" spans="1:22" ht="15" customHeight="1">
      <c r="A86" s="142" t="s">
        <v>19</v>
      </c>
      <c r="B86" s="195" t="s">
        <v>142</v>
      </c>
      <c r="C86" s="195"/>
      <c r="D86" s="195"/>
      <c r="E86" s="195"/>
      <c r="F86" s="195"/>
      <c r="G86" s="195"/>
      <c r="H86" s="104">
        <v>1.9400000000000001E-2</v>
      </c>
      <c r="I86" s="36">
        <f t="shared" si="1"/>
        <v>61.56</v>
      </c>
      <c r="J86" s="28"/>
      <c r="K86" s="1" t="s">
        <v>143</v>
      </c>
    </row>
    <row r="87" spans="1:22" ht="15" customHeight="1">
      <c r="A87" s="142" t="s">
        <v>61</v>
      </c>
      <c r="B87" s="195" t="s">
        <v>144</v>
      </c>
      <c r="C87" s="195"/>
      <c r="D87" s="195"/>
      <c r="E87" s="195"/>
      <c r="F87" s="195"/>
      <c r="G87" s="195"/>
      <c r="H87" s="104">
        <f>H86*H59</f>
        <v>7.1000000000000004E-3</v>
      </c>
      <c r="I87" s="36">
        <f t="shared" si="1"/>
        <v>22.53</v>
      </c>
      <c r="J87" s="28"/>
      <c r="K87" s="1" t="s">
        <v>145</v>
      </c>
    </row>
    <row r="88" spans="1:22" ht="15" customHeight="1">
      <c r="A88" s="142" t="s">
        <v>63</v>
      </c>
      <c r="B88" s="195" t="s">
        <v>146</v>
      </c>
      <c r="C88" s="195"/>
      <c r="D88" s="195"/>
      <c r="E88" s="195"/>
      <c r="F88" s="195"/>
      <c r="G88" s="195"/>
      <c r="H88" s="104">
        <f>H86*0.08*0.4</f>
        <v>5.9999999999999995E-4</v>
      </c>
      <c r="I88" s="36">
        <f t="shared" si="1"/>
        <v>1.9</v>
      </c>
      <c r="J88" s="28"/>
      <c r="K88" s="1" t="s">
        <v>147</v>
      </c>
    </row>
    <row r="89" spans="1:22" ht="15" customHeight="1">
      <c r="A89" s="188" t="s">
        <v>80</v>
      </c>
      <c r="B89" s="188"/>
      <c r="C89" s="188"/>
      <c r="D89" s="188"/>
      <c r="E89" s="188"/>
      <c r="F89" s="188"/>
      <c r="G89" s="188"/>
      <c r="H89" s="196">
        <f>SUM(I83:I88)</f>
        <v>480.75</v>
      </c>
      <c r="I89" s="196"/>
      <c r="J89" s="28"/>
      <c r="K89" s="1" t="s">
        <v>148</v>
      </c>
    </row>
    <row r="90" spans="1:22" ht="15" customHeight="1">
      <c r="A90" s="197"/>
      <c r="B90" s="197"/>
      <c r="C90" s="197"/>
      <c r="D90" s="197"/>
      <c r="E90" s="197"/>
      <c r="F90" s="197"/>
      <c r="G90" s="197"/>
      <c r="H90" s="197"/>
      <c r="I90" s="197"/>
      <c r="J90" s="28"/>
    </row>
    <row r="91" spans="1:22" ht="15" customHeight="1">
      <c r="A91" s="185" t="s">
        <v>149</v>
      </c>
      <c r="B91" s="185"/>
      <c r="C91" s="185"/>
      <c r="D91" s="185"/>
      <c r="E91" s="185"/>
      <c r="F91" s="185"/>
      <c r="G91" s="185"/>
      <c r="H91" s="185"/>
      <c r="I91" s="185"/>
      <c r="J91" s="28"/>
    </row>
    <row r="92" spans="1:22" ht="15" customHeight="1">
      <c r="A92" s="188" t="s">
        <v>150</v>
      </c>
      <c r="B92" s="188"/>
      <c r="C92" s="188"/>
      <c r="D92" s="188"/>
      <c r="E92" s="188"/>
      <c r="F92" s="188"/>
      <c r="G92" s="188"/>
      <c r="H92" s="188"/>
      <c r="I92" s="188"/>
      <c r="J92" s="28"/>
    </row>
    <row r="93" spans="1:22" ht="15" customHeight="1">
      <c r="A93" s="146" t="s">
        <v>151</v>
      </c>
      <c r="B93" s="187" t="s">
        <v>152</v>
      </c>
      <c r="C93" s="187"/>
      <c r="D93" s="187"/>
      <c r="E93" s="187"/>
      <c r="F93" s="187"/>
      <c r="G93" s="187"/>
      <c r="H93" s="146" t="s">
        <v>73</v>
      </c>
      <c r="I93" s="146" t="s">
        <v>50</v>
      </c>
      <c r="J93" s="28"/>
    </row>
    <row r="94" spans="1:22" ht="15" customHeight="1">
      <c r="A94" s="103" t="s">
        <v>7</v>
      </c>
      <c r="B94" s="195" t="s">
        <v>153</v>
      </c>
      <c r="C94" s="195"/>
      <c r="D94" s="195"/>
      <c r="E94" s="195"/>
      <c r="F94" s="195"/>
      <c r="G94" s="195"/>
      <c r="H94" s="32">
        <f>1/12</f>
        <v>8.3299999999999999E-2</v>
      </c>
      <c r="I94" s="31">
        <f>H94*H39</f>
        <v>264.33999999999997</v>
      </c>
      <c r="J94" s="149"/>
      <c r="K94" s="240" t="s">
        <v>75</v>
      </c>
      <c r="L94" s="240"/>
      <c r="M94" s="240"/>
      <c r="N94" s="240"/>
      <c r="O94" s="240"/>
      <c r="P94" s="240"/>
      <c r="Q94" s="240"/>
      <c r="R94" s="240"/>
      <c r="S94" s="240"/>
      <c r="T94" s="240"/>
      <c r="U94" s="240"/>
      <c r="V94" s="240"/>
    </row>
    <row r="95" spans="1:22" ht="15" customHeight="1">
      <c r="A95" s="142" t="s">
        <v>11</v>
      </c>
      <c r="B95" s="195" t="s">
        <v>154</v>
      </c>
      <c r="C95" s="195"/>
      <c r="D95" s="195"/>
      <c r="E95" s="195"/>
      <c r="F95" s="195"/>
      <c r="G95" s="195"/>
      <c r="H95" s="105">
        <v>1.66E-2</v>
      </c>
      <c r="I95" s="31">
        <f>H95*$H$39</f>
        <v>52.68</v>
      </c>
      <c r="J95" s="28"/>
      <c r="K95" s="1" t="s">
        <v>155</v>
      </c>
    </row>
    <row r="96" spans="1:22" ht="15" customHeight="1">
      <c r="A96" s="142" t="s">
        <v>15</v>
      </c>
      <c r="B96" s="195" t="s">
        <v>156</v>
      </c>
      <c r="C96" s="195"/>
      <c r="D96" s="195"/>
      <c r="E96" s="195"/>
      <c r="F96" s="195"/>
      <c r="G96" s="195"/>
      <c r="H96" s="105">
        <f>(5/30/12)*0.015</f>
        <v>2.0000000000000001E-4</v>
      </c>
      <c r="I96" s="31">
        <f>H96*$H$39</f>
        <v>0.63</v>
      </c>
      <c r="J96" s="28"/>
      <c r="K96" s="1" t="s">
        <v>157</v>
      </c>
    </row>
    <row r="97" spans="1:1024" ht="15" customHeight="1">
      <c r="A97" s="142" t="s">
        <v>19</v>
      </c>
      <c r="B97" s="195" t="s">
        <v>158</v>
      </c>
      <c r="C97" s="195"/>
      <c r="D97" s="195"/>
      <c r="E97" s="195"/>
      <c r="F97" s="195"/>
      <c r="G97" s="195"/>
      <c r="H97" s="105">
        <f>(1/12)*(0.0178)</f>
        <v>1.5E-3</v>
      </c>
      <c r="I97" s="31">
        <f>H97*$H$39</f>
        <v>4.76</v>
      </c>
      <c r="J97" s="28"/>
      <c r="K97" s="1" t="s">
        <v>159</v>
      </c>
    </row>
    <row r="98" spans="1:1024" ht="15" customHeight="1">
      <c r="A98" s="142" t="s">
        <v>61</v>
      </c>
      <c r="B98" s="195" t="s">
        <v>160</v>
      </c>
      <c r="C98" s="195"/>
      <c r="D98" s="195"/>
      <c r="E98" s="195"/>
      <c r="F98" s="195"/>
      <c r="G98" s="195"/>
      <c r="H98" s="105">
        <f>11.11%*5.28%*50%</f>
        <v>2.8999999999999998E-3</v>
      </c>
      <c r="I98" s="31">
        <f>H98*$H$39</f>
        <v>9.1999999999999993</v>
      </c>
      <c r="J98" s="28"/>
      <c r="K98" s="1" t="s">
        <v>161</v>
      </c>
    </row>
    <row r="99" spans="1:1024" ht="15" customHeight="1">
      <c r="A99" s="142" t="s">
        <v>63</v>
      </c>
      <c r="B99" s="195" t="s">
        <v>162</v>
      </c>
      <c r="C99" s="195"/>
      <c r="D99" s="195"/>
      <c r="E99" s="195"/>
      <c r="F99" s="195"/>
      <c r="G99" s="195"/>
      <c r="H99" s="105">
        <f>(1/30/12)</f>
        <v>2.8E-3</v>
      </c>
      <c r="I99" s="31">
        <f>H99*$H$39</f>
        <v>8.89</v>
      </c>
      <c r="J99" s="28"/>
      <c r="K99" s="1" t="s">
        <v>163</v>
      </c>
    </row>
    <row r="100" spans="1:1024" ht="15" customHeight="1">
      <c r="A100" s="172" t="s">
        <v>80</v>
      </c>
      <c r="B100" s="172"/>
      <c r="C100" s="172"/>
      <c r="D100" s="172"/>
      <c r="E100" s="172"/>
      <c r="F100" s="172"/>
      <c r="G100" s="172"/>
      <c r="H100" s="60">
        <f>SUM(H95:H99)</f>
        <v>2.4E-2</v>
      </c>
      <c r="I100" s="61">
        <f>SUM(I94:I99)</f>
        <v>340.5</v>
      </c>
      <c r="J100" s="28"/>
      <c r="K100" s="1" t="s">
        <v>148</v>
      </c>
    </row>
    <row r="101" spans="1:1024" ht="15" customHeight="1">
      <c r="A101" s="190"/>
      <c r="B101" s="190"/>
      <c r="C101" s="190"/>
      <c r="D101" s="190"/>
      <c r="E101" s="190"/>
      <c r="F101" s="190"/>
      <c r="G101" s="190"/>
      <c r="H101" s="190"/>
      <c r="I101" s="190"/>
      <c r="J101" s="28"/>
    </row>
    <row r="102" spans="1:1024" ht="15" customHeight="1">
      <c r="A102" s="188" t="s">
        <v>164</v>
      </c>
      <c r="B102" s="188"/>
      <c r="C102" s="188"/>
      <c r="D102" s="188"/>
      <c r="E102" s="188"/>
      <c r="F102" s="188"/>
      <c r="G102" s="188"/>
      <c r="H102" s="188"/>
      <c r="I102" s="188"/>
      <c r="J102" s="28"/>
    </row>
    <row r="103" spans="1:1024" ht="15" customHeight="1">
      <c r="A103" s="146" t="s">
        <v>165</v>
      </c>
      <c r="B103" s="187" t="s">
        <v>166</v>
      </c>
      <c r="C103" s="187"/>
      <c r="D103" s="187"/>
      <c r="E103" s="187"/>
      <c r="F103" s="187"/>
      <c r="G103" s="187"/>
      <c r="H103" s="146" t="s">
        <v>73</v>
      </c>
      <c r="I103" s="146" t="s">
        <v>50</v>
      </c>
      <c r="J103" s="28"/>
      <c r="L103" s="2" t="s">
        <v>167</v>
      </c>
    </row>
    <row r="104" spans="1:1024" ht="15" customHeight="1">
      <c r="A104" s="142" t="s">
        <v>7</v>
      </c>
      <c r="B104" s="195" t="s">
        <v>168</v>
      </c>
      <c r="C104" s="195"/>
      <c r="D104" s="195"/>
      <c r="E104" s="195"/>
      <c r="F104" s="195"/>
      <c r="G104" s="195"/>
      <c r="H104" s="30"/>
      <c r="I104" s="31">
        <f>(H32+H33+H34)*H104</f>
        <v>0</v>
      </c>
      <c r="J104" s="28"/>
    </row>
    <row r="105" spans="1:1024" ht="15" customHeight="1">
      <c r="A105" s="188" t="s">
        <v>80</v>
      </c>
      <c r="B105" s="188"/>
      <c r="C105" s="188"/>
      <c r="D105" s="188"/>
      <c r="E105" s="188"/>
      <c r="F105" s="188"/>
      <c r="G105" s="188"/>
      <c r="H105" s="196">
        <f>SUM(I101:I104)</f>
        <v>0</v>
      </c>
      <c r="I105" s="196"/>
      <c r="J105" s="28"/>
    </row>
    <row r="106" spans="1:1024" ht="15" customHeight="1">
      <c r="A106" s="191"/>
      <c r="B106" s="191"/>
      <c r="C106" s="191"/>
      <c r="D106" s="191"/>
      <c r="E106" s="191"/>
      <c r="F106" s="191"/>
      <c r="G106" s="191"/>
      <c r="H106" s="191"/>
      <c r="I106" s="191"/>
      <c r="J106" s="28"/>
    </row>
    <row r="107" spans="1:1024" ht="15" customHeight="1">
      <c r="A107" s="192" t="s">
        <v>169</v>
      </c>
      <c r="B107" s="193"/>
      <c r="C107" s="193"/>
      <c r="D107" s="193"/>
      <c r="E107" s="193"/>
      <c r="F107" s="193"/>
      <c r="G107" s="193"/>
      <c r="H107" s="193"/>
      <c r="I107" s="194"/>
      <c r="J107" s="28"/>
    </row>
    <row r="108" spans="1:1024" s="2" customFormat="1" ht="15" customHeight="1">
      <c r="A108" s="150">
        <v>4</v>
      </c>
      <c r="B108" s="180" t="s">
        <v>128</v>
      </c>
      <c r="C108" s="180"/>
      <c r="D108" s="180"/>
      <c r="E108" s="180"/>
      <c r="F108" s="180"/>
      <c r="G108" s="180"/>
      <c r="H108" s="172" t="s">
        <v>50</v>
      </c>
      <c r="I108" s="172"/>
      <c r="J108" s="28"/>
      <c r="K108" s="1"/>
      <c r="AV108" s="58"/>
      <c r="AW108" s="58"/>
      <c r="AX108" s="58"/>
      <c r="AY108" s="58"/>
      <c r="AZ108" s="58"/>
      <c r="BA108" s="58"/>
      <c r="BB108" s="58"/>
      <c r="BC108" s="58"/>
      <c r="BD108" s="58"/>
      <c r="BE108" s="58"/>
      <c r="BF108" s="58"/>
      <c r="BG108" s="58"/>
      <c r="BH108" s="58"/>
      <c r="BI108" s="58"/>
      <c r="BJ108" s="58"/>
      <c r="BK108" s="58"/>
      <c r="BL108" s="58"/>
      <c r="BM108" s="58"/>
      <c r="BN108" s="58"/>
      <c r="BO108" s="58"/>
      <c r="BP108" s="58"/>
      <c r="BQ108" s="58"/>
      <c r="BR108" s="58"/>
      <c r="BS108" s="58"/>
      <c r="BT108" s="58"/>
      <c r="BU108" s="58"/>
      <c r="BV108" s="58"/>
      <c r="BW108" s="58"/>
      <c r="BX108" s="58"/>
      <c r="BY108" s="58"/>
      <c r="BZ108" s="58"/>
      <c r="CA108" s="58"/>
      <c r="CB108" s="58"/>
      <c r="CC108" s="58"/>
      <c r="CD108" s="58"/>
      <c r="CE108" s="58"/>
      <c r="CF108" s="58"/>
      <c r="CG108" s="58"/>
      <c r="CH108" s="58"/>
      <c r="CI108" s="58"/>
      <c r="CJ108" s="58"/>
      <c r="CK108" s="58"/>
      <c r="CL108" s="58"/>
      <c r="CM108" s="58"/>
      <c r="CN108" s="58"/>
      <c r="CO108" s="58"/>
      <c r="CP108" s="58"/>
      <c r="CQ108" s="58"/>
      <c r="CR108" s="58"/>
      <c r="CS108" s="58"/>
      <c r="CT108" s="58"/>
      <c r="CU108" s="58"/>
      <c r="CV108" s="58"/>
      <c r="CW108" s="58"/>
      <c r="CX108" s="58"/>
      <c r="CY108" s="58"/>
      <c r="CZ108" s="58"/>
      <c r="DA108" s="58"/>
      <c r="DB108" s="58"/>
      <c r="DC108" s="58"/>
      <c r="DD108" s="58"/>
      <c r="DE108" s="58"/>
      <c r="DF108" s="58"/>
      <c r="DG108" s="58"/>
      <c r="DH108" s="58"/>
      <c r="DI108" s="58"/>
      <c r="DJ108" s="58"/>
      <c r="DK108" s="58"/>
      <c r="DL108" s="58"/>
      <c r="DM108" s="58"/>
      <c r="DN108" s="58"/>
      <c r="DO108" s="58"/>
      <c r="DP108" s="58"/>
      <c r="DQ108" s="58"/>
      <c r="DR108" s="58"/>
      <c r="DS108" s="58"/>
      <c r="DT108" s="58"/>
      <c r="DU108" s="58"/>
      <c r="DV108" s="58"/>
      <c r="DW108" s="58"/>
      <c r="DX108" s="58"/>
      <c r="DY108" s="58"/>
      <c r="DZ108" s="58"/>
      <c r="EA108" s="58"/>
      <c r="EB108" s="58"/>
      <c r="EC108" s="58"/>
      <c r="ED108" s="58"/>
      <c r="EE108" s="58"/>
      <c r="EF108" s="58"/>
      <c r="EG108" s="58"/>
      <c r="EH108" s="58"/>
      <c r="EI108" s="58"/>
      <c r="EJ108" s="58"/>
      <c r="EK108" s="58"/>
      <c r="EL108" s="58"/>
      <c r="EM108" s="58"/>
      <c r="EN108" s="58"/>
      <c r="EO108" s="58"/>
      <c r="EP108" s="58"/>
      <c r="EQ108" s="58"/>
      <c r="ER108" s="58"/>
      <c r="ES108" s="58"/>
      <c r="ET108" s="58"/>
      <c r="EU108" s="58"/>
      <c r="EV108" s="58"/>
      <c r="EW108" s="58"/>
      <c r="EX108" s="58"/>
      <c r="EY108" s="58"/>
      <c r="EZ108" s="58"/>
      <c r="FA108" s="58"/>
      <c r="FB108" s="58"/>
      <c r="FC108" s="58"/>
      <c r="FD108" s="58"/>
      <c r="FE108" s="58"/>
      <c r="FF108" s="58"/>
      <c r="FG108" s="58"/>
      <c r="FH108" s="58"/>
      <c r="FI108" s="58"/>
      <c r="FJ108" s="58"/>
      <c r="FK108" s="58"/>
      <c r="FL108" s="58"/>
      <c r="FM108" s="58"/>
      <c r="FN108" s="58"/>
      <c r="FO108" s="58"/>
      <c r="FP108" s="58"/>
      <c r="FQ108" s="58"/>
      <c r="FR108" s="58"/>
      <c r="FS108" s="58"/>
      <c r="FT108" s="58"/>
      <c r="FU108" s="58"/>
      <c r="FV108" s="58"/>
      <c r="FW108" s="58"/>
      <c r="FX108" s="58"/>
      <c r="FY108" s="58"/>
      <c r="FZ108" s="58"/>
      <c r="GA108" s="58"/>
      <c r="GB108" s="58"/>
      <c r="GC108" s="58"/>
      <c r="GD108" s="58"/>
      <c r="GE108" s="58"/>
      <c r="GF108" s="58"/>
      <c r="GG108" s="58"/>
      <c r="GH108" s="58"/>
      <c r="GI108" s="58"/>
      <c r="GJ108" s="58"/>
      <c r="GK108" s="58"/>
      <c r="GL108" s="58"/>
      <c r="GM108" s="58"/>
      <c r="GN108" s="58"/>
      <c r="GO108" s="58"/>
      <c r="GP108" s="58"/>
      <c r="GQ108" s="58"/>
      <c r="GR108" s="58"/>
      <c r="GS108" s="58"/>
      <c r="GT108" s="58"/>
      <c r="GU108" s="58"/>
      <c r="GV108" s="58"/>
      <c r="GW108" s="58"/>
      <c r="GX108" s="58"/>
      <c r="GY108" s="58"/>
      <c r="GZ108" s="58"/>
      <c r="HA108" s="58"/>
      <c r="HB108" s="58"/>
      <c r="HC108" s="58"/>
      <c r="HD108" s="58"/>
      <c r="HE108" s="58"/>
      <c r="HF108" s="58"/>
      <c r="HG108" s="58"/>
      <c r="HH108" s="58"/>
      <c r="HI108" s="58"/>
      <c r="HJ108" s="58"/>
      <c r="HK108" s="58"/>
      <c r="HL108" s="58"/>
      <c r="HM108" s="58"/>
      <c r="HN108" s="58"/>
      <c r="HO108" s="58"/>
      <c r="HP108" s="58"/>
      <c r="HQ108" s="58"/>
      <c r="HR108" s="58"/>
      <c r="HS108" s="58"/>
      <c r="HT108" s="58"/>
      <c r="HU108" s="58"/>
      <c r="HV108" s="58"/>
      <c r="HW108" s="58"/>
      <c r="HX108" s="58"/>
      <c r="HY108" s="58"/>
      <c r="HZ108" s="58"/>
      <c r="IA108" s="58"/>
      <c r="IB108" s="58"/>
      <c r="IC108" s="58"/>
      <c r="ID108" s="58"/>
      <c r="IE108" s="58"/>
      <c r="IF108" s="58"/>
      <c r="IG108" s="58"/>
      <c r="IH108" s="58"/>
      <c r="II108" s="58"/>
      <c r="IJ108" s="58"/>
      <c r="IK108" s="58"/>
      <c r="IL108" s="58"/>
      <c r="IM108" s="58"/>
      <c r="IN108" s="58"/>
      <c r="IO108" s="58"/>
      <c r="IP108" s="58"/>
      <c r="IQ108" s="58"/>
      <c r="IR108" s="58"/>
      <c r="IS108" s="58"/>
      <c r="IT108" s="58"/>
      <c r="IU108" s="58"/>
      <c r="IV108" s="58"/>
      <c r="IW108" s="58"/>
      <c r="IX108" s="58"/>
      <c r="IY108" s="58"/>
      <c r="IZ108" s="58"/>
      <c r="JA108" s="58"/>
      <c r="JB108" s="58"/>
      <c r="JC108" s="58"/>
      <c r="JD108" s="58"/>
      <c r="JE108" s="58"/>
      <c r="JF108" s="58"/>
      <c r="JG108" s="58"/>
      <c r="JH108" s="58"/>
      <c r="JI108" s="58"/>
      <c r="JJ108" s="58"/>
      <c r="JK108" s="58"/>
      <c r="JL108" s="58"/>
      <c r="JM108" s="58"/>
      <c r="JN108" s="58"/>
      <c r="JO108" s="58"/>
      <c r="JP108" s="58"/>
      <c r="JQ108" s="58"/>
      <c r="JR108" s="58"/>
      <c r="JS108" s="58"/>
      <c r="JT108" s="58"/>
      <c r="JU108" s="58"/>
      <c r="JV108" s="58"/>
      <c r="JW108" s="58"/>
      <c r="JX108" s="58"/>
      <c r="JY108" s="58"/>
      <c r="JZ108" s="58"/>
      <c r="KA108" s="58"/>
      <c r="KB108" s="58"/>
      <c r="KC108" s="58"/>
      <c r="KD108" s="58"/>
      <c r="KE108" s="58"/>
      <c r="KF108" s="58"/>
      <c r="KG108" s="58"/>
      <c r="KH108" s="58"/>
      <c r="KI108" s="58"/>
      <c r="KJ108" s="58"/>
      <c r="KK108" s="58"/>
      <c r="KL108" s="58"/>
      <c r="KM108" s="58"/>
      <c r="KN108" s="58"/>
      <c r="KO108" s="58"/>
      <c r="KP108" s="58"/>
      <c r="KQ108" s="58"/>
      <c r="KR108" s="58"/>
      <c r="KS108" s="58"/>
      <c r="KT108" s="58"/>
      <c r="KU108" s="58"/>
      <c r="KV108" s="58"/>
      <c r="KW108" s="58"/>
      <c r="KX108" s="58"/>
      <c r="KY108" s="58"/>
      <c r="KZ108" s="58"/>
      <c r="LA108" s="58"/>
      <c r="LB108" s="58"/>
      <c r="LC108" s="58"/>
      <c r="LD108" s="58"/>
      <c r="LE108" s="58"/>
      <c r="LF108" s="58"/>
      <c r="LG108" s="58"/>
      <c r="LH108" s="58"/>
      <c r="LI108" s="58"/>
      <c r="LJ108" s="58"/>
      <c r="LK108" s="58"/>
      <c r="LL108" s="58"/>
      <c r="LM108" s="58"/>
      <c r="LN108" s="58"/>
      <c r="LO108" s="58"/>
      <c r="LP108" s="58"/>
      <c r="LQ108" s="58"/>
      <c r="LR108" s="58"/>
      <c r="LS108" s="58"/>
      <c r="LT108" s="58"/>
      <c r="LU108" s="58"/>
      <c r="LV108" s="58"/>
      <c r="LW108" s="58"/>
      <c r="LX108" s="58"/>
      <c r="LY108" s="58"/>
      <c r="LZ108" s="58"/>
      <c r="MA108" s="58"/>
      <c r="MB108" s="58"/>
      <c r="MC108" s="58"/>
      <c r="MD108" s="58"/>
      <c r="ME108" s="58"/>
      <c r="MF108" s="58"/>
      <c r="MG108" s="58"/>
      <c r="MH108" s="58"/>
      <c r="MI108" s="58"/>
      <c r="MJ108" s="58"/>
      <c r="MK108" s="58"/>
      <c r="ML108" s="58"/>
      <c r="MM108" s="58"/>
      <c r="MN108" s="58"/>
      <c r="MO108" s="58"/>
      <c r="MP108" s="58"/>
      <c r="MQ108" s="58"/>
      <c r="MR108" s="58"/>
      <c r="MS108" s="58"/>
      <c r="MT108" s="58"/>
      <c r="MU108" s="58"/>
      <c r="MV108" s="58"/>
      <c r="MW108" s="58"/>
      <c r="MX108" s="58"/>
      <c r="MY108" s="58"/>
      <c r="MZ108" s="58"/>
      <c r="NA108" s="58"/>
      <c r="NB108" s="58"/>
      <c r="NC108" s="58"/>
      <c r="ND108" s="58"/>
      <c r="NE108" s="58"/>
      <c r="NF108" s="58"/>
      <c r="NG108" s="58"/>
      <c r="NH108" s="58"/>
      <c r="NI108" s="58"/>
      <c r="NJ108" s="58"/>
      <c r="NK108" s="58"/>
      <c r="NL108" s="58"/>
      <c r="NM108" s="58"/>
      <c r="NN108" s="58"/>
      <c r="NO108" s="58"/>
      <c r="NP108" s="58"/>
      <c r="NQ108" s="58"/>
      <c r="NR108" s="58"/>
      <c r="NS108" s="58"/>
      <c r="NT108" s="58"/>
      <c r="NU108" s="58"/>
      <c r="NV108" s="58"/>
      <c r="NW108" s="58"/>
      <c r="NX108" s="58"/>
      <c r="NY108" s="58"/>
      <c r="NZ108" s="58"/>
      <c r="OA108" s="58"/>
      <c r="OB108" s="58"/>
      <c r="OC108" s="58"/>
      <c r="OD108" s="58"/>
      <c r="OE108" s="58"/>
      <c r="OF108" s="58"/>
      <c r="OG108" s="58"/>
      <c r="OH108" s="58"/>
      <c r="OI108" s="58"/>
      <c r="OJ108" s="58"/>
      <c r="OK108" s="58"/>
      <c r="OL108" s="58"/>
      <c r="OM108" s="58"/>
      <c r="ON108" s="58"/>
      <c r="OO108" s="58"/>
      <c r="OP108" s="58"/>
      <c r="OQ108" s="58"/>
      <c r="OR108" s="58"/>
      <c r="OS108" s="58"/>
      <c r="OT108" s="58"/>
      <c r="OU108" s="58"/>
      <c r="OV108" s="58"/>
      <c r="OW108" s="58"/>
      <c r="OX108" s="58"/>
      <c r="OY108" s="58"/>
      <c r="OZ108" s="58"/>
      <c r="PA108" s="58"/>
      <c r="PB108" s="58"/>
      <c r="PC108" s="58"/>
      <c r="PD108" s="58"/>
      <c r="PE108" s="58"/>
      <c r="PF108" s="58"/>
      <c r="PG108" s="58"/>
      <c r="PH108" s="58"/>
      <c r="PI108" s="58"/>
      <c r="PJ108" s="58"/>
      <c r="PK108" s="58"/>
      <c r="PL108" s="58"/>
      <c r="PM108" s="58"/>
      <c r="PN108" s="58"/>
      <c r="PO108" s="58"/>
      <c r="PP108" s="58"/>
      <c r="PQ108" s="58"/>
      <c r="PR108" s="58"/>
      <c r="PS108" s="58"/>
      <c r="PT108" s="58"/>
      <c r="PU108" s="58"/>
      <c r="PV108" s="58"/>
      <c r="PW108" s="58"/>
      <c r="PX108" s="58"/>
      <c r="PY108" s="58"/>
      <c r="PZ108" s="58"/>
      <c r="QA108" s="58"/>
      <c r="QB108" s="58"/>
      <c r="QC108" s="58"/>
      <c r="QD108" s="58"/>
      <c r="QE108" s="58"/>
      <c r="QF108" s="58"/>
      <c r="QG108" s="58"/>
      <c r="QH108" s="58"/>
      <c r="QI108" s="58"/>
      <c r="QJ108" s="58"/>
      <c r="QK108" s="58"/>
      <c r="QL108" s="58"/>
      <c r="QM108" s="58"/>
      <c r="QN108" s="58"/>
      <c r="QO108" s="58"/>
      <c r="QP108" s="58"/>
      <c r="QQ108" s="58"/>
      <c r="QR108" s="58"/>
      <c r="QS108" s="58"/>
      <c r="QT108" s="58"/>
      <c r="QU108" s="58"/>
      <c r="QV108" s="58"/>
      <c r="QW108" s="58"/>
      <c r="QX108" s="58"/>
      <c r="QY108" s="58"/>
      <c r="QZ108" s="58"/>
      <c r="RA108" s="58"/>
      <c r="RB108" s="58"/>
      <c r="RC108" s="58"/>
      <c r="RD108" s="58"/>
      <c r="RE108" s="58"/>
      <c r="RF108" s="58"/>
      <c r="RG108" s="58"/>
      <c r="RH108" s="58"/>
      <c r="RI108" s="58"/>
      <c r="RJ108" s="58"/>
      <c r="RK108" s="58"/>
      <c r="RL108" s="58"/>
      <c r="RM108" s="58"/>
      <c r="RN108" s="58"/>
      <c r="RO108" s="58"/>
      <c r="RP108" s="58"/>
      <c r="RQ108" s="58"/>
      <c r="RR108" s="58"/>
      <c r="RS108" s="58"/>
      <c r="RT108" s="58"/>
      <c r="RU108" s="58"/>
      <c r="RV108" s="58"/>
      <c r="RW108" s="58"/>
      <c r="RX108" s="58"/>
      <c r="RY108" s="58"/>
      <c r="RZ108" s="58"/>
      <c r="SA108" s="58"/>
      <c r="SB108" s="58"/>
      <c r="SC108" s="58"/>
      <c r="SD108" s="58"/>
      <c r="SE108" s="58"/>
      <c r="SF108" s="58"/>
      <c r="SG108" s="58"/>
      <c r="SH108" s="58"/>
      <c r="SI108" s="58"/>
      <c r="SJ108" s="58"/>
      <c r="SK108" s="58"/>
      <c r="SL108" s="58"/>
      <c r="SM108" s="58"/>
      <c r="SN108" s="58"/>
      <c r="SO108" s="58"/>
      <c r="SP108" s="58"/>
      <c r="SQ108" s="58"/>
      <c r="SR108" s="58"/>
      <c r="SS108" s="58"/>
      <c r="ST108" s="58"/>
      <c r="SU108" s="58"/>
      <c r="SV108" s="58"/>
      <c r="SW108" s="58"/>
      <c r="SX108" s="58"/>
      <c r="SY108" s="58"/>
      <c r="SZ108" s="58"/>
      <c r="TA108" s="58"/>
      <c r="TB108" s="58"/>
      <c r="TC108" s="58"/>
      <c r="TD108" s="58"/>
      <c r="TE108" s="58"/>
      <c r="TF108" s="58"/>
      <c r="TG108" s="58"/>
      <c r="TH108" s="58"/>
      <c r="TI108" s="58"/>
      <c r="TJ108" s="58"/>
      <c r="TK108" s="58"/>
      <c r="TL108" s="58"/>
      <c r="TM108" s="58"/>
      <c r="TN108" s="58"/>
      <c r="TO108" s="58"/>
      <c r="TP108" s="58"/>
      <c r="TQ108" s="58"/>
      <c r="TR108" s="58"/>
      <c r="TS108" s="58"/>
      <c r="TT108" s="58"/>
      <c r="TU108" s="58"/>
      <c r="TV108" s="58"/>
      <c r="TW108" s="58"/>
      <c r="TX108" s="58"/>
      <c r="TY108" s="58"/>
      <c r="TZ108" s="58"/>
      <c r="UA108" s="58"/>
      <c r="UB108" s="58"/>
      <c r="UC108" s="58"/>
      <c r="UD108" s="58"/>
      <c r="UE108" s="58"/>
      <c r="UF108" s="58"/>
      <c r="UG108" s="58"/>
      <c r="UH108" s="58"/>
      <c r="UI108" s="58"/>
      <c r="UJ108" s="58"/>
      <c r="UK108" s="58"/>
      <c r="UL108" s="58"/>
      <c r="UM108" s="58"/>
      <c r="UN108" s="58"/>
      <c r="UO108" s="58"/>
      <c r="UP108" s="58"/>
      <c r="UQ108" s="58"/>
      <c r="UR108" s="58"/>
      <c r="US108" s="58"/>
      <c r="UT108" s="58"/>
      <c r="UU108" s="58"/>
      <c r="UV108" s="58"/>
      <c r="UW108" s="58"/>
      <c r="UX108" s="58"/>
      <c r="UY108" s="58"/>
      <c r="UZ108" s="58"/>
      <c r="VA108" s="58"/>
      <c r="VB108" s="58"/>
      <c r="VC108" s="58"/>
      <c r="VD108" s="58"/>
      <c r="VE108" s="58"/>
      <c r="VF108" s="58"/>
      <c r="VG108" s="58"/>
      <c r="VH108" s="58"/>
      <c r="VI108" s="58"/>
      <c r="VJ108" s="58"/>
      <c r="VK108" s="58"/>
      <c r="VL108" s="58"/>
      <c r="VM108" s="58"/>
      <c r="VN108" s="58"/>
      <c r="VO108" s="58"/>
      <c r="VP108" s="58"/>
      <c r="VQ108" s="58"/>
      <c r="VR108" s="58"/>
      <c r="VS108" s="58"/>
      <c r="VT108" s="58"/>
      <c r="VU108" s="58"/>
      <c r="VV108" s="58"/>
      <c r="VW108" s="58"/>
      <c r="VX108" s="58"/>
      <c r="VY108" s="58"/>
      <c r="VZ108" s="58"/>
      <c r="WA108" s="58"/>
      <c r="WB108" s="58"/>
      <c r="WC108" s="58"/>
      <c r="WD108" s="58"/>
      <c r="WE108" s="58"/>
      <c r="WF108" s="58"/>
      <c r="WG108" s="58"/>
      <c r="WH108" s="58"/>
      <c r="WI108" s="58"/>
      <c r="WJ108" s="58"/>
      <c r="WK108" s="58"/>
      <c r="WL108" s="58"/>
      <c r="WM108" s="58"/>
      <c r="WN108" s="58"/>
      <c r="WO108" s="58"/>
      <c r="WP108" s="58"/>
      <c r="WQ108" s="58"/>
      <c r="WR108" s="58"/>
      <c r="WS108" s="58"/>
      <c r="WT108" s="58"/>
      <c r="WU108" s="58"/>
      <c r="WV108" s="58"/>
      <c r="WW108" s="58"/>
      <c r="WX108" s="58"/>
      <c r="WY108" s="58"/>
      <c r="WZ108" s="58"/>
      <c r="XA108" s="58"/>
      <c r="XB108" s="58"/>
      <c r="XC108" s="58"/>
      <c r="XD108" s="58"/>
      <c r="XE108" s="58"/>
      <c r="XF108" s="58"/>
      <c r="XG108" s="58"/>
      <c r="XH108" s="58"/>
      <c r="XI108" s="58"/>
      <c r="XJ108" s="58"/>
      <c r="XK108" s="58"/>
      <c r="XL108" s="58"/>
      <c r="XM108" s="58"/>
      <c r="XN108" s="58"/>
      <c r="XO108" s="58"/>
      <c r="XP108" s="58"/>
      <c r="XQ108" s="58"/>
      <c r="XR108" s="58"/>
      <c r="XS108" s="58"/>
      <c r="XT108" s="58"/>
      <c r="XU108" s="58"/>
      <c r="XV108" s="58"/>
      <c r="XW108" s="58"/>
      <c r="XX108" s="58"/>
      <c r="XY108" s="58"/>
      <c r="XZ108" s="58"/>
      <c r="YA108" s="58"/>
      <c r="YB108" s="58"/>
      <c r="YC108" s="58"/>
      <c r="YD108" s="58"/>
      <c r="YE108" s="58"/>
      <c r="YF108" s="58"/>
      <c r="YG108" s="58"/>
      <c r="YH108" s="58"/>
      <c r="YI108" s="58"/>
      <c r="YJ108" s="58"/>
      <c r="YK108" s="58"/>
      <c r="YL108" s="58"/>
      <c r="YM108" s="58"/>
      <c r="YN108" s="58"/>
      <c r="YO108" s="58"/>
      <c r="YP108" s="58"/>
      <c r="YQ108" s="58"/>
      <c r="YR108" s="58"/>
      <c r="YS108" s="58"/>
      <c r="YT108" s="58"/>
      <c r="YU108" s="58"/>
      <c r="YV108" s="58"/>
      <c r="YW108" s="58"/>
      <c r="YX108" s="58"/>
      <c r="YY108" s="58"/>
      <c r="YZ108" s="58"/>
      <c r="ZA108" s="58"/>
      <c r="ZB108" s="58"/>
      <c r="ZC108" s="58"/>
      <c r="ZD108" s="58"/>
      <c r="ZE108" s="58"/>
      <c r="ZF108" s="58"/>
      <c r="ZG108" s="58"/>
      <c r="ZH108" s="58"/>
      <c r="ZI108" s="58"/>
      <c r="ZJ108" s="58"/>
      <c r="ZK108" s="58"/>
      <c r="ZL108" s="58"/>
      <c r="ZM108" s="58"/>
      <c r="ZN108" s="58"/>
      <c r="ZO108" s="58"/>
      <c r="ZP108" s="58"/>
      <c r="ZQ108" s="58"/>
      <c r="ZR108" s="58"/>
      <c r="ZS108" s="58"/>
      <c r="ZT108" s="58"/>
      <c r="ZU108" s="58"/>
      <c r="ZV108" s="58"/>
      <c r="ZW108" s="58"/>
      <c r="ZX108" s="58"/>
      <c r="ZY108" s="58"/>
      <c r="ZZ108" s="58"/>
      <c r="AAA108" s="58"/>
      <c r="AAB108" s="58"/>
      <c r="AAC108" s="58"/>
      <c r="AAD108" s="58"/>
      <c r="AAE108" s="58"/>
      <c r="AAF108" s="58"/>
      <c r="AAG108" s="58"/>
      <c r="AAH108" s="58"/>
      <c r="AAI108" s="58"/>
      <c r="AAJ108" s="58"/>
      <c r="AAK108" s="58"/>
      <c r="AAL108" s="58"/>
      <c r="AAM108" s="58"/>
      <c r="AAN108" s="58"/>
      <c r="AAO108" s="58"/>
      <c r="AAP108" s="58"/>
      <c r="AAQ108" s="58"/>
      <c r="AAR108" s="58"/>
      <c r="AAS108" s="58"/>
      <c r="AAT108" s="58"/>
      <c r="AAU108" s="58"/>
      <c r="AAV108" s="58"/>
      <c r="AAW108" s="58"/>
      <c r="AAX108" s="58"/>
      <c r="AAY108" s="58"/>
      <c r="AAZ108" s="58"/>
      <c r="ABA108" s="58"/>
      <c r="ABB108" s="58"/>
      <c r="ABC108" s="58"/>
      <c r="ABD108" s="58"/>
      <c r="ABE108" s="58"/>
      <c r="ABF108" s="58"/>
      <c r="ABG108" s="58"/>
      <c r="ABH108" s="58"/>
      <c r="ABI108" s="58"/>
      <c r="ABJ108" s="58"/>
      <c r="ABK108" s="58"/>
      <c r="ABL108" s="58"/>
      <c r="ABM108" s="58"/>
      <c r="ABN108" s="58"/>
      <c r="ABO108" s="58"/>
      <c r="ABP108" s="58"/>
      <c r="ABQ108" s="58"/>
      <c r="ABR108" s="58"/>
      <c r="ABS108" s="58"/>
      <c r="ABT108" s="58"/>
      <c r="ABU108" s="58"/>
      <c r="ABV108" s="58"/>
      <c r="ABW108" s="58"/>
      <c r="ABX108" s="58"/>
      <c r="ABY108" s="58"/>
      <c r="ABZ108" s="58"/>
      <c r="ACA108" s="58"/>
      <c r="ACB108" s="58"/>
      <c r="ACC108" s="58"/>
      <c r="ACD108" s="58"/>
      <c r="ACE108" s="58"/>
      <c r="ACF108" s="58"/>
      <c r="ACG108" s="58"/>
      <c r="ACH108" s="58"/>
      <c r="ACI108" s="58"/>
      <c r="ACJ108" s="58"/>
      <c r="ACK108" s="58"/>
      <c r="ACL108" s="58"/>
      <c r="ACM108" s="58"/>
      <c r="ACN108" s="58"/>
      <c r="ACO108" s="58"/>
      <c r="ACP108" s="58"/>
      <c r="ACQ108" s="58"/>
      <c r="ACR108" s="58"/>
      <c r="ACS108" s="58"/>
      <c r="ACT108" s="58"/>
      <c r="ACU108" s="58"/>
      <c r="ACV108" s="58"/>
      <c r="ACW108" s="58"/>
      <c r="ACX108" s="58"/>
      <c r="ACY108" s="58"/>
      <c r="ACZ108" s="58"/>
      <c r="ADA108" s="58"/>
      <c r="ADB108" s="58"/>
      <c r="ADC108" s="58"/>
      <c r="ADD108" s="58"/>
      <c r="ADE108" s="58"/>
      <c r="ADF108" s="58"/>
      <c r="ADG108" s="58"/>
      <c r="ADH108" s="58"/>
      <c r="ADI108" s="58"/>
      <c r="ADJ108" s="58"/>
      <c r="ADK108" s="58"/>
      <c r="ADL108" s="58"/>
      <c r="ADM108" s="58"/>
      <c r="ADN108" s="58"/>
      <c r="ADO108" s="58"/>
      <c r="ADP108" s="58"/>
      <c r="ADQ108" s="58"/>
      <c r="ADR108" s="58"/>
      <c r="ADS108" s="58"/>
      <c r="ADT108" s="58"/>
      <c r="ADU108" s="58"/>
      <c r="ADV108" s="58"/>
      <c r="ADW108" s="58"/>
      <c r="ADX108" s="58"/>
      <c r="ADY108" s="58"/>
      <c r="ADZ108" s="58"/>
      <c r="AEA108" s="58"/>
      <c r="AEB108" s="58"/>
      <c r="AEC108" s="58"/>
      <c r="AED108" s="58"/>
      <c r="AEE108" s="58"/>
      <c r="AEF108" s="58"/>
      <c r="AEG108" s="58"/>
      <c r="AEH108" s="58"/>
      <c r="AEI108" s="58"/>
      <c r="AEJ108" s="58"/>
      <c r="AEK108" s="58"/>
      <c r="AEL108" s="58"/>
      <c r="AEM108" s="58"/>
      <c r="AEN108" s="58"/>
      <c r="AEO108" s="58"/>
      <c r="AEP108" s="58"/>
      <c r="AEQ108" s="58"/>
      <c r="AER108" s="58"/>
      <c r="AES108" s="58"/>
      <c r="AET108" s="58"/>
      <c r="AEU108" s="58"/>
      <c r="AEV108" s="58"/>
      <c r="AEW108" s="58"/>
      <c r="AEX108" s="58"/>
      <c r="AEY108" s="58"/>
      <c r="AEZ108" s="58"/>
      <c r="AFA108" s="58"/>
      <c r="AFB108" s="58"/>
      <c r="AFC108" s="58"/>
      <c r="AFD108" s="58"/>
      <c r="AFE108" s="58"/>
      <c r="AFF108" s="58"/>
      <c r="AFG108" s="58"/>
      <c r="AFH108" s="58"/>
      <c r="AFI108" s="58"/>
      <c r="AFJ108" s="58"/>
      <c r="AFK108" s="58"/>
      <c r="AFL108" s="58"/>
      <c r="AFM108" s="58"/>
      <c r="AFN108" s="58"/>
      <c r="AFO108" s="58"/>
      <c r="AFP108" s="58"/>
      <c r="AFQ108" s="58"/>
      <c r="AFR108" s="58"/>
      <c r="AFS108" s="58"/>
      <c r="AFT108" s="58"/>
      <c r="AFU108" s="58"/>
      <c r="AFV108" s="58"/>
      <c r="AFW108" s="58"/>
      <c r="AFX108" s="58"/>
      <c r="AFY108" s="58"/>
      <c r="AFZ108" s="58"/>
      <c r="AGA108" s="58"/>
      <c r="AGB108" s="58"/>
      <c r="AGC108" s="58"/>
      <c r="AGD108" s="58"/>
      <c r="AGE108" s="58"/>
      <c r="AGF108" s="58"/>
      <c r="AGG108" s="58"/>
      <c r="AGH108" s="58"/>
      <c r="AGI108" s="58"/>
      <c r="AGJ108" s="58"/>
      <c r="AGK108" s="58"/>
      <c r="AGL108" s="58"/>
      <c r="AGM108" s="58"/>
      <c r="AGN108" s="58"/>
      <c r="AGO108" s="58"/>
      <c r="AGP108" s="58"/>
      <c r="AGQ108" s="58"/>
      <c r="AGR108" s="58"/>
      <c r="AGS108" s="58"/>
      <c r="AGT108" s="58"/>
      <c r="AGU108" s="58"/>
      <c r="AGV108" s="58"/>
      <c r="AGW108" s="58"/>
      <c r="AGX108" s="58"/>
      <c r="AGY108" s="58"/>
      <c r="AGZ108" s="58"/>
      <c r="AHA108" s="58"/>
      <c r="AHB108" s="58"/>
      <c r="AHC108" s="58"/>
      <c r="AHD108" s="58"/>
      <c r="AHE108" s="58"/>
      <c r="AHF108" s="58"/>
      <c r="AHG108" s="58"/>
      <c r="AHH108" s="58"/>
      <c r="AHI108" s="58"/>
      <c r="AHJ108" s="58"/>
      <c r="AHK108" s="58"/>
      <c r="AHL108" s="58"/>
      <c r="AHM108" s="58"/>
      <c r="AHN108" s="58"/>
      <c r="AHO108" s="58"/>
      <c r="AHP108" s="58"/>
      <c r="AHQ108" s="58"/>
      <c r="AHR108" s="58"/>
      <c r="AHS108" s="58"/>
      <c r="AHT108" s="58"/>
      <c r="AHU108" s="58"/>
      <c r="AHV108" s="58"/>
      <c r="AHW108" s="58"/>
      <c r="AHX108" s="58"/>
      <c r="AHY108" s="58"/>
      <c r="AHZ108" s="58"/>
      <c r="AIA108" s="58"/>
      <c r="AIB108" s="58"/>
      <c r="AIC108" s="58"/>
      <c r="AID108" s="58"/>
      <c r="AIE108" s="58"/>
      <c r="AIF108" s="58"/>
      <c r="AIG108" s="58"/>
      <c r="AIH108" s="58"/>
      <c r="AII108" s="58"/>
      <c r="AIJ108" s="58"/>
      <c r="AIK108" s="58"/>
      <c r="AIL108" s="58"/>
      <c r="AIM108" s="58"/>
      <c r="AIN108" s="58"/>
      <c r="AIO108" s="58"/>
      <c r="AIP108" s="58"/>
      <c r="AIQ108" s="58"/>
      <c r="AIR108" s="58"/>
      <c r="AIS108" s="58"/>
      <c r="AIT108" s="58"/>
      <c r="AIU108" s="58"/>
      <c r="AIV108" s="58"/>
      <c r="AIW108" s="58"/>
      <c r="AIX108" s="58"/>
      <c r="AIY108" s="58"/>
      <c r="AIZ108" s="58"/>
      <c r="AJA108" s="58"/>
      <c r="AJB108" s="58"/>
      <c r="AJC108" s="58"/>
      <c r="AJD108" s="58"/>
      <c r="AJE108" s="58"/>
      <c r="AJF108" s="58"/>
      <c r="AJG108" s="58"/>
      <c r="AJH108" s="58"/>
      <c r="AJI108" s="58"/>
      <c r="AJJ108" s="58"/>
      <c r="AJK108" s="58"/>
      <c r="AJL108" s="58"/>
      <c r="AJM108" s="58"/>
      <c r="AJN108" s="58"/>
      <c r="AJO108" s="58"/>
      <c r="AJP108" s="58"/>
      <c r="AJQ108" s="58"/>
      <c r="AJR108" s="58"/>
      <c r="AJS108" s="58"/>
      <c r="AJT108" s="58"/>
      <c r="AJU108" s="58"/>
      <c r="AJV108" s="58"/>
      <c r="AJW108" s="58"/>
      <c r="AJX108" s="58"/>
      <c r="AJY108" s="58"/>
      <c r="AJZ108" s="58"/>
      <c r="AKA108" s="58"/>
      <c r="AKB108" s="58"/>
      <c r="AKC108" s="58"/>
      <c r="AKD108" s="58"/>
      <c r="AKE108" s="58"/>
      <c r="AKF108" s="58"/>
      <c r="AKG108" s="58"/>
      <c r="AKH108" s="58"/>
      <c r="AKI108" s="58"/>
      <c r="AKJ108" s="58"/>
      <c r="AKK108" s="58"/>
      <c r="AKL108" s="58"/>
      <c r="AKM108" s="58"/>
      <c r="AKN108" s="58"/>
      <c r="AKO108" s="58"/>
      <c r="AKP108" s="58"/>
      <c r="AKQ108" s="58"/>
      <c r="AKR108" s="58"/>
      <c r="AKS108" s="58"/>
      <c r="AKT108" s="58"/>
      <c r="AKU108" s="58"/>
      <c r="AKV108" s="58"/>
      <c r="AKW108" s="58"/>
      <c r="AKX108" s="58"/>
      <c r="AKY108" s="58"/>
      <c r="AKZ108" s="58"/>
      <c r="ALA108" s="58"/>
      <c r="ALB108" s="58"/>
      <c r="ALC108" s="58"/>
      <c r="ALD108" s="58"/>
      <c r="ALE108" s="58"/>
      <c r="ALF108" s="58"/>
      <c r="ALG108" s="58"/>
      <c r="ALH108" s="58"/>
      <c r="ALI108" s="58"/>
      <c r="ALJ108" s="58"/>
      <c r="ALK108" s="58"/>
      <c r="ALL108" s="58"/>
      <c r="ALM108" s="58"/>
      <c r="ALN108" s="58"/>
      <c r="ALO108" s="58"/>
      <c r="ALP108" s="58"/>
      <c r="ALQ108" s="58"/>
      <c r="ALR108" s="58"/>
      <c r="ALS108" s="58"/>
      <c r="ALT108" s="58"/>
      <c r="ALU108" s="58"/>
      <c r="ALV108" s="58"/>
      <c r="ALW108" s="58"/>
      <c r="ALX108" s="58"/>
      <c r="ALY108" s="58"/>
      <c r="ALZ108" s="58"/>
      <c r="AMA108" s="58"/>
      <c r="AMB108" s="58"/>
      <c r="AMC108" s="58"/>
      <c r="AMD108" s="58"/>
      <c r="AME108" s="58"/>
      <c r="AMF108" s="58"/>
      <c r="AMG108" s="58"/>
      <c r="AMH108" s="58"/>
      <c r="AMI108" s="58"/>
      <c r="AMJ108" s="59"/>
    </row>
    <row r="109" spans="1:1024" s="2" customFormat="1" ht="15" customHeight="1">
      <c r="A109" s="18" t="s">
        <v>151</v>
      </c>
      <c r="B109" s="177" t="s">
        <v>170</v>
      </c>
      <c r="C109" s="177"/>
      <c r="D109" s="177"/>
      <c r="E109" s="177"/>
      <c r="F109" s="177"/>
      <c r="G109" s="177"/>
      <c r="H109" s="178">
        <f>I100</f>
        <v>340.5</v>
      </c>
      <c r="I109" s="178"/>
      <c r="J109" s="28"/>
      <c r="K109" s="1" t="s">
        <v>171</v>
      </c>
      <c r="AV109" s="58"/>
      <c r="AW109" s="58"/>
      <c r="AX109" s="58"/>
      <c r="AY109" s="58"/>
      <c r="AZ109" s="58"/>
      <c r="BA109" s="58"/>
      <c r="BB109" s="58"/>
      <c r="BC109" s="58"/>
      <c r="BD109" s="58"/>
      <c r="BE109" s="58"/>
      <c r="BF109" s="58"/>
      <c r="BG109" s="58"/>
      <c r="BH109" s="58"/>
      <c r="BI109" s="58"/>
      <c r="BJ109" s="58"/>
      <c r="BK109" s="58"/>
      <c r="BL109" s="58"/>
      <c r="BM109" s="58"/>
      <c r="BN109" s="58"/>
      <c r="BO109" s="58"/>
      <c r="BP109" s="58"/>
      <c r="BQ109" s="58"/>
      <c r="BR109" s="58"/>
      <c r="BS109" s="58"/>
      <c r="BT109" s="58"/>
      <c r="BU109" s="58"/>
      <c r="BV109" s="58"/>
      <c r="BW109" s="58"/>
      <c r="BX109" s="58"/>
      <c r="BY109" s="58"/>
      <c r="BZ109" s="58"/>
      <c r="CA109" s="58"/>
      <c r="CB109" s="58"/>
      <c r="CC109" s="58"/>
      <c r="CD109" s="58"/>
      <c r="CE109" s="58"/>
      <c r="CF109" s="58"/>
      <c r="CG109" s="58"/>
      <c r="CH109" s="58"/>
      <c r="CI109" s="58"/>
      <c r="CJ109" s="58"/>
      <c r="CK109" s="58"/>
      <c r="CL109" s="58"/>
      <c r="CM109" s="58"/>
      <c r="CN109" s="58"/>
      <c r="CO109" s="58"/>
      <c r="CP109" s="58"/>
      <c r="CQ109" s="58"/>
      <c r="CR109" s="58"/>
      <c r="CS109" s="58"/>
      <c r="CT109" s="58"/>
      <c r="CU109" s="58"/>
      <c r="CV109" s="58"/>
      <c r="CW109" s="58"/>
      <c r="CX109" s="58"/>
      <c r="CY109" s="58"/>
      <c r="CZ109" s="58"/>
      <c r="DA109" s="58"/>
      <c r="DB109" s="58"/>
      <c r="DC109" s="58"/>
      <c r="DD109" s="58"/>
      <c r="DE109" s="58"/>
      <c r="DF109" s="58"/>
      <c r="DG109" s="58"/>
      <c r="DH109" s="58"/>
      <c r="DI109" s="58"/>
      <c r="DJ109" s="58"/>
      <c r="DK109" s="58"/>
      <c r="DL109" s="58"/>
      <c r="DM109" s="58"/>
      <c r="DN109" s="58"/>
      <c r="DO109" s="58"/>
      <c r="DP109" s="58"/>
      <c r="DQ109" s="58"/>
      <c r="DR109" s="58"/>
      <c r="DS109" s="58"/>
      <c r="DT109" s="58"/>
      <c r="DU109" s="58"/>
      <c r="DV109" s="58"/>
      <c r="DW109" s="58"/>
      <c r="DX109" s="58"/>
      <c r="DY109" s="58"/>
      <c r="DZ109" s="58"/>
      <c r="EA109" s="58"/>
      <c r="EB109" s="58"/>
      <c r="EC109" s="58"/>
      <c r="ED109" s="58"/>
      <c r="EE109" s="58"/>
      <c r="EF109" s="58"/>
      <c r="EG109" s="58"/>
      <c r="EH109" s="58"/>
      <c r="EI109" s="58"/>
      <c r="EJ109" s="58"/>
      <c r="EK109" s="58"/>
      <c r="EL109" s="58"/>
      <c r="EM109" s="58"/>
      <c r="EN109" s="58"/>
      <c r="EO109" s="58"/>
      <c r="EP109" s="58"/>
      <c r="EQ109" s="58"/>
      <c r="ER109" s="58"/>
      <c r="ES109" s="58"/>
      <c r="ET109" s="58"/>
      <c r="EU109" s="58"/>
      <c r="EV109" s="58"/>
      <c r="EW109" s="58"/>
      <c r="EX109" s="58"/>
      <c r="EY109" s="58"/>
      <c r="EZ109" s="58"/>
      <c r="FA109" s="58"/>
      <c r="FB109" s="58"/>
      <c r="FC109" s="58"/>
      <c r="FD109" s="58"/>
      <c r="FE109" s="58"/>
      <c r="FF109" s="58"/>
      <c r="FG109" s="58"/>
      <c r="FH109" s="58"/>
      <c r="FI109" s="58"/>
      <c r="FJ109" s="58"/>
      <c r="FK109" s="58"/>
      <c r="FL109" s="58"/>
      <c r="FM109" s="58"/>
      <c r="FN109" s="58"/>
      <c r="FO109" s="58"/>
      <c r="FP109" s="58"/>
      <c r="FQ109" s="58"/>
      <c r="FR109" s="58"/>
      <c r="FS109" s="58"/>
      <c r="FT109" s="58"/>
      <c r="FU109" s="58"/>
      <c r="FV109" s="58"/>
      <c r="FW109" s="58"/>
      <c r="FX109" s="58"/>
      <c r="FY109" s="58"/>
      <c r="FZ109" s="58"/>
      <c r="GA109" s="58"/>
      <c r="GB109" s="58"/>
      <c r="GC109" s="58"/>
      <c r="GD109" s="58"/>
      <c r="GE109" s="58"/>
      <c r="GF109" s="58"/>
      <c r="GG109" s="58"/>
      <c r="GH109" s="58"/>
      <c r="GI109" s="58"/>
      <c r="GJ109" s="58"/>
      <c r="GK109" s="58"/>
      <c r="GL109" s="58"/>
      <c r="GM109" s="58"/>
      <c r="GN109" s="58"/>
      <c r="GO109" s="58"/>
      <c r="GP109" s="58"/>
      <c r="GQ109" s="58"/>
      <c r="GR109" s="58"/>
      <c r="GS109" s="58"/>
      <c r="GT109" s="58"/>
      <c r="GU109" s="58"/>
      <c r="GV109" s="58"/>
      <c r="GW109" s="58"/>
      <c r="GX109" s="58"/>
      <c r="GY109" s="58"/>
      <c r="GZ109" s="58"/>
      <c r="HA109" s="58"/>
      <c r="HB109" s="58"/>
      <c r="HC109" s="58"/>
      <c r="HD109" s="58"/>
      <c r="HE109" s="58"/>
      <c r="HF109" s="58"/>
      <c r="HG109" s="58"/>
      <c r="HH109" s="58"/>
      <c r="HI109" s="58"/>
      <c r="HJ109" s="58"/>
      <c r="HK109" s="58"/>
      <c r="HL109" s="58"/>
      <c r="HM109" s="58"/>
      <c r="HN109" s="58"/>
      <c r="HO109" s="58"/>
      <c r="HP109" s="58"/>
      <c r="HQ109" s="58"/>
      <c r="HR109" s="58"/>
      <c r="HS109" s="58"/>
      <c r="HT109" s="58"/>
      <c r="HU109" s="58"/>
      <c r="HV109" s="58"/>
      <c r="HW109" s="58"/>
      <c r="HX109" s="58"/>
      <c r="HY109" s="58"/>
      <c r="HZ109" s="58"/>
      <c r="IA109" s="58"/>
      <c r="IB109" s="58"/>
      <c r="IC109" s="58"/>
      <c r="ID109" s="58"/>
      <c r="IE109" s="58"/>
      <c r="IF109" s="58"/>
      <c r="IG109" s="58"/>
      <c r="IH109" s="58"/>
      <c r="II109" s="58"/>
      <c r="IJ109" s="58"/>
      <c r="IK109" s="58"/>
      <c r="IL109" s="58"/>
      <c r="IM109" s="58"/>
      <c r="IN109" s="58"/>
      <c r="IO109" s="58"/>
      <c r="IP109" s="58"/>
      <c r="IQ109" s="58"/>
      <c r="IR109" s="58"/>
      <c r="IS109" s="58"/>
      <c r="IT109" s="58"/>
      <c r="IU109" s="58"/>
      <c r="IV109" s="58"/>
      <c r="IW109" s="58"/>
      <c r="IX109" s="58"/>
      <c r="IY109" s="58"/>
      <c r="IZ109" s="58"/>
      <c r="JA109" s="58"/>
      <c r="JB109" s="58"/>
      <c r="JC109" s="58"/>
      <c r="JD109" s="58"/>
      <c r="JE109" s="58"/>
      <c r="JF109" s="58"/>
      <c r="JG109" s="58"/>
      <c r="JH109" s="58"/>
      <c r="JI109" s="58"/>
      <c r="JJ109" s="58"/>
      <c r="JK109" s="58"/>
      <c r="JL109" s="58"/>
      <c r="JM109" s="58"/>
      <c r="JN109" s="58"/>
      <c r="JO109" s="58"/>
      <c r="JP109" s="58"/>
      <c r="JQ109" s="58"/>
      <c r="JR109" s="58"/>
      <c r="JS109" s="58"/>
      <c r="JT109" s="58"/>
      <c r="JU109" s="58"/>
      <c r="JV109" s="58"/>
      <c r="JW109" s="58"/>
      <c r="JX109" s="58"/>
      <c r="JY109" s="58"/>
      <c r="JZ109" s="58"/>
      <c r="KA109" s="58"/>
      <c r="KB109" s="58"/>
      <c r="KC109" s="58"/>
      <c r="KD109" s="58"/>
      <c r="KE109" s="58"/>
      <c r="KF109" s="58"/>
      <c r="KG109" s="58"/>
      <c r="KH109" s="58"/>
      <c r="KI109" s="58"/>
      <c r="KJ109" s="58"/>
      <c r="KK109" s="58"/>
      <c r="KL109" s="58"/>
      <c r="KM109" s="58"/>
      <c r="KN109" s="58"/>
      <c r="KO109" s="58"/>
      <c r="KP109" s="58"/>
      <c r="KQ109" s="58"/>
      <c r="KR109" s="58"/>
      <c r="KS109" s="58"/>
      <c r="KT109" s="58"/>
      <c r="KU109" s="58"/>
      <c r="KV109" s="58"/>
      <c r="KW109" s="58"/>
      <c r="KX109" s="58"/>
      <c r="KY109" s="58"/>
      <c r="KZ109" s="58"/>
      <c r="LA109" s="58"/>
      <c r="LB109" s="58"/>
      <c r="LC109" s="58"/>
      <c r="LD109" s="58"/>
      <c r="LE109" s="58"/>
      <c r="LF109" s="58"/>
      <c r="LG109" s="58"/>
      <c r="LH109" s="58"/>
      <c r="LI109" s="58"/>
      <c r="LJ109" s="58"/>
      <c r="LK109" s="58"/>
      <c r="LL109" s="58"/>
      <c r="LM109" s="58"/>
      <c r="LN109" s="58"/>
      <c r="LO109" s="58"/>
      <c r="LP109" s="58"/>
      <c r="LQ109" s="58"/>
      <c r="LR109" s="58"/>
      <c r="LS109" s="58"/>
      <c r="LT109" s="58"/>
      <c r="LU109" s="58"/>
      <c r="LV109" s="58"/>
      <c r="LW109" s="58"/>
      <c r="LX109" s="58"/>
      <c r="LY109" s="58"/>
      <c r="LZ109" s="58"/>
      <c r="MA109" s="58"/>
      <c r="MB109" s="58"/>
      <c r="MC109" s="58"/>
      <c r="MD109" s="58"/>
      <c r="ME109" s="58"/>
      <c r="MF109" s="58"/>
      <c r="MG109" s="58"/>
      <c r="MH109" s="58"/>
      <c r="MI109" s="58"/>
      <c r="MJ109" s="58"/>
      <c r="MK109" s="58"/>
      <c r="ML109" s="58"/>
      <c r="MM109" s="58"/>
      <c r="MN109" s="58"/>
      <c r="MO109" s="58"/>
      <c r="MP109" s="58"/>
      <c r="MQ109" s="58"/>
      <c r="MR109" s="58"/>
      <c r="MS109" s="58"/>
      <c r="MT109" s="58"/>
      <c r="MU109" s="58"/>
      <c r="MV109" s="58"/>
      <c r="MW109" s="58"/>
      <c r="MX109" s="58"/>
      <c r="MY109" s="58"/>
      <c r="MZ109" s="58"/>
      <c r="NA109" s="58"/>
      <c r="NB109" s="58"/>
      <c r="NC109" s="58"/>
      <c r="ND109" s="58"/>
      <c r="NE109" s="58"/>
      <c r="NF109" s="58"/>
      <c r="NG109" s="58"/>
      <c r="NH109" s="58"/>
      <c r="NI109" s="58"/>
      <c r="NJ109" s="58"/>
      <c r="NK109" s="58"/>
      <c r="NL109" s="58"/>
      <c r="NM109" s="58"/>
      <c r="NN109" s="58"/>
      <c r="NO109" s="58"/>
      <c r="NP109" s="58"/>
      <c r="NQ109" s="58"/>
      <c r="NR109" s="58"/>
      <c r="NS109" s="58"/>
      <c r="NT109" s="58"/>
      <c r="NU109" s="58"/>
      <c r="NV109" s="58"/>
      <c r="NW109" s="58"/>
      <c r="NX109" s="58"/>
      <c r="NY109" s="58"/>
      <c r="NZ109" s="58"/>
      <c r="OA109" s="58"/>
      <c r="OB109" s="58"/>
      <c r="OC109" s="58"/>
      <c r="OD109" s="58"/>
      <c r="OE109" s="58"/>
      <c r="OF109" s="58"/>
      <c r="OG109" s="58"/>
      <c r="OH109" s="58"/>
      <c r="OI109" s="58"/>
      <c r="OJ109" s="58"/>
      <c r="OK109" s="58"/>
      <c r="OL109" s="58"/>
      <c r="OM109" s="58"/>
      <c r="ON109" s="58"/>
      <c r="OO109" s="58"/>
      <c r="OP109" s="58"/>
      <c r="OQ109" s="58"/>
      <c r="OR109" s="58"/>
      <c r="OS109" s="58"/>
      <c r="OT109" s="58"/>
      <c r="OU109" s="58"/>
      <c r="OV109" s="58"/>
      <c r="OW109" s="58"/>
      <c r="OX109" s="58"/>
      <c r="OY109" s="58"/>
      <c r="OZ109" s="58"/>
      <c r="PA109" s="58"/>
      <c r="PB109" s="58"/>
      <c r="PC109" s="58"/>
      <c r="PD109" s="58"/>
      <c r="PE109" s="58"/>
      <c r="PF109" s="58"/>
      <c r="PG109" s="58"/>
      <c r="PH109" s="58"/>
      <c r="PI109" s="58"/>
      <c r="PJ109" s="58"/>
      <c r="PK109" s="58"/>
      <c r="PL109" s="58"/>
      <c r="PM109" s="58"/>
      <c r="PN109" s="58"/>
      <c r="PO109" s="58"/>
      <c r="PP109" s="58"/>
      <c r="PQ109" s="58"/>
      <c r="PR109" s="58"/>
      <c r="PS109" s="58"/>
      <c r="PT109" s="58"/>
      <c r="PU109" s="58"/>
      <c r="PV109" s="58"/>
      <c r="PW109" s="58"/>
      <c r="PX109" s="58"/>
      <c r="PY109" s="58"/>
      <c r="PZ109" s="58"/>
      <c r="QA109" s="58"/>
      <c r="QB109" s="58"/>
      <c r="QC109" s="58"/>
      <c r="QD109" s="58"/>
      <c r="QE109" s="58"/>
      <c r="QF109" s="58"/>
      <c r="QG109" s="58"/>
      <c r="QH109" s="58"/>
      <c r="QI109" s="58"/>
      <c r="QJ109" s="58"/>
      <c r="QK109" s="58"/>
      <c r="QL109" s="58"/>
      <c r="QM109" s="58"/>
      <c r="QN109" s="58"/>
      <c r="QO109" s="58"/>
      <c r="QP109" s="58"/>
      <c r="QQ109" s="58"/>
      <c r="QR109" s="58"/>
      <c r="QS109" s="58"/>
      <c r="QT109" s="58"/>
      <c r="QU109" s="58"/>
      <c r="QV109" s="58"/>
      <c r="QW109" s="58"/>
      <c r="QX109" s="58"/>
      <c r="QY109" s="58"/>
      <c r="QZ109" s="58"/>
      <c r="RA109" s="58"/>
      <c r="RB109" s="58"/>
      <c r="RC109" s="58"/>
      <c r="RD109" s="58"/>
      <c r="RE109" s="58"/>
      <c r="RF109" s="58"/>
      <c r="RG109" s="58"/>
      <c r="RH109" s="58"/>
      <c r="RI109" s="58"/>
      <c r="RJ109" s="58"/>
      <c r="RK109" s="58"/>
      <c r="RL109" s="58"/>
      <c r="RM109" s="58"/>
      <c r="RN109" s="58"/>
      <c r="RO109" s="58"/>
      <c r="RP109" s="58"/>
      <c r="RQ109" s="58"/>
      <c r="RR109" s="58"/>
      <c r="RS109" s="58"/>
      <c r="RT109" s="58"/>
      <c r="RU109" s="58"/>
      <c r="RV109" s="58"/>
      <c r="RW109" s="58"/>
      <c r="RX109" s="58"/>
      <c r="RY109" s="58"/>
      <c r="RZ109" s="58"/>
      <c r="SA109" s="58"/>
      <c r="SB109" s="58"/>
      <c r="SC109" s="58"/>
      <c r="SD109" s="58"/>
      <c r="SE109" s="58"/>
      <c r="SF109" s="58"/>
      <c r="SG109" s="58"/>
      <c r="SH109" s="58"/>
      <c r="SI109" s="58"/>
      <c r="SJ109" s="58"/>
      <c r="SK109" s="58"/>
      <c r="SL109" s="58"/>
      <c r="SM109" s="58"/>
      <c r="SN109" s="58"/>
      <c r="SO109" s="58"/>
      <c r="SP109" s="58"/>
      <c r="SQ109" s="58"/>
      <c r="SR109" s="58"/>
      <c r="SS109" s="58"/>
      <c r="ST109" s="58"/>
      <c r="SU109" s="58"/>
      <c r="SV109" s="58"/>
      <c r="SW109" s="58"/>
      <c r="SX109" s="58"/>
      <c r="SY109" s="58"/>
      <c r="SZ109" s="58"/>
      <c r="TA109" s="58"/>
      <c r="TB109" s="58"/>
      <c r="TC109" s="58"/>
      <c r="TD109" s="58"/>
      <c r="TE109" s="58"/>
      <c r="TF109" s="58"/>
      <c r="TG109" s="58"/>
      <c r="TH109" s="58"/>
      <c r="TI109" s="58"/>
      <c r="TJ109" s="58"/>
      <c r="TK109" s="58"/>
      <c r="TL109" s="58"/>
      <c r="TM109" s="58"/>
      <c r="TN109" s="58"/>
      <c r="TO109" s="58"/>
      <c r="TP109" s="58"/>
      <c r="TQ109" s="58"/>
      <c r="TR109" s="58"/>
      <c r="TS109" s="58"/>
      <c r="TT109" s="58"/>
      <c r="TU109" s="58"/>
      <c r="TV109" s="58"/>
      <c r="TW109" s="58"/>
      <c r="TX109" s="58"/>
      <c r="TY109" s="58"/>
      <c r="TZ109" s="58"/>
      <c r="UA109" s="58"/>
      <c r="UB109" s="58"/>
      <c r="UC109" s="58"/>
      <c r="UD109" s="58"/>
      <c r="UE109" s="58"/>
      <c r="UF109" s="58"/>
      <c r="UG109" s="58"/>
      <c r="UH109" s="58"/>
      <c r="UI109" s="58"/>
      <c r="UJ109" s="58"/>
      <c r="UK109" s="58"/>
      <c r="UL109" s="58"/>
      <c r="UM109" s="58"/>
      <c r="UN109" s="58"/>
      <c r="UO109" s="58"/>
      <c r="UP109" s="58"/>
      <c r="UQ109" s="58"/>
      <c r="UR109" s="58"/>
      <c r="US109" s="58"/>
      <c r="UT109" s="58"/>
      <c r="UU109" s="58"/>
      <c r="UV109" s="58"/>
      <c r="UW109" s="58"/>
      <c r="UX109" s="58"/>
      <c r="UY109" s="58"/>
      <c r="UZ109" s="58"/>
      <c r="VA109" s="58"/>
      <c r="VB109" s="58"/>
      <c r="VC109" s="58"/>
      <c r="VD109" s="58"/>
      <c r="VE109" s="58"/>
      <c r="VF109" s="58"/>
      <c r="VG109" s="58"/>
      <c r="VH109" s="58"/>
      <c r="VI109" s="58"/>
      <c r="VJ109" s="58"/>
      <c r="VK109" s="58"/>
      <c r="VL109" s="58"/>
      <c r="VM109" s="58"/>
      <c r="VN109" s="58"/>
      <c r="VO109" s="58"/>
      <c r="VP109" s="58"/>
      <c r="VQ109" s="58"/>
      <c r="VR109" s="58"/>
      <c r="VS109" s="58"/>
      <c r="VT109" s="58"/>
      <c r="VU109" s="58"/>
      <c r="VV109" s="58"/>
      <c r="VW109" s="58"/>
      <c r="VX109" s="58"/>
      <c r="VY109" s="58"/>
      <c r="VZ109" s="58"/>
      <c r="WA109" s="58"/>
      <c r="WB109" s="58"/>
      <c r="WC109" s="58"/>
      <c r="WD109" s="58"/>
      <c r="WE109" s="58"/>
      <c r="WF109" s="58"/>
      <c r="WG109" s="58"/>
      <c r="WH109" s="58"/>
      <c r="WI109" s="58"/>
      <c r="WJ109" s="58"/>
      <c r="WK109" s="58"/>
      <c r="WL109" s="58"/>
      <c r="WM109" s="58"/>
      <c r="WN109" s="58"/>
      <c r="WO109" s="58"/>
      <c r="WP109" s="58"/>
      <c r="WQ109" s="58"/>
      <c r="WR109" s="58"/>
      <c r="WS109" s="58"/>
      <c r="WT109" s="58"/>
      <c r="WU109" s="58"/>
      <c r="WV109" s="58"/>
      <c r="WW109" s="58"/>
      <c r="WX109" s="58"/>
      <c r="WY109" s="58"/>
      <c r="WZ109" s="58"/>
      <c r="XA109" s="58"/>
      <c r="XB109" s="58"/>
      <c r="XC109" s="58"/>
      <c r="XD109" s="58"/>
      <c r="XE109" s="58"/>
      <c r="XF109" s="58"/>
      <c r="XG109" s="58"/>
      <c r="XH109" s="58"/>
      <c r="XI109" s="58"/>
      <c r="XJ109" s="58"/>
      <c r="XK109" s="58"/>
      <c r="XL109" s="58"/>
      <c r="XM109" s="58"/>
      <c r="XN109" s="58"/>
      <c r="XO109" s="58"/>
      <c r="XP109" s="58"/>
      <c r="XQ109" s="58"/>
      <c r="XR109" s="58"/>
      <c r="XS109" s="58"/>
      <c r="XT109" s="58"/>
      <c r="XU109" s="58"/>
      <c r="XV109" s="58"/>
      <c r="XW109" s="58"/>
      <c r="XX109" s="58"/>
      <c r="XY109" s="58"/>
      <c r="XZ109" s="58"/>
      <c r="YA109" s="58"/>
      <c r="YB109" s="58"/>
      <c r="YC109" s="58"/>
      <c r="YD109" s="58"/>
      <c r="YE109" s="58"/>
      <c r="YF109" s="58"/>
      <c r="YG109" s="58"/>
      <c r="YH109" s="58"/>
      <c r="YI109" s="58"/>
      <c r="YJ109" s="58"/>
      <c r="YK109" s="58"/>
      <c r="YL109" s="58"/>
      <c r="YM109" s="58"/>
      <c r="YN109" s="58"/>
      <c r="YO109" s="58"/>
      <c r="YP109" s="58"/>
      <c r="YQ109" s="58"/>
      <c r="YR109" s="58"/>
      <c r="YS109" s="58"/>
      <c r="YT109" s="58"/>
      <c r="YU109" s="58"/>
      <c r="YV109" s="58"/>
      <c r="YW109" s="58"/>
      <c r="YX109" s="58"/>
      <c r="YY109" s="58"/>
      <c r="YZ109" s="58"/>
      <c r="ZA109" s="58"/>
      <c r="ZB109" s="58"/>
      <c r="ZC109" s="58"/>
      <c r="ZD109" s="58"/>
      <c r="ZE109" s="58"/>
      <c r="ZF109" s="58"/>
      <c r="ZG109" s="58"/>
      <c r="ZH109" s="58"/>
      <c r="ZI109" s="58"/>
      <c r="ZJ109" s="58"/>
      <c r="ZK109" s="58"/>
      <c r="ZL109" s="58"/>
      <c r="ZM109" s="58"/>
      <c r="ZN109" s="58"/>
      <c r="ZO109" s="58"/>
      <c r="ZP109" s="58"/>
      <c r="ZQ109" s="58"/>
      <c r="ZR109" s="58"/>
      <c r="ZS109" s="58"/>
      <c r="ZT109" s="58"/>
      <c r="ZU109" s="58"/>
      <c r="ZV109" s="58"/>
      <c r="ZW109" s="58"/>
      <c r="ZX109" s="58"/>
      <c r="ZY109" s="58"/>
      <c r="ZZ109" s="58"/>
      <c r="AAA109" s="58"/>
      <c r="AAB109" s="58"/>
      <c r="AAC109" s="58"/>
      <c r="AAD109" s="58"/>
      <c r="AAE109" s="58"/>
      <c r="AAF109" s="58"/>
      <c r="AAG109" s="58"/>
      <c r="AAH109" s="58"/>
      <c r="AAI109" s="58"/>
      <c r="AAJ109" s="58"/>
      <c r="AAK109" s="58"/>
      <c r="AAL109" s="58"/>
      <c r="AAM109" s="58"/>
      <c r="AAN109" s="58"/>
      <c r="AAO109" s="58"/>
      <c r="AAP109" s="58"/>
      <c r="AAQ109" s="58"/>
      <c r="AAR109" s="58"/>
      <c r="AAS109" s="58"/>
      <c r="AAT109" s="58"/>
      <c r="AAU109" s="58"/>
      <c r="AAV109" s="58"/>
      <c r="AAW109" s="58"/>
      <c r="AAX109" s="58"/>
      <c r="AAY109" s="58"/>
      <c r="AAZ109" s="58"/>
      <c r="ABA109" s="58"/>
      <c r="ABB109" s="58"/>
      <c r="ABC109" s="58"/>
      <c r="ABD109" s="58"/>
      <c r="ABE109" s="58"/>
      <c r="ABF109" s="58"/>
      <c r="ABG109" s="58"/>
      <c r="ABH109" s="58"/>
      <c r="ABI109" s="58"/>
      <c r="ABJ109" s="58"/>
      <c r="ABK109" s="58"/>
      <c r="ABL109" s="58"/>
      <c r="ABM109" s="58"/>
      <c r="ABN109" s="58"/>
      <c r="ABO109" s="58"/>
      <c r="ABP109" s="58"/>
      <c r="ABQ109" s="58"/>
      <c r="ABR109" s="58"/>
      <c r="ABS109" s="58"/>
      <c r="ABT109" s="58"/>
      <c r="ABU109" s="58"/>
      <c r="ABV109" s="58"/>
      <c r="ABW109" s="58"/>
      <c r="ABX109" s="58"/>
      <c r="ABY109" s="58"/>
      <c r="ABZ109" s="58"/>
      <c r="ACA109" s="58"/>
      <c r="ACB109" s="58"/>
      <c r="ACC109" s="58"/>
      <c r="ACD109" s="58"/>
      <c r="ACE109" s="58"/>
      <c r="ACF109" s="58"/>
      <c r="ACG109" s="58"/>
      <c r="ACH109" s="58"/>
      <c r="ACI109" s="58"/>
      <c r="ACJ109" s="58"/>
      <c r="ACK109" s="58"/>
      <c r="ACL109" s="58"/>
      <c r="ACM109" s="58"/>
      <c r="ACN109" s="58"/>
      <c r="ACO109" s="58"/>
      <c r="ACP109" s="58"/>
      <c r="ACQ109" s="58"/>
      <c r="ACR109" s="58"/>
      <c r="ACS109" s="58"/>
      <c r="ACT109" s="58"/>
      <c r="ACU109" s="58"/>
      <c r="ACV109" s="58"/>
      <c r="ACW109" s="58"/>
      <c r="ACX109" s="58"/>
      <c r="ACY109" s="58"/>
      <c r="ACZ109" s="58"/>
      <c r="ADA109" s="58"/>
      <c r="ADB109" s="58"/>
      <c r="ADC109" s="58"/>
      <c r="ADD109" s="58"/>
      <c r="ADE109" s="58"/>
      <c r="ADF109" s="58"/>
      <c r="ADG109" s="58"/>
      <c r="ADH109" s="58"/>
      <c r="ADI109" s="58"/>
      <c r="ADJ109" s="58"/>
      <c r="ADK109" s="58"/>
      <c r="ADL109" s="58"/>
      <c r="ADM109" s="58"/>
      <c r="ADN109" s="58"/>
      <c r="ADO109" s="58"/>
      <c r="ADP109" s="58"/>
      <c r="ADQ109" s="58"/>
      <c r="ADR109" s="58"/>
      <c r="ADS109" s="58"/>
      <c r="ADT109" s="58"/>
      <c r="ADU109" s="58"/>
      <c r="ADV109" s="58"/>
      <c r="ADW109" s="58"/>
      <c r="ADX109" s="58"/>
      <c r="ADY109" s="58"/>
      <c r="ADZ109" s="58"/>
      <c r="AEA109" s="58"/>
      <c r="AEB109" s="58"/>
      <c r="AEC109" s="58"/>
      <c r="AED109" s="58"/>
      <c r="AEE109" s="58"/>
      <c r="AEF109" s="58"/>
      <c r="AEG109" s="58"/>
      <c r="AEH109" s="58"/>
      <c r="AEI109" s="58"/>
      <c r="AEJ109" s="58"/>
      <c r="AEK109" s="58"/>
      <c r="AEL109" s="58"/>
      <c r="AEM109" s="58"/>
      <c r="AEN109" s="58"/>
      <c r="AEO109" s="58"/>
      <c r="AEP109" s="58"/>
      <c r="AEQ109" s="58"/>
      <c r="AER109" s="58"/>
      <c r="AES109" s="58"/>
      <c r="AET109" s="58"/>
      <c r="AEU109" s="58"/>
      <c r="AEV109" s="58"/>
      <c r="AEW109" s="58"/>
      <c r="AEX109" s="58"/>
      <c r="AEY109" s="58"/>
      <c r="AEZ109" s="58"/>
      <c r="AFA109" s="58"/>
      <c r="AFB109" s="58"/>
      <c r="AFC109" s="58"/>
      <c r="AFD109" s="58"/>
      <c r="AFE109" s="58"/>
      <c r="AFF109" s="58"/>
      <c r="AFG109" s="58"/>
      <c r="AFH109" s="58"/>
      <c r="AFI109" s="58"/>
      <c r="AFJ109" s="58"/>
      <c r="AFK109" s="58"/>
      <c r="AFL109" s="58"/>
      <c r="AFM109" s="58"/>
      <c r="AFN109" s="58"/>
      <c r="AFO109" s="58"/>
      <c r="AFP109" s="58"/>
      <c r="AFQ109" s="58"/>
      <c r="AFR109" s="58"/>
      <c r="AFS109" s="58"/>
      <c r="AFT109" s="58"/>
      <c r="AFU109" s="58"/>
      <c r="AFV109" s="58"/>
      <c r="AFW109" s="58"/>
      <c r="AFX109" s="58"/>
      <c r="AFY109" s="58"/>
      <c r="AFZ109" s="58"/>
      <c r="AGA109" s="58"/>
      <c r="AGB109" s="58"/>
      <c r="AGC109" s="58"/>
      <c r="AGD109" s="58"/>
      <c r="AGE109" s="58"/>
      <c r="AGF109" s="58"/>
      <c r="AGG109" s="58"/>
      <c r="AGH109" s="58"/>
      <c r="AGI109" s="58"/>
      <c r="AGJ109" s="58"/>
      <c r="AGK109" s="58"/>
      <c r="AGL109" s="58"/>
      <c r="AGM109" s="58"/>
      <c r="AGN109" s="58"/>
      <c r="AGO109" s="58"/>
      <c r="AGP109" s="58"/>
      <c r="AGQ109" s="58"/>
      <c r="AGR109" s="58"/>
      <c r="AGS109" s="58"/>
      <c r="AGT109" s="58"/>
      <c r="AGU109" s="58"/>
      <c r="AGV109" s="58"/>
      <c r="AGW109" s="58"/>
      <c r="AGX109" s="58"/>
      <c r="AGY109" s="58"/>
      <c r="AGZ109" s="58"/>
      <c r="AHA109" s="58"/>
      <c r="AHB109" s="58"/>
      <c r="AHC109" s="58"/>
      <c r="AHD109" s="58"/>
      <c r="AHE109" s="58"/>
      <c r="AHF109" s="58"/>
      <c r="AHG109" s="58"/>
      <c r="AHH109" s="58"/>
      <c r="AHI109" s="58"/>
      <c r="AHJ109" s="58"/>
      <c r="AHK109" s="58"/>
      <c r="AHL109" s="58"/>
      <c r="AHM109" s="58"/>
      <c r="AHN109" s="58"/>
      <c r="AHO109" s="58"/>
      <c r="AHP109" s="58"/>
      <c r="AHQ109" s="58"/>
      <c r="AHR109" s="58"/>
      <c r="AHS109" s="58"/>
      <c r="AHT109" s="58"/>
      <c r="AHU109" s="58"/>
      <c r="AHV109" s="58"/>
      <c r="AHW109" s="58"/>
      <c r="AHX109" s="58"/>
      <c r="AHY109" s="58"/>
      <c r="AHZ109" s="58"/>
      <c r="AIA109" s="58"/>
      <c r="AIB109" s="58"/>
      <c r="AIC109" s="58"/>
      <c r="AID109" s="58"/>
      <c r="AIE109" s="58"/>
      <c r="AIF109" s="58"/>
      <c r="AIG109" s="58"/>
      <c r="AIH109" s="58"/>
      <c r="AII109" s="58"/>
      <c r="AIJ109" s="58"/>
      <c r="AIK109" s="58"/>
      <c r="AIL109" s="58"/>
      <c r="AIM109" s="58"/>
      <c r="AIN109" s="58"/>
      <c r="AIO109" s="58"/>
      <c r="AIP109" s="58"/>
      <c r="AIQ109" s="58"/>
      <c r="AIR109" s="58"/>
      <c r="AIS109" s="58"/>
      <c r="AIT109" s="58"/>
      <c r="AIU109" s="58"/>
      <c r="AIV109" s="58"/>
      <c r="AIW109" s="58"/>
      <c r="AIX109" s="58"/>
      <c r="AIY109" s="58"/>
      <c r="AIZ109" s="58"/>
      <c r="AJA109" s="58"/>
      <c r="AJB109" s="58"/>
      <c r="AJC109" s="58"/>
      <c r="AJD109" s="58"/>
      <c r="AJE109" s="58"/>
      <c r="AJF109" s="58"/>
      <c r="AJG109" s="58"/>
      <c r="AJH109" s="58"/>
      <c r="AJI109" s="58"/>
      <c r="AJJ109" s="58"/>
      <c r="AJK109" s="58"/>
      <c r="AJL109" s="58"/>
      <c r="AJM109" s="58"/>
      <c r="AJN109" s="58"/>
      <c r="AJO109" s="58"/>
      <c r="AJP109" s="58"/>
      <c r="AJQ109" s="58"/>
      <c r="AJR109" s="58"/>
      <c r="AJS109" s="58"/>
      <c r="AJT109" s="58"/>
      <c r="AJU109" s="58"/>
      <c r="AJV109" s="58"/>
      <c r="AJW109" s="58"/>
      <c r="AJX109" s="58"/>
      <c r="AJY109" s="58"/>
      <c r="AJZ109" s="58"/>
      <c r="AKA109" s="58"/>
      <c r="AKB109" s="58"/>
      <c r="AKC109" s="58"/>
      <c r="AKD109" s="58"/>
      <c r="AKE109" s="58"/>
      <c r="AKF109" s="58"/>
      <c r="AKG109" s="58"/>
      <c r="AKH109" s="58"/>
      <c r="AKI109" s="58"/>
      <c r="AKJ109" s="58"/>
      <c r="AKK109" s="58"/>
      <c r="AKL109" s="58"/>
      <c r="AKM109" s="58"/>
      <c r="AKN109" s="58"/>
      <c r="AKO109" s="58"/>
      <c r="AKP109" s="58"/>
      <c r="AKQ109" s="58"/>
      <c r="AKR109" s="58"/>
      <c r="AKS109" s="58"/>
      <c r="AKT109" s="58"/>
      <c r="AKU109" s="58"/>
      <c r="AKV109" s="58"/>
      <c r="AKW109" s="58"/>
      <c r="AKX109" s="58"/>
      <c r="AKY109" s="58"/>
      <c r="AKZ109" s="58"/>
      <c r="ALA109" s="58"/>
      <c r="ALB109" s="58"/>
      <c r="ALC109" s="58"/>
      <c r="ALD109" s="58"/>
      <c r="ALE109" s="58"/>
      <c r="ALF109" s="58"/>
      <c r="ALG109" s="58"/>
      <c r="ALH109" s="58"/>
      <c r="ALI109" s="58"/>
      <c r="ALJ109" s="58"/>
      <c r="ALK109" s="58"/>
      <c r="ALL109" s="58"/>
      <c r="ALM109" s="58"/>
      <c r="ALN109" s="58"/>
      <c r="ALO109" s="58"/>
      <c r="ALP109" s="58"/>
      <c r="ALQ109" s="58"/>
      <c r="ALR109" s="58"/>
      <c r="ALS109" s="58"/>
      <c r="ALT109" s="58"/>
      <c r="ALU109" s="58"/>
      <c r="ALV109" s="58"/>
      <c r="ALW109" s="58"/>
      <c r="ALX109" s="58"/>
      <c r="ALY109" s="58"/>
      <c r="ALZ109" s="58"/>
      <c r="AMA109" s="58"/>
      <c r="AMB109" s="58"/>
      <c r="AMC109" s="58"/>
      <c r="AMD109" s="58"/>
      <c r="AME109" s="58"/>
      <c r="AMF109" s="58"/>
      <c r="AMG109" s="58"/>
      <c r="AMH109" s="58"/>
      <c r="AMI109" s="58"/>
      <c r="AMJ109" s="59"/>
    </row>
    <row r="110" spans="1:1024" s="2" customFormat="1" ht="15" customHeight="1">
      <c r="A110" s="18" t="s">
        <v>165</v>
      </c>
      <c r="B110" s="177" t="s">
        <v>166</v>
      </c>
      <c r="C110" s="177"/>
      <c r="D110" s="177"/>
      <c r="E110" s="177"/>
      <c r="F110" s="177"/>
      <c r="G110" s="177"/>
      <c r="H110" s="178">
        <f>H105</f>
        <v>0</v>
      </c>
      <c r="I110" s="178"/>
      <c r="J110" s="28"/>
      <c r="K110" s="1" t="s">
        <v>172</v>
      </c>
      <c r="AV110" s="58"/>
      <c r="AW110" s="58"/>
      <c r="AX110" s="58"/>
      <c r="AY110" s="58"/>
      <c r="AZ110" s="58"/>
      <c r="BA110" s="58"/>
      <c r="BB110" s="58"/>
      <c r="BC110" s="58"/>
      <c r="BD110" s="58"/>
      <c r="BE110" s="58"/>
      <c r="BF110" s="58"/>
      <c r="BG110" s="58"/>
      <c r="BH110" s="58"/>
      <c r="BI110" s="58"/>
      <c r="BJ110" s="58"/>
      <c r="BK110" s="58"/>
      <c r="BL110" s="58"/>
      <c r="BM110" s="58"/>
      <c r="BN110" s="58"/>
      <c r="BO110" s="58"/>
      <c r="BP110" s="58"/>
      <c r="BQ110" s="58"/>
      <c r="BR110" s="58"/>
      <c r="BS110" s="58"/>
      <c r="BT110" s="58"/>
      <c r="BU110" s="58"/>
      <c r="BV110" s="58"/>
      <c r="BW110" s="58"/>
      <c r="BX110" s="58"/>
      <c r="BY110" s="58"/>
      <c r="BZ110" s="58"/>
      <c r="CA110" s="58"/>
      <c r="CB110" s="58"/>
      <c r="CC110" s="58"/>
      <c r="CD110" s="58"/>
      <c r="CE110" s="58"/>
      <c r="CF110" s="58"/>
      <c r="CG110" s="58"/>
      <c r="CH110" s="58"/>
      <c r="CI110" s="58"/>
      <c r="CJ110" s="58"/>
      <c r="CK110" s="58"/>
      <c r="CL110" s="58"/>
      <c r="CM110" s="58"/>
      <c r="CN110" s="58"/>
      <c r="CO110" s="58"/>
      <c r="CP110" s="58"/>
      <c r="CQ110" s="58"/>
      <c r="CR110" s="58"/>
      <c r="CS110" s="58"/>
      <c r="CT110" s="58"/>
      <c r="CU110" s="58"/>
      <c r="CV110" s="58"/>
      <c r="CW110" s="58"/>
      <c r="CX110" s="58"/>
      <c r="CY110" s="58"/>
      <c r="CZ110" s="58"/>
      <c r="DA110" s="58"/>
      <c r="DB110" s="58"/>
      <c r="DC110" s="58"/>
      <c r="DD110" s="58"/>
      <c r="DE110" s="58"/>
      <c r="DF110" s="58"/>
      <c r="DG110" s="58"/>
      <c r="DH110" s="58"/>
      <c r="DI110" s="58"/>
      <c r="DJ110" s="58"/>
      <c r="DK110" s="58"/>
      <c r="DL110" s="58"/>
      <c r="DM110" s="58"/>
      <c r="DN110" s="58"/>
      <c r="DO110" s="58"/>
      <c r="DP110" s="58"/>
      <c r="DQ110" s="58"/>
      <c r="DR110" s="58"/>
      <c r="DS110" s="58"/>
      <c r="DT110" s="58"/>
      <c r="DU110" s="58"/>
      <c r="DV110" s="58"/>
      <c r="DW110" s="58"/>
      <c r="DX110" s="58"/>
      <c r="DY110" s="58"/>
      <c r="DZ110" s="58"/>
      <c r="EA110" s="58"/>
      <c r="EB110" s="58"/>
      <c r="EC110" s="58"/>
      <c r="ED110" s="58"/>
      <c r="EE110" s="58"/>
      <c r="EF110" s="58"/>
      <c r="EG110" s="58"/>
      <c r="EH110" s="58"/>
      <c r="EI110" s="58"/>
      <c r="EJ110" s="58"/>
      <c r="EK110" s="58"/>
      <c r="EL110" s="58"/>
      <c r="EM110" s="58"/>
      <c r="EN110" s="58"/>
      <c r="EO110" s="58"/>
      <c r="EP110" s="58"/>
      <c r="EQ110" s="58"/>
      <c r="ER110" s="58"/>
      <c r="ES110" s="58"/>
      <c r="ET110" s="58"/>
      <c r="EU110" s="58"/>
      <c r="EV110" s="58"/>
      <c r="EW110" s="58"/>
      <c r="EX110" s="58"/>
      <c r="EY110" s="58"/>
      <c r="EZ110" s="58"/>
      <c r="FA110" s="58"/>
      <c r="FB110" s="58"/>
      <c r="FC110" s="58"/>
      <c r="FD110" s="58"/>
      <c r="FE110" s="58"/>
      <c r="FF110" s="58"/>
      <c r="FG110" s="58"/>
      <c r="FH110" s="58"/>
      <c r="FI110" s="58"/>
      <c r="FJ110" s="58"/>
      <c r="FK110" s="58"/>
      <c r="FL110" s="58"/>
      <c r="FM110" s="58"/>
      <c r="FN110" s="58"/>
      <c r="FO110" s="58"/>
      <c r="FP110" s="58"/>
      <c r="FQ110" s="58"/>
      <c r="FR110" s="58"/>
      <c r="FS110" s="58"/>
      <c r="FT110" s="58"/>
      <c r="FU110" s="58"/>
      <c r="FV110" s="58"/>
      <c r="FW110" s="58"/>
      <c r="FX110" s="58"/>
      <c r="FY110" s="58"/>
      <c r="FZ110" s="58"/>
      <c r="GA110" s="58"/>
      <c r="GB110" s="58"/>
      <c r="GC110" s="58"/>
      <c r="GD110" s="58"/>
      <c r="GE110" s="58"/>
      <c r="GF110" s="58"/>
      <c r="GG110" s="58"/>
      <c r="GH110" s="58"/>
      <c r="GI110" s="58"/>
      <c r="GJ110" s="58"/>
      <c r="GK110" s="58"/>
      <c r="GL110" s="58"/>
      <c r="GM110" s="58"/>
      <c r="GN110" s="58"/>
      <c r="GO110" s="58"/>
      <c r="GP110" s="58"/>
      <c r="GQ110" s="58"/>
      <c r="GR110" s="58"/>
      <c r="GS110" s="58"/>
      <c r="GT110" s="58"/>
      <c r="GU110" s="58"/>
      <c r="GV110" s="58"/>
      <c r="GW110" s="58"/>
      <c r="GX110" s="58"/>
      <c r="GY110" s="58"/>
      <c r="GZ110" s="58"/>
      <c r="HA110" s="58"/>
      <c r="HB110" s="58"/>
      <c r="HC110" s="58"/>
      <c r="HD110" s="58"/>
      <c r="HE110" s="58"/>
      <c r="HF110" s="58"/>
      <c r="HG110" s="58"/>
      <c r="HH110" s="58"/>
      <c r="HI110" s="58"/>
      <c r="HJ110" s="58"/>
      <c r="HK110" s="58"/>
      <c r="HL110" s="58"/>
      <c r="HM110" s="58"/>
      <c r="HN110" s="58"/>
      <c r="HO110" s="58"/>
      <c r="HP110" s="58"/>
      <c r="HQ110" s="58"/>
      <c r="HR110" s="58"/>
      <c r="HS110" s="58"/>
      <c r="HT110" s="58"/>
      <c r="HU110" s="58"/>
      <c r="HV110" s="58"/>
      <c r="HW110" s="58"/>
      <c r="HX110" s="58"/>
      <c r="HY110" s="58"/>
      <c r="HZ110" s="58"/>
      <c r="IA110" s="58"/>
      <c r="IB110" s="58"/>
      <c r="IC110" s="58"/>
      <c r="ID110" s="58"/>
      <c r="IE110" s="58"/>
      <c r="IF110" s="58"/>
      <c r="IG110" s="58"/>
      <c r="IH110" s="58"/>
      <c r="II110" s="58"/>
      <c r="IJ110" s="58"/>
      <c r="IK110" s="58"/>
      <c r="IL110" s="58"/>
      <c r="IM110" s="58"/>
      <c r="IN110" s="58"/>
      <c r="IO110" s="58"/>
      <c r="IP110" s="58"/>
      <c r="IQ110" s="58"/>
      <c r="IR110" s="58"/>
      <c r="IS110" s="58"/>
      <c r="IT110" s="58"/>
      <c r="IU110" s="58"/>
      <c r="IV110" s="58"/>
      <c r="IW110" s="58"/>
      <c r="IX110" s="58"/>
      <c r="IY110" s="58"/>
      <c r="IZ110" s="58"/>
      <c r="JA110" s="58"/>
      <c r="JB110" s="58"/>
      <c r="JC110" s="58"/>
      <c r="JD110" s="58"/>
      <c r="JE110" s="58"/>
      <c r="JF110" s="58"/>
      <c r="JG110" s="58"/>
      <c r="JH110" s="58"/>
      <c r="JI110" s="58"/>
      <c r="JJ110" s="58"/>
      <c r="JK110" s="58"/>
      <c r="JL110" s="58"/>
      <c r="JM110" s="58"/>
      <c r="JN110" s="58"/>
      <c r="JO110" s="58"/>
      <c r="JP110" s="58"/>
      <c r="JQ110" s="58"/>
      <c r="JR110" s="58"/>
      <c r="JS110" s="58"/>
      <c r="JT110" s="58"/>
      <c r="JU110" s="58"/>
      <c r="JV110" s="58"/>
      <c r="JW110" s="58"/>
      <c r="JX110" s="58"/>
      <c r="JY110" s="58"/>
      <c r="JZ110" s="58"/>
      <c r="KA110" s="58"/>
      <c r="KB110" s="58"/>
      <c r="KC110" s="58"/>
      <c r="KD110" s="58"/>
      <c r="KE110" s="58"/>
      <c r="KF110" s="58"/>
      <c r="KG110" s="58"/>
      <c r="KH110" s="58"/>
      <c r="KI110" s="58"/>
      <c r="KJ110" s="58"/>
      <c r="KK110" s="58"/>
      <c r="KL110" s="58"/>
      <c r="KM110" s="58"/>
      <c r="KN110" s="58"/>
      <c r="KO110" s="58"/>
      <c r="KP110" s="58"/>
      <c r="KQ110" s="58"/>
      <c r="KR110" s="58"/>
      <c r="KS110" s="58"/>
      <c r="KT110" s="58"/>
      <c r="KU110" s="58"/>
      <c r="KV110" s="58"/>
      <c r="KW110" s="58"/>
      <c r="KX110" s="58"/>
      <c r="KY110" s="58"/>
      <c r="KZ110" s="58"/>
      <c r="LA110" s="58"/>
      <c r="LB110" s="58"/>
      <c r="LC110" s="58"/>
      <c r="LD110" s="58"/>
      <c r="LE110" s="58"/>
      <c r="LF110" s="58"/>
      <c r="LG110" s="58"/>
      <c r="LH110" s="58"/>
      <c r="LI110" s="58"/>
      <c r="LJ110" s="58"/>
      <c r="LK110" s="58"/>
      <c r="LL110" s="58"/>
      <c r="LM110" s="58"/>
      <c r="LN110" s="58"/>
      <c r="LO110" s="58"/>
      <c r="LP110" s="58"/>
      <c r="LQ110" s="58"/>
      <c r="LR110" s="58"/>
      <c r="LS110" s="58"/>
      <c r="LT110" s="58"/>
      <c r="LU110" s="58"/>
      <c r="LV110" s="58"/>
      <c r="LW110" s="58"/>
      <c r="LX110" s="58"/>
      <c r="LY110" s="58"/>
      <c r="LZ110" s="58"/>
      <c r="MA110" s="58"/>
      <c r="MB110" s="58"/>
      <c r="MC110" s="58"/>
      <c r="MD110" s="58"/>
      <c r="ME110" s="58"/>
      <c r="MF110" s="58"/>
      <c r="MG110" s="58"/>
      <c r="MH110" s="58"/>
      <c r="MI110" s="58"/>
      <c r="MJ110" s="58"/>
      <c r="MK110" s="58"/>
      <c r="ML110" s="58"/>
      <c r="MM110" s="58"/>
      <c r="MN110" s="58"/>
      <c r="MO110" s="58"/>
      <c r="MP110" s="58"/>
      <c r="MQ110" s="58"/>
      <c r="MR110" s="58"/>
      <c r="MS110" s="58"/>
      <c r="MT110" s="58"/>
      <c r="MU110" s="58"/>
      <c r="MV110" s="58"/>
      <c r="MW110" s="58"/>
      <c r="MX110" s="58"/>
      <c r="MY110" s="58"/>
      <c r="MZ110" s="58"/>
      <c r="NA110" s="58"/>
      <c r="NB110" s="58"/>
      <c r="NC110" s="58"/>
      <c r="ND110" s="58"/>
      <c r="NE110" s="58"/>
      <c r="NF110" s="58"/>
      <c r="NG110" s="58"/>
      <c r="NH110" s="58"/>
      <c r="NI110" s="58"/>
      <c r="NJ110" s="58"/>
      <c r="NK110" s="58"/>
      <c r="NL110" s="58"/>
      <c r="NM110" s="58"/>
      <c r="NN110" s="58"/>
      <c r="NO110" s="58"/>
      <c r="NP110" s="58"/>
      <c r="NQ110" s="58"/>
      <c r="NR110" s="58"/>
      <c r="NS110" s="58"/>
      <c r="NT110" s="58"/>
      <c r="NU110" s="58"/>
      <c r="NV110" s="58"/>
      <c r="NW110" s="58"/>
      <c r="NX110" s="58"/>
      <c r="NY110" s="58"/>
      <c r="NZ110" s="58"/>
      <c r="OA110" s="58"/>
      <c r="OB110" s="58"/>
      <c r="OC110" s="58"/>
      <c r="OD110" s="58"/>
      <c r="OE110" s="58"/>
      <c r="OF110" s="58"/>
      <c r="OG110" s="58"/>
      <c r="OH110" s="58"/>
      <c r="OI110" s="58"/>
      <c r="OJ110" s="58"/>
      <c r="OK110" s="58"/>
      <c r="OL110" s="58"/>
      <c r="OM110" s="58"/>
      <c r="ON110" s="58"/>
      <c r="OO110" s="58"/>
      <c r="OP110" s="58"/>
      <c r="OQ110" s="58"/>
      <c r="OR110" s="58"/>
      <c r="OS110" s="58"/>
      <c r="OT110" s="58"/>
      <c r="OU110" s="58"/>
      <c r="OV110" s="58"/>
      <c r="OW110" s="58"/>
      <c r="OX110" s="58"/>
      <c r="OY110" s="58"/>
      <c r="OZ110" s="58"/>
      <c r="PA110" s="58"/>
      <c r="PB110" s="58"/>
      <c r="PC110" s="58"/>
      <c r="PD110" s="58"/>
      <c r="PE110" s="58"/>
      <c r="PF110" s="58"/>
      <c r="PG110" s="58"/>
      <c r="PH110" s="58"/>
      <c r="PI110" s="58"/>
      <c r="PJ110" s="58"/>
      <c r="PK110" s="58"/>
      <c r="PL110" s="58"/>
      <c r="PM110" s="58"/>
      <c r="PN110" s="58"/>
      <c r="PO110" s="58"/>
      <c r="PP110" s="58"/>
      <c r="PQ110" s="58"/>
      <c r="PR110" s="58"/>
      <c r="PS110" s="58"/>
      <c r="PT110" s="58"/>
      <c r="PU110" s="58"/>
      <c r="PV110" s="58"/>
      <c r="PW110" s="58"/>
      <c r="PX110" s="58"/>
      <c r="PY110" s="58"/>
      <c r="PZ110" s="58"/>
      <c r="QA110" s="58"/>
      <c r="QB110" s="58"/>
      <c r="QC110" s="58"/>
      <c r="QD110" s="58"/>
      <c r="QE110" s="58"/>
      <c r="QF110" s="58"/>
      <c r="QG110" s="58"/>
      <c r="QH110" s="58"/>
      <c r="QI110" s="58"/>
      <c r="QJ110" s="58"/>
      <c r="QK110" s="58"/>
      <c r="QL110" s="58"/>
      <c r="QM110" s="58"/>
      <c r="QN110" s="58"/>
      <c r="QO110" s="58"/>
      <c r="QP110" s="58"/>
      <c r="QQ110" s="58"/>
      <c r="QR110" s="58"/>
      <c r="QS110" s="58"/>
      <c r="QT110" s="58"/>
      <c r="QU110" s="58"/>
      <c r="QV110" s="58"/>
      <c r="QW110" s="58"/>
      <c r="QX110" s="58"/>
      <c r="QY110" s="58"/>
      <c r="QZ110" s="58"/>
      <c r="RA110" s="58"/>
      <c r="RB110" s="58"/>
      <c r="RC110" s="58"/>
      <c r="RD110" s="58"/>
      <c r="RE110" s="58"/>
      <c r="RF110" s="58"/>
      <c r="RG110" s="58"/>
      <c r="RH110" s="58"/>
      <c r="RI110" s="58"/>
      <c r="RJ110" s="58"/>
      <c r="RK110" s="58"/>
      <c r="RL110" s="58"/>
      <c r="RM110" s="58"/>
      <c r="RN110" s="58"/>
      <c r="RO110" s="58"/>
      <c r="RP110" s="58"/>
      <c r="RQ110" s="58"/>
      <c r="RR110" s="58"/>
      <c r="RS110" s="58"/>
      <c r="RT110" s="58"/>
      <c r="RU110" s="58"/>
      <c r="RV110" s="58"/>
      <c r="RW110" s="58"/>
      <c r="RX110" s="58"/>
      <c r="RY110" s="58"/>
      <c r="RZ110" s="58"/>
      <c r="SA110" s="58"/>
      <c r="SB110" s="58"/>
      <c r="SC110" s="58"/>
      <c r="SD110" s="58"/>
      <c r="SE110" s="58"/>
      <c r="SF110" s="58"/>
      <c r="SG110" s="58"/>
      <c r="SH110" s="58"/>
      <c r="SI110" s="58"/>
      <c r="SJ110" s="58"/>
      <c r="SK110" s="58"/>
      <c r="SL110" s="58"/>
      <c r="SM110" s="58"/>
      <c r="SN110" s="58"/>
      <c r="SO110" s="58"/>
      <c r="SP110" s="58"/>
      <c r="SQ110" s="58"/>
      <c r="SR110" s="58"/>
      <c r="SS110" s="58"/>
      <c r="ST110" s="58"/>
      <c r="SU110" s="58"/>
      <c r="SV110" s="58"/>
      <c r="SW110" s="58"/>
      <c r="SX110" s="58"/>
      <c r="SY110" s="58"/>
      <c r="SZ110" s="58"/>
      <c r="TA110" s="58"/>
      <c r="TB110" s="58"/>
      <c r="TC110" s="58"/>
      <c r="TD110" s="58"/>
      <c r="TE110" s="58"/>
      <c r="TF110" s="58"/>
      <c r="TG110" s="58"/>
      <c r="TH110" s="58"/>
      <c r="TI110" s="58"/>
      <c r="TJ110" s="58"/>
      <c r="TK110" s="58"/>
      <c r="TL110" s="58"/>
      <c r="TM110" s="58"/>
      <c r="TN110" s="58"/>
      <c r="TO110" s="58"/>
      <c r="TP110" s="58"/>
      <c r="TQ110" s="58"/>
      <c r="TR110" s="58"/>
      <c r="TS110" s="58"/>
      <c r="TT110" s="58"/>
      <c r="TU110" s="58"/>
      <c r="TV110" s="58"/>
      <c r="TW110" s="58"/>
      <c r="TX110" s="58"/>
      <c r="TY110" s="58"/>
      <c r="TZ110" s="58"/>
      <c r="UA110" s="58"/>
      <c r="UB110" s="58"/>
      <c r="UC110" s="58"/>
      <c r="UD110" s="58"/>
      <c r="UE110" s="58"/>
      <c r="UF110" s="58"/>
      <c r="UG110" s="58"/>
      <c r="UH110" s="58"/>
      <c r="UI110" s="58"/>
      <c r="UJ110" s="58"/>
      <c r="UK110" s="58"/>
      <c r="UL110" s="58"/>
      <c r="UM110" s="58"/>
      <c r="UN110" s="58"/>
      <c r="UO110" s="58"/>
      <c r="UP110" s="58"/>
      <c r="UQ110" s="58"/>
      <c r="UR110" s="58"/>
      <c r="US110" s="58"/>
      <c r="UT110" s="58"/>
      <c r="UU110" s="58"/>
      <c r="UV110" s="58"/>
      <c r="UW110" s="58"/>
      <c r="UX110" s="58"/>
      <c r="UY110" s="58"/>
      <c r="UZ110" s="58"/>
      <c r="VA110" s="58"/>
      <c r="VB110" s="58"/>
      <c r="VC110" s="58"/>
      <c r="VD110" s="58"/>
      <c r="VE110" s="58"/>
      <c r="VF110" s="58"/>
      <c r="VG110" s="58"/>
      <c r="VH110" s="58"/>
      <c r="VI110" s="58"/>
      <c r="VJ110" s="58"/>
      <c r="VK110" s="58"/>
      <c r="VL110" s="58"/>
      <c r="VM110" s="58"/>
      <c r="VN110" s="58"/>
      <c r="VO110" s="58"/>
      <c r="VP110" s="58"/>
      <c r="VQ110" s="58"/>
      <c r="VR110" s="58"/>
      <c r="VS110" s="58"/>
      <c r="VT110" s="58"/>
      <c r="VU110" s="58"/>
      <c r="VV110" s="58"/>
      <c r="VW110" s="58"/>
      <c r="VX110" s="58"/>
      <c r="VY110" s="58"/>
      <c r="VZ110" s="58"/>
      <c r="WA110" s="58"/>
      <c r="WB110" s="58"/>
      <c r="WC110" s="58"/>
      <c r="WD110" s="58"/>
      <c r="WE110" s="58"/>
      <c r="WF110" s="58"/>
      <c r="WG110" s="58"/>
      <c r="WH110" s="58"/>
      <c r="WI110" s="58"/>
      <c r="WJ110" s="58"/>
      <c r="WK110" s="58"/>
      <c r="WL110" s="58"/>
      <c r="WM110" s="58"/>
      <c r="WN110" s="58"/>
      <c r="WO110" s="58"/>
      <c r="WP110" s="58"/>
      <c r="WQ110" s="58"/>
      <c r="WR110" s="58"/>
      <c r="WS110" s="58"/>
      <c r="WT110" s="58"/>
      <c r="WU110" s="58"/>
      <c r="WV110" s="58"/>
      <c r="WW110" s="58"/>
      <c r="WX110" s="58"/>
      <c r="WY110" s="58"/>
      <c r="WZ110" s="58"/>
      <c r="XA110" s="58"/>
      <c r="XB110" s="58"/>
      <c r="XC110" s="58"/>
      <c r="XD110" s="58"/>
      <c r="XE110" s="58"/>
      <c r="XF110" s="58"/>
      <c r="XG110" s="58"/>
      <c r="XH110" s="58"/>
      <c r="XI110" s="58"/>
      <c r="XJ110" s="58"/>
      <c r="XK110" s="58"/>
      <c r="XL110" s="58"/>
      <c r="XM110" s="58"/>
      <c r="XN110" s="58"/>
      <c r="XO110" s="58"/>
      <c r="XP110" s="58"/>
      <c r="XQ110" s="58"/>
      <c r="XR110" s="58"/>
      <c r="XS110" s="58"/>
      <c r="XT110" s="58"/>
      <c r="XU110" s="58"/>
      <c r="XV110" s="58"/>
      <c r="XW110" s="58"/>
      <c r="XX110" s="58"/>
      <c r="XY110" s="58"/>
      <c r="XZ110" s="58"/>
      <c r="YA110" s="58"/>
      <c r="YB110" s="58"/>
      <c r="YC110" s="58"/>
      <c r="YD110" s="58"/>
      <c r="YE110" s="58"/>
      <c r="YF110" s="58"/>
      <c r="YG110" s="58"/>
      <c r="YH110" s="58"/>
      <c r="YI110" s="58"/>
      <c r="YJ110" s="58"/>
      <c r="YK110" s="58"/>
      <c r="YL110" s="58"/>
      <c r="YM110" s="58"/>
      <c r="YN110" s="58"/>
      <c r="YO110" s="58"/>
      <c r="YP110" s="58"/>
      <c r="YQ110" s="58"/>
      <c r="YR110" s="58"/>
      <c r="YS110" s="58"/>
      <c r="YT110" s="58"/>
      <c r="YU110" s="58"/>
      <c r="YV110" s="58"/>
      <c r="YW110" s="58"/>
      <c r="YX110" s="58"/>
      <c r="YY110" s="58"/>
      <c r="YZ110" s="58"/>
      <c r="ZA110" s="58"/>
      <c r="ZB110" s="58"/>
      <c r="ZC110" s="58"/>
      <c r="ZD110" s="58"/>
      <c r="ZE110" s="58"/>
      <c r="ZF110" s="58"/>
      <c r="ZG110" s="58"/>
      <c r="ZH110" s="58"/>
      <c r="ZI110" s="58"/>
      <c r="ZJ110" s="58"/>
      <c r="ZK110" s="58"/>
      <c r="ZL110" s="58"/>
      <c r="ZM110" s="58"/>
      <c r="ZN110" s="58"/>
      <c r="ZO110" s="58"/>
      <c r="ZP110" s="58"/>
      <c r="ZQ110" s="58"/>
      <c r="ZR110" s="58"/>
      <c r="ZS110" s="58"/>
      <c r="ZT110" s="58"/>
      <c r="ZU110" s="58"/>
      <c r="ZV110" s="58"/>
      <c r="ZW110" s="58"/>
      <c r="ZX110" s="58"/>
      <c r="ZY110" s="58"/>
      <c r="ZZ110" s="58"/>
      <c r="AAA110" s="58"/>
      <c r="AAB110" s="58"/>
      <c r="AAC110" s="58"/>
      <c r="AAD110" s="58"/>
      <c r="AAE110" s="58"/>
      <c r="AAF110" s="58"/>
      <c r="AAG110" s="58"/>
      <c r="AAH110" s="58"/>
      <c r="AAI110" s="58"/>
      <c r="AAJ110" s="58"/>
      <c r="AAK110" s="58"/>
      <c r="AAL110" s="58"/>
      <c r="AAM110" s="58"/>
      <c r="AAN110" s="58"/>
      <c r="AAO110" s="58"/>
      <c r="AAP110" s="58"/>
      <c r="AAQ110" s="58"/>
      <c r="AAR110" s="58"/>
      <c r="AAS110" s="58"/>
      <c r="AAT110" s="58"/>
      <c r="AAU110" s="58"/>
      <c r="AAV110" s="58"/>
      <c r="AAW110" s="58"/>
      <c r="AAX110" s="58"/>
      <c r="AAY110" s="58"/>
      <c r="AAZ110" s="58"/>
      <c r="ABA110" s="58"/>
      <c r="ABB110" s="58"/>
      <c r="ABC110" s="58"/>
      <c r="ABD110" s="58"/>
      <c r="ABE110" s="58"/>
      <c r="ABF110" s="58"/>
      <c r="ABG110" s="58"/>
      <c r="ABH110" s="58"/>
      <c r="ABI110" s="58"/>
      <c r="ABJ110" s="58"/>
      <c r="ABK110" s="58"/>
      <c r="ABL110" s="58"/>
      <c r="ABM110" s="58"/>
      <c r="ABN110" s="58"/>
      <c r="ABO110" s="58"/>
      <c r="ABP110" s="58"/>
      <c r="ABQ110" s="58"/>
      <c r="ABR110" s="58"/>
      <c r="ABS110" s="58"/>
      <c r="ABT110" s="58"/>
      <c r="ABU110" s="58"/>
      <c r="ABV110" s="58"/>
      <c r="ABW110" s="58"/>
      <c r="ABX110" s="58"/>
      <c r="ABY110" s="58"/>
      <c r="ABZ110" s="58"/>
      <c r="ACA110" s="58"/>
      <c r="ACB110" s="58"/>
      <c r="ACC110" s="58"/>
      <c r="ACD110" s="58"/>
      <c r="ACE110" s="58"/>
      <c r="ACF110" s="58"/>
      <c r="ACG110" s="58"/>
      <c r="ACH110" s="58"/>
      <c r="ACI110" s="58"/>
      <c r="ACJ110" s="58"/>
      <c r="ACK110" s="58"/>
      <c r="ACL110" s="58"/>
      <c r="ACM110" s="58"/>
      <c r="ACN110" s="58"/>
      <c r="ACO110" s="58"/>
      <c r="ACP110" s="58"/>
      <c r="ACQ110" s="58"/>
      <c r="ACR110" s="58"/>
      <c r="ACS110" s="58"/>
      <c r="ACT110" s="58"/>
      <c r="ACU110" s="58"/>
      <c r="ACV110" s="58"/>
      <c r="ACW110" s="58"/>
      <c r="ACX110" s="58"/>
      <c r="ACY110" s="58"/>
      <c r="ACZ110" s="58"/>
      <c r="ADA110" s="58"/>
      <c r="ADB110" s="58"/>
      <c r="ADC110" s="58"/>
      <c r="ADD110" s="58"/>
      <c r="ADE110" s="58"/>
      <c r="ADF110" s="58"/>
      <c r="ADG110" s="58"/>
      <c r="ADH110" s="58"/>
      <c r="ADI110" s="58"/>
      <c r="ADJ110" s="58"/>
      <c r="ADK110" s="58"/>
      <c r="ADL110" s="58"/>
      <c r="ADM110" s="58"/>
      <c r="ADN110" s="58"/>
      <c r="ADO110" s="58"/>
      <c r="ADP110" s="58"/>
      <c r="ADQ110" s="58"/>
      <c r="ADR110" s="58"/>
      <c r="ADS110" s="58"/>
      <c r="ADT110" s="58"/>
      <c r="ADU110" s="58"/>
      <c r="ADV110" s="58"/>
      <c r="ADW110" s="58"/>
      <c r="ADX110" s="58"/>
      <c r="ADY110" s="58"/>
      <c r="ADZ110" s="58"/>
      <c r="AEA110" s="58"/>
      <c r="AEB110" s="58"/>
      <c r="AEC110" s="58"/>
      <c r="AED110" s="58"/>
      <c r="AEE110" s="58"/>
      <c r="AEF110" s="58"/>
      <c r="AEG110" s="58"/>
      <c r="AEH110" s="58"/>
      <c r="AEI110" s="58"/>
      <c r="AEJ110" s="58"/>
      <c r="AEK110" s="58"/>
      <c r="AEL110" s="58"/>
      <c r="AEM110" s="58"/>
      <c r="AEN110" s="58"/>
      <c r="AEO110" s="58"/>
      <c r="AEP110" s="58"/>
      <c r="AEQ110" s="58"/>
      <c r="AER110" s="58"/>
      <c r="AES110" s="58"/>
      <c r="AET110" s="58"/>
      <c r="AEU110" s="58"/>
      <c r="AEV110" s="58"/>
      <c r="AEW110" s="58"/>
      <c r="AEX110" s="58"/>
      <c r="AEY110" s="58"/>
      <c r="AEZ110" s="58"/>
      <c r="AFA110" s="58"/>
      <c r="AFB110" s="58"/>
      <c r="AFC110" s="58"/>
      <c r="AFD110" s="58"/>
      <c r="AFE110" s="58"/>
      <c r="AFF110" s="58"/>
      <c r="AFG110" s="58"/>
      <c r="AFH110" s="58"/>
      <c r="AFI110" s="58"/>
      <c r="AFJ110" s="58"/>
      <c r="AFK110" s="58"/>
      <c r="AFL110" s="58"/>
      <c r="AFM110" s="58"/>
      <c r="AFN110" s="58"/>
      <c r="AFO110" s="58"/>
      <c r="AFP110" s="58"/>
      <c r="AFQ110" s="58"/>
      <c r="AFR110" s="58"/>
      <c r="AFS110" s="58"/>
      <c r="AFT110" s="58"/>
      <c r="AFU110" s="58"/>
      <c r="AFV110" s="58"/>
      <c r="AFW110" s="58"/>
      <c r="AFX110" s="58"/>
      <c r="AFY110" s="58"/>
      <c r="AFZ110" s="58"/>
      <c r="AGA110" s="58"/>
      <c r="AGB110" s="58"/>
      <c r="AGC110" s="58"/>
      <c r="AGD110" s="58"/>
      <c r="AGE110" s="58"/>
      <c r="AGF110" s="58"/>
      <c r="AGG110" s="58"/>
      <c r="AGH110" s="58"/>
      <c r="AGI110" s="58"/>
      <c r="AGJ110" s="58"/>
      <c r="AGK110" s="58"/>
      <c r="AGL110" s="58"/>
      <c r="AGM110" s="58"/>
      <c r="AGN110" s="58"/>
      <c r="AGO110" s="58"/>
      <c r="AGP110" s="58"/>
      <c r="AGQ110" s="58"/>
      <c r="AGR110" s="58"/>
      <c r="AGS110" s="58"/>
      <c r="AGT110" s="58"/>
      <c r="AGU110" s="58"/>
      <c r="AGV110" s="58"/>
      <c r="AGW110" s="58"/>
      <c r="AGX110" s="58"/>
      <c r="AGY110" s="58"/>
      <c r="AGZ110" s="58"/>
      <c r="AHA110" s="58"/>
      <c r="AHB110" s="58"/>
      <c r="AHC110" s="58"/>
      <c r="AHD110" s="58"/>
      <c r="AHE110" s="58"/>
      <c r="AHF110" s="58"/>
      <c r="AHG110" s="58"/>
      <c r="AHH110" s="58"/>
      <c r="AHI110" s="58"/>
      <c r="AHJ110" s="58"/>
      <c r="AHK110" s="58"/>
      <c r="AHL110" s="58"/>
      <c r="AHM110" s="58"/>
      <c r="AHN110" s="58"/>
      <c r="AHO110" s="58"/>
      <c r="AHP110" s="58"/>
      <c r="AHQ110" s="58"/>
      <c r="AHR110" s="58"/>
      <c r="AHS110" s="58"/>
      <c r="AHT110" s="58"/>
      <c r="AHU110" s="58"/>
      <c r="AHV110" s="58"/>
      <c r="AHW110" s="58"/>
      <c r="AHX110" s="58"/>
      <c r="AHY110" s="58"/>
      <c r="AHZ110" s="58"/>
      <c r="AIA110" s="58"/>
      <c r="AIB110" s="58"/>
      <c r="AIC110" s="58"/>
      <c r="AID110" s="58"/>
      <c r="AIE110" s="58"/>
      <c r="AIF110" s="58"/>
      <c r="AIG110" s="58"/>
      <c r="AIH110" s="58"/>
      <c r="AII110" s="58"/>
      <c r="AIJ110" s="58"/>
      <c r="AIK110" s="58"/>
      <c r="AIL110" s="58"/>
      <c r="AIM110" s="58"/>
      <c r="AIN110" s="58"/>
      <c r="AIO110" s="58"/>
      <c r="AIP110" s="58"/>
      <c r="AIQ110" s="58"/>
      <c r="AIR110" s="58"/>
      <c r="AIS110" s="58"/>
      <c r="AIT110" s="58"/>
      <c r="AIU110" s="58"/>
      <c r="AIV110" s="58"/>
      <c r="AIW110" s="58"/>
      <c r="AIX110" s="58"/>
      <c r="AIY110" s="58"/>
      <c r="AIZ110" s="58"/>
      <c r="AJA110" s="58"/>
      <c r="AJB110" s="58"/>
      <c r="AJC110" s="58"/>
      <c r="AJD110" s="58"/>
      <c r="AJE110" s="58"/>
      <c r="AJF110" s="58"/>
      <c r="AJG110" s="58"/>
      <c r="AJH110" s="58"/>
      <c r="AJI110" s="58"/>
      <c r="AJJ110" s="58"/>
      <c r="AJK110" s="58"/>
      <c r="AJL110" s="58"/>
      <c r="AJM110" s="58"/>
      <c r="AJN110" s="58"/>
      <c r="AJO110" s="58"/>
      <c r="AJP110" s="58"/>
      <c r="AJQ110" s="58"/>
      <c r="AJR110" s="58"/>
      <c r="AJS110" s="58"/>
      <c r="AJT110" s="58"/>
      <c r="AJU110" s="58"/>
      <c r="AJV110" s="58"/>
      <c r="AJW110" s="58"/>
      <c r="AJX110" s="58"/>
      <c r="AJY110" s="58"/>
      <c r="AJZ110" s="58"/>
      <c r="AKA110" s="58"/>
      <c r="AKB110" s="58"/>
      <c r="AKC110" s="58"/>
      <c r="AKD110" s="58"/>
      <c r="AKE110" s="58"/>
      <c r="AKF110" s="58"/>
      <c r="AKG110" s="58"/>
      <c r="AKH110" s="58"/>
      <c r="AKI110" s="58"/>
      <c r="AKJ110" s="58"/>
      <c r="AKK110" s="58"/>
      <c r="AKL110" s="58"/>
      <c r="AKM110" s="58"/>
      <c r="AKN110" s="58"/>
      <c r="AKO110" s="58"/>
      <c r="AKP110" s="58"/>
      <c r="AKQ110" s="58"/>
      <c r="AKR110" s="58"/>
      <c r="AKS110" s="58"/>
      <c r="AKT110" s="58"/>
      <c r="AKU110" s="58"/>
      <c r="AKV110" s="58"/>
      <c r="AKW110" s="58"/>
      <c r="AKX110" s="58"/>
      <c r="AKY110" s="58"/>
      <c r="AKZ110" s="58"/>
      <c r="ALA110" s="58"/>
      <c r="ALB110" s="58"/>
      <c r="ALC110" s="58"/>
      <c r="ALD110" s="58"/>
      <c r="ALE110" s="58"/>
      <c r="ALF110" s="58"/>
      <c r="ALG110" s="58"/>
      <c r="ALH110" s="58"/>
      <c r="ALI110" s="58"/>
      <c r="ALJ110" s="58"/>
      <c r="ALK110" s="58"/>
      <c r="ALL110" s="58"/>
      <c r="ALM110" s="58"/>
      <c r="ALN110" s="58"/>
      <c r="ALO110" s="58"/>
      <c r="ALP110" s="58"/>
      <c r="ALQ110" s="58"/>
      <c r="ALR110" s="58"/>
      <c r="ALS110" s="58"/>
      <c r="ALT110" s="58"/>
      <c r="ALU110" s="58"/>
      <c r="ALV110" s="58"/>
      <c r="ALW110" s="58"/>
      <c r="ALX110" s="58"/>
      <c r="ALY110" s="58"/>
      <c r="ALZ110" s="58"/>
      <c r="AMA110" s="58"/>
      <c r="AMB110" s="58"/>
      <c r="AMC110" s="58"/>
      <c r="AMD110" s="58"/>
      <c r="AME110" s="58"/>
      <c r="AMF110" s="58"/>
      <c r="AMG110" s="58"/>
      <c r="AMH110" s="58"/>
      <c r="AMI110" s="58"/>
      <c r="AMJ110" s="59"/>
    </row>
    <row r="111" spans="1:1024" s="2" customFormat="1" ht="15" customHeight="1">
      <c r="A111" s="188" t="s">
        <v>80</v>
      </c>
      <c r="B111" s="188"/>
      <c r="C111" s="188"/>
      <c r="D111" s="188"/>
      <c r="E111" s="188"/>
      <c r="F111" s="188"/>
      <c r="G111" s="188"/>
      <c r="H111" s="189">
        <f>SUM(H109:I110)</f>
        <v>340.5</v>
      </c>
      <c r="I111" s="189"/>
      <c r="J111" s="28"/>
      <c r="K111" s="1"/>
      <c r="AV111" s="58"/>
      <c r="AW111" s="58"/>
      <c r="AX111" s="58"/>
      <c r="AY111" s="58"/>
      <c r="AZ111" s="58"/>
      <c r="BA111" s="58"/>
      <c r="BB111" s="58"/>
      <c r="BC111" s="58"/>
      <c r="BD111" s="58"/>
      <c r="BE111" s="58"/>
      <c r="BF111" s="58"/>
      <c r="BG111" s="58"/>
      <c r="BH111" s="58"/>
      <c r="BI111" s="58"/>
      <c r="BJ111" s="58"/>
      <c r="BK111" s="58"/>
      <c r="BL111" s="58"/>
      <c r="BM111" s="58"/>
      <c r="BN111" s="58"/>
      <c r="BO111" s="58"/>
      <c r="BP111" s="58"/>
      <c r="BQ111" s="58"/>
      <c r="BR111" s="58"/>
      <c r="BS111" s="58"/>
      <c r="BT111" s="58"/>
      <c r="BU111" s="58"/>
      <c r="BV111" s="58"/>
      <c r="BW111" s="58"/>
      <c r="BX111" s="58"/>
      <c r="BY111" s="58"/>
      <c r="BZ111" s="58"/>
      <c r="CA111" s="58"/>
      <c r="CB111" s="58"/>
      <c r="CC111" s="58"/>
      <c r="CD111" s="58"/>
      <c r="CE111" s="58"/>
      <c r="CF111" s="58"/>
      <c r="CG111" s="58"/>
      <c r="CH111" s="58"/>
      <c r="CI111" s="58"/>
      <c r="CJ111" s="58"/>
      <c r="CK111" s="58"/>
      <c r="CL111" s="58"/>
      <c r="CM111" s="58"/>
      <c r="CN111" s="58"/>
      <c r="CO111" s="58"/>
      <c r="CP111" s="58"/>
      <c r="CQ111" s="58"/>
      <c r="CR111" s="58"/>
      <c r="CS111" s="58"/>
      <c r="CT111" s="58"/>
      <c r="CU111" s="58"/>
      <c r="CV111" s="58"/>
      <c r="CW111" s="58"/>
      <c r="CX111" s="58"/>
      <c r="CY111" s="58"/>
      <c r="CZ111" s="58"/>
      <c r="DA111" s="58"/>
      <c r="DB111" s="58"/>
      <c r="DC111" s="58"/>
      <c r="DD111" s="58"/>
      <c r="DE111" s="58"/>
      <c r="DF111" s="58"/>
      <c r="DG111" s="58"/>
      <c r="DH111" s="58"/>
      <c r="DI111" s="58"/>
      <c r="DJ111" s="58"/>
      <c r="DK111" s="58"/>
      <c r="DL111" s="58"/>
      <c r="DM111" s="58"/>
      <c r="DN111" s="58"/>
      <c r="DO111" s="58"/>
      <c r="DP111" s="58"/>
      <c r="DQ111" s="58"/>
      <c r="DR111" s="58"/>
      <c r="DS111" s="58"/>
      <c r="DT111" s="58"/>
      <c r="DU111" s="58"/>
      <c r="DV111" s="58"/>
      <c r="DW111" s="58"/>
      <c r="DX111" s="58"/>
      <c r="DY111" s="58"/>
      <c r="DZ111" s="58"/>
      <c r="EA111" s="58"/>
      <c r="EB111" s="58"/>
      <c r="EC111" s="58"/>
      <c r="ED111" s="58"/>
      <c r="EE111" s="58"/>
      <c r="EF111" s="58"/>
      <c r="EG111" s="58"/>
      <c r="EH111" s="58"/>
      <c r="EI111" s="58"/>
      <c r="EJ111" s="58"/>
      <c r="EK111" s="58"/>
      <c r="EL111" s="58"/>
      <c r="EM111" s="58"/>
      <c r="EN111" s="58"/>
      <c r="EO111" s="58"/>
      <c r="EP111" s="58"/>
      <c r="EQ111" s="58"/>
      <c r="ER111" s="58"/>
      <c r="ES111" s="58"/>
      <c r="ET111" s="58"/>
      <c r="EU111" s="58"/>
      <c r="EV111" s="58"/>
      <c r="EW111" s="58"/>
      <c r="EX111" s="58"/>
      <c r="EY111" s="58"/>
      <c r="EZ111" s="58"/>
      <c r="FA111" s="58"/>
      <c r="FB111" s="58"/>
      <c r="FC111" s="58"/>
      <c r="FD111" s="58"/>
      <c r="FE111" s="58"/>
      <c r="FF111" s="58"/>
      <c r="FG111" s="58"/>
      <c r="FH111" s="58"/>
      <c r="FI111" s="58"/>
      <c r="FJ111" s="58"/>
      <c r="FK111" s="58"/>
      <c r="FL111" s="58"/>
      <c r="FM111" s="58"/>
      <c r="FN111" s="58"/>
      <c r="FO111" s="58"/>
      <c r="FP111" s="58"/>
      <c r="FQ111" s="58"/>
      <c r="FR111" s="58"/>
      <c r="FS111" s="58"/>
      <c r="FT111" s="58"/>
      <c r="FU111" s="58"/>
      <c r="FV111" s="58"/>
      <c r="FW111" s="58"/>
      <c r="FX111" s="58"/>
      <c r="FY111" s="58"/>
      <c r="FZ111" s="58"/>
      <c r="GA111" s="58"/>
      <c r="GB111" s="58"/>
      <c r="GC111" s="58"/>
      <c r="GD111" s="58"/>
      <c r="GE111" s="58"/>
      <c r="GF111" s="58"/>
      <c r="GG111" s="58"/>
      <c r="GH111" s="58"/>
      <c r="GI111" s="58"/>
      <c r="GJ111" s="58"/>
      <c r="GK111" s="58"/>
      <c r="GL111" s="58"/>
      <c r="GM111" s="58"/>
      <c r="GN111" s="58"/>
      <c r="GO111" s="58"/>
      <c r="GP111" s="58"/>
      <c r="GQ111" s="58"/>
      <c r="GR111" s="58"/>
      <c r="GS111" s="58"/>
      <c r="GT111" s="58"/>
      <c r="GU111" s="58"/>
      <c r="GV111" s="58"/>
      <c r="GW111" s="58"/>
      <c r="GX111" s="58"/>
      <c r="GY111" s="58"/>
      <c r="GZ111" s="58"/>
      <c r="HA111" s="58"/>
      <c r="HB111" s="58"/>
      <c r="HC111" s="58"/>
      <c r="HD111" s="58"/>
      <c r="HE111" s="58"/>
      <c r="HF111" s="58"/>
      <c r="HG111" s="58"/>
      <c r="HH111" s="58"/>
      <c r="HI111" s="58"/>
      <c r="HJ111" s="58"/>
      <c r="HK111" s="58"/>
      <c r="HL111" s="58"/>
      <c r="HM111" s="58"/>
      <c r="HN111" s="58"/>
      <c r="HO111" s="58"/>
      <c r="HP111" s="58"/>
      <c r="HQ111" s="58"/>
      <c r="HR111" s="58"/>
      <c r="HS111" s="58"/>
      <c r="HT111" s="58"/>
      <c r="HU111" s="58"/>
      <c r="HV111" s="58"/>
      <c r="HW111" s="58"/>
      <c r="HX111" s="58"/>
      <c r="HY111" s="58"/>
      <c r="HZ111" s="58"/>
      <c r="IA111" s="58"/>
      <c r="IB111" s="58"/>
      <c r="IC111" s="58"/>
      <c r="ID111" s="58"/>
      <c r="IE111" s="58"/>
      <c r="IF111" s="58"/>
      <c r="IG111" s="58"/>
      <c r="IH111" s="58"/>
      <c r="II111" s="58"/>
      <c r="IJ111" s="58"/>
      <c r="IK111" s="58"/>
      <c r="IL111" s="58"/>
      <c r="IM111" s="58"/>
      <c r="IN111" s="58"/>
      <c r="IO111" s="58"/>
      <c r="IP111" s="58"/>
      <c r="IQ111" s="58"/>
      <c r="IR111" s="58"/>
      <c r="IS111" s="58"/>
      <c r="IT111" s="58"/>
      <c r="IU111" s="58"/>
      <c r="IV111" s="58"/>
      <c r="IW111" s="58"/>
      <c r="IX111" s="58"/>
      <c r="IY111" s="58"/>
      <c r="IZ111" s="58"/>
      <c r="JA111" s="58"/>
      <c r="JB111" s="58"/>
      <c r="JC111" s="58"/>
      <c r="JD111" s="58"/>
      <c r="JE111" s="58"/>
      <c r="JF111" s="58"/>
      <c r="JG111" s="58"/>
      <c r="JH111" s="58"/>
      <c r="JI111" s="58"/>
      <c r="JJ111" s="58"/>
      <c r="JK111" s="58"/>
      <c r="JL111" s="58"/>
      <c r="JM111" s="58"/>
      <c r="JN111" s="58"/>
      <c r="JO111" s="58"/>
      <c r="JP111" s="58"/>
      <c r="JQ111" s="58"/>
      <c r="JR111" s="58"/>
      <c r="JS111" s="58"/>
      <c r="JT111" s="58"/>
      <c r="JU111" s="58"/>
      <c r="JV111" s="58"/>
      <c r="JW111" s="58"/>
      <c r="JX111" s="58"/>
      <c r="JY111" s="58"/>
      <c r="JZ111" s="58"/>
      <c r="KA111" s="58"/>
      <c r="KB111" s="58"/>
      <c r="KC111" s="58"/>
      <c r="KD111" s="58"/>
      <c r="KE111" s="58"/>
      <c r="KF111" s="58"/>
      <c r="KG111" s="58"/>
      <c r="KH111" s="58"/>
      <c r="KI111" s="58"/>
      <c r="KJ111" s="58"/>
      <c r="KK111" s="58"/>
      <c r="KL111" s="58"/>
      <c r="KM111" s="58"/>
      <c r="KN111" s="58"/>
      <c r="KO111" s="58"/>
      <c r="KP111" s="58"/>
      <c r="KQ111" s="58"/>
      <c r="KR111" s="58"/>
      <c r="KS111" s="58"/>
      <c r="KT111" s="58"/>
      <c r="KU111" s="58"/>
      <c r="KV111" s="58"/>
      <c r="KW111" s="58"/>
      <c r="KX111" s="58"/>
      <c r="KY111" s="58"/>
      <c r="KZ111" s="58"/>
      <c r="LA111" s="58"/>
      <c r="LB111" s="58"/>
      <c r="LC111" s="58"/>
      <c r="LD111" s="58"/>
      <c r="LE111" s="58"/>
      <c r="LF111" s="58"/>
      <c r="LG111" s="58"/>
      <c r="LH111" s="58"/>
      <c r="LI111" s="58"/>
      <c r="LJ111" s="58"/>
      <c r="LK111" s="58"/>
      <c r="LL111" s="58"/>
      <c r="LM111" s="58"/>
      <c r="LN111" s="58"/>
      <c r="LO111" s="58"/>
      <c r="LP111" s="58"/>
      <c r="LQ111" s="58"/>
      <c r="LR111" s="58"/>
      <c r="LS111" s="58"/>
      <c r="LT111" s="58"/>
      <c r="LU111" s="58"/>
      <c r="LV111" s="58"/>
      <c r="LW111" s="58"/>
      <c r="LX111" s="58"/>
      <c r="LY111" s="58"/>
      <c r="LZ111" s="58"/>
      <c r="MA111" s="58"/>
      <c r="MB111" s="58"/>
      <c r="MC111" s="58"/>
      <c r="MD111" s="58"/>
      <c r="ME111" s="58"/>
      <c r="MF111" s="58"/>
      <c r="MG111" s="58"/>
      <c r="MH111" s="58"/>
      <c r="MI111" s="58"/>
      <c r="MJ111" s="58"/>
      <c r="MK111" s="58"/>
      <c r="ML111" s="58"/>
      <c r="MM111" s="58"/>
      <c r="MN111" s="58"/>
      <c r="MO111" s="58"/>
      <c r="MP111" s="58"/>
      <c r="MQ111" s="58"/>
      <c r="MR111" s="58"/>
      <c r="MS111" s="58"/>
      <c r="MT111" s="58"/>
      <c r="MU111" s="58"/>
      <c r="MV111" s="58"/>
      <c r="MW111" s="58"/>
      <c r="MX111" s="58"/>
      <c r="MY111" s="58"/>
      <c r="MZ111" s="58"/>
      <c r="NA111" s="58"/>
      <c r="NB111" s="58"/>
      <c r="NC111" s="58"/>
      <c r="ND111" s="58"/>
      <c r="NE111" s="58"/>
      <c r="NF111" s="58"/>
      <c r="NG111" s="58"/>
      <c r="NH111" s="58"/>
      <c r="NI111" s="58"/>
      <c r="NJ111" s="58"/>
      <c r="NK111" s="58"/>
      <c r="NL111" s="58"/>
      <c r="NM111" s="58"/>
      <c r="NN111" s="58"/>
      <c r="NO111" s="58"/>
      <c r="NP111" s="58"/>
      <c r="NQ111" s="58"/>
      <c r="NR111" s="58"/>
      <c r="NS111" s="58"/>
      <c r="NT111" s="58"/>
      <c r="NU111" s="58"/>
      <c r="NV111" s="58"/>
      <c r="NW111" s="58"/>
      <c r="NX111" s="58"/>
      <c r="NY111" s="58"/>
      <c r="NZ111" s="58"/>
      <c r="OA111" s="58"/>
      <c r="OB111" s="58"/>
      <c r="OC111" s="58"/>
      <c r="OD111" s="58"/>
      <c r="OE111" s="58"/>
      <c r="OF111" s="58"/>
      <c r="OG111" s="58"/>
      <c r="OH111" s="58"/>
      <c r="OI111" s="58"/>
      <c r="OJ111" s="58"/>
      <c r="OK111" s="58"/>
      <c r="OL111" s="58"/>
      <c r="OM111" s="58"/>
      <c r="ON111" s="58"/>
      <c r="OO111" s="58"/>
      <c r="OP111" s="58"/>
      <c r="OQ111" s="58"/>
      <c r="OR111" s="58"/>
      <c r="OS111" s="58"/>
      <c r="OT111" s="58"/>
      <c r="OU111" s="58"/>
      <c r="OV111" s="58"/>
      <c r="OW111" s="58"/>
      <c r="OX111" s="58"/>
      <c r="OY111" s="58"/>
      <c r="OZ111" s="58"/>
      <c r="PA111" s="58"/>
      <c r="PB111" s="58"/>
      <c r="PC111" s="58"/>
      <c r="PD111" s="58"/>
      <c r="PE111" s="58"/>
      <c r="PF111" s="58"/>
      <c r="PG111" s="58"/>
      <c r="PH111" s="58"/>
      <c r="PI111" s="58"/>
      <c r="PJ111" s="58"/>
      <c r="PK111" s="58"/>
      <c r="PL111" s="58"/>
      <c r="PM111" s="58"/>
      <c r="PN111" s="58"/>
      <c r="PO111" s="58"/>
      <c r="PP111" s="58"/>
      <c r="PQ111" s="58"/>
      <c r="PR111" s="58"/>
      <c r="PS111" s="58"/>
      <c r="PT111" s="58"/>
      <c r="PU111" s="58"/>
      <c r="PV111" s="58"/>
      <c r="PW111" s="58"/>
      <c r="PX111" s="58"/>
      <c r="PY111" s="58"/>
      <c r="PZ111" s="58"/>
      <c r="QA111" s="58"/>
      <c r="QB111" s="58"/>
      <c r="QC111" s="58"/>
      <c r="QD111" s="58"/>
      <c r="QE111" s="58"/>
      <c r="QF111" s="58"/>
      <c r="QG111" s="58"/>
      <c r="QH111" s="58"/>
      <c r="QI111" s="58"/>
      <c r="QJ111" s="58"/>
      <c r="QK111" s="58"/>
      <c r="QL111" s="58"/>
      <c r="QM111" s="58"/>
      <c r="QN111" s="58"/>
      <c r="QO111" s="58"/>
      <c r="QP111" s="58"/>
      <c r="QQ111" s="58"/>
      <c r="QR111" s="58"/>
      <c r="QS111" s="58"/>
      <c r="QT111" s="58"/>
      <c r="QU111" s="58"/>
      <c r="QV111" s="58"/>
      <c r="QW111" s="58"/>
      <c r="QX111" s="58"/>
      <c r="QY111" s="58"/>
      <c r="QZ111" s="58"/>
      <c r="RA111" s="58"/>
      <c r="RB111" s="58"/>
      <c r="RC111" s="58"/>
      <c r="RD111" s="58"/>
      <c r="RE111" s="58"/>
      <c r="RF111" s="58"/>
      <c r="RG111" s="58"/>
      <c r="RH111" s="58"/>
      <c r="RI111" s="58"/>
      <c r="RJ111" s="58"/>
      <c r="RK111" s="58"/>
      <c r="RL111" s="58"/>
      <c r="RM111" s="58"/>
      <c r="RN111" s="58"/>
      <c r="RO111" s="58"/>
      <c r="RP111" s="58"/>
      <c r="RQ111" s="58"/>
      <c r="RR111" s="58"/>
      <c r="RS111" s="58"/>
      <c r="RT111" s="58"/>
      <c r="RU111" s="58"/>
      <c r="RV111" s="58"/>
      <c r="RW111" s="58"/>
      <c r="RX111" s="58"/>
      <c r="RY111" s="58"/>
      <c r="RZ111" s="58"/>
      <c r="SA111" s="58"/>
      <c r="SB111" s="58"/>
      <c r="SC111" s="58"/>
      <c r="SD111" s="58"/>
      <c r="SE111" s="58"/>
      <c r="SF111" s="58"/>
      <c r="SG111" s="58"/>
      <c r="SH111" s="58"/>
      <c r="SI111" s="58"/>
      <c r="SJ111" s="58"/>
      <c r="SK111" s="58"/>
      <c r="SL111" s="58"/>
      <c r="SM111" s="58"/>
      <c r="SN111" s="58"/>
      <c r="SO111" s="58"/>
      <c r="SP111" s="58"/>
      <c r="SQ111" s="58"/>
      <c r="SR111" s="58"/>
      <c r="SS111" s="58"/>
      <c r="ST111" s="58"/>
      <c r="SU111" s="58"/>
      <c r="SV111" s="58"/>
      <c r="SW111" s="58"/>
      <c r="SX111" s="58"/>
      <c r="SY111" s="58"/>
      <c r="SZ111" s="58"/>
      <c r="TA111" s="58"/>
      <c r="TB111" s="58"/>
      <c r="TC111" s="58"/>
      <c r="TD111" s="58"/>
      <c r="TE111" s="58"/>
      <c r="TF111" s="58"/>
      <c r="TG111" s="58"/>
      <c r="TH111" s="58"/>
      <c r="TI111" s="58"/>
      <c r="TJ111" s="58"/>
      <c r="TK111" s="58"/>
      <c r="TL111" s="58"/>
      <c r="TM111" s="58"/>
      <c r="TN111" s="58"/>
      <c r="TO111" s="58"/>
      <c r="TP111" s="58"/>
      <c r="TQ111" s="58"/>
      <c r="TR111" s="58"/>
      <c r="TS111" s="58"/>
      <c r="TT111" s="58"/>
      <c r="TU111" s="58"/>
      <c r="TV111" s="58"/>
      <c r="TW111" s="58"/>
      <c r="TX111" s="58"/>
      <c r="TY111" s="58"/>
      <c r="TZ111" s="58"/>
      <c r="UA111" s="58"/>
      <c r="UB111" s="58"/>
      <c r="UC111" s="58"/>
      <c r="UD111" s="58"/>
      <c r="UE111" s="58"/>
      <c r="UF111" s="58"/>
      <c r="UG111" s="58"/>
      <c r="UH111" s="58"/>
      <c r="UI111" s="58"/>
      <c r="UJ111" s="58"/>
      <c r="UK111" s="58"/>
      <c r="UL111" s="58"/>
      <c r="UM111" s="58"/>
      <c r="UN111" s="58"/>
      <c r="UO111" s="58"/>
      <c r="UP111" s="58"/>
      <c r="UQ111" s="58"/>
      <c r="UR111" s="58"/>
      <c r="US111" s="58"/>
      <c r="UT111" s="58"/>
      <c r="UU111" s="58"/>
      <c r="UV111" s="58"/>
      <c r="UW111" s="58"/>
      <c r="UX111" s="58"/>
      <c r="UY111" s="58"/>
      <c r="UZ111" s="58"/>
      <c r="VA111" s="58"/>
      <c r="VB111" s="58"/>
      <c r="VC111" s="58"/>
      <c r="VD111" s="58"/>
      <c r="VE111" s="58"/>
      <c r="VF111" s="58"/>
      <c r="VG111" s="58"/>
      <c r="VH111" s="58"/>
      <c r="VI111" s="58"/>
      <c r="VJ111" s="58"/>
      <c r="VK111" s="58"/>
      <c r="VL111" s="58"/>
      <c r="VM111" s="58"/>
      <c r="VN111" s="58"/>
      <c r="VO111" s="58"/>
      <c r="VP111" s="58"/>
      <c r="VQ111" s="58"/>
      <c r="VR111" s="58"/>
      <c r="VS111" s="58"/>
      <c r="VT111" s="58"/>
      <c r="VU111" s="58"/>
      <c r="VV111" s="58"/>
      <c r="VW111" s="58"/>
      <c r="VX111" s="58"/>
      <c r="VY111" s="58"/>
      <c r="VZ111" s="58"/>
      <c r="WA111" s="58"/>
      <c r="WB111" s="58"/>
      <c r="WC111" s="58"/>
      <c r="WD111" s="58"/>
      <c r="WE111" s="58"/>
      <c r="WF111" s="58"/>
      <c r="WG111" s="58"/>
      <c r="WH111" s="58"/>
      <c r="WI111" s="58"/>
      <c r="WJ111" s="58"/>
      <c r="WK111" s="58"/>
      <c r="WL111" s="58"/>
      <c r="WM111" s="58"/>
      <c r="WN111" s="58"/>
      <c r="WO111" s="58"/>
      <c r="WP111" s="58"/>
      <c r="WQ111" s="58"/>
      <c r="WR111" s="58"/>
      <c r="WS111" s="58"/>
      <c r="WT111" s="58"/>
      <c r="WU111" s="58"/>
      <c r="WV111" s="58"/>
      <c r="WW111" s="58"/>
      <c r="WX111" s="58"/>
      <c r="WY111" s="58"/>
      <c r="WZ111" s="58"/>
      <c r="XA111" s="58"/>
      <c r="XB111" s="58"/>
      <c r="XC111" s="58"/>
      <c r="XD111" s="58"/>
      <c r="XE111" s="58"/>
      <c r="XF111" s="58"/>
      <c r="XG111" s="58"/>
      <c r="XH111" s="58"/>
      <c r="XI111" s="58"/>
      <c r="XJ111" s="58"/>
      <c r="XK111" s="58"/>
      <c r="XL111" s="58"/>
      <c r="XM111" s="58"/>
      <c r="XN111" s="58"/>
      <c r="XO111" s="58"/>
      <c r="XP111" s="58"/>
      <c r="XQ111" s="58"/>
      <c r="XR111" s="58"/>
      <c r="XS111" s="58"/>
      <c r="XT111" s="58"/>
      <c r="XU111" s="58"/>
      <c r="XV111" s="58"/>
      <c r="XW111" s="58"/>
      <c r="XX111" s="58"/>
      <c r="XY111" s="58"/>
      <c r="XZ111" s="58"/>
      <c r="YA111" s="58"/>
      <c r="YB111" s="58"/>
      <c r="YC111" s="58"/>
      <c r="YD111" s="58"/>
      <c r="YE111" s="58"/>
      <c r="YF111" s="58"/>
      <c r="YG111" s="58"/>
      <c r="YH111" s="58"/>
      <c r="YI111" s="58"/>
      <c r="YJ111" s="58"/>
      <c r="YK111" s="58"/>
      <c r="YL111" s="58"/>
      <c r="YM111" s="58"/>
      <c r="YN111" s="58"/>
      <c r="YO111" s="58"/>
      <c r="YP111" s="58"/>
      <c r="YQ111" s="58"/>
      <c r="YR111" s="58"/>
      <c r="YS111" s="58"/>
      <c r="YT111" s="58"/>
      <c r="YU111" s="58"/>
      <c r="YV111" s="58"/>
      <c r="YW111" s="58"/>
      <c r="YX111" s="58"/>
      <c r="YY111" s="58"/>
      <c r="YZ111" s="58"/>
      <c r="ZA111" s="58"/>
      <c r="ZB111" s="58"/>
      <c r="ZC111" s="58"/>
      <c r="ZD111" s="58"/>
      <c r="ZE111" s="58"/>
      <c r="ZF111" s="58"/>
      <c r="ZG111" s="58"/>
      <c r="ZH111" s="58"/>
      <c r="ZI111" s="58"/>
      <c r="ZJ111" s="58"/>
      <c r="ZK111" s="58"/>
      <c r="ZL111" s="58"/>
      <c r="ZM111" s="58"/>
      <c r="ZN111" s="58"/>
      <c r="ZO111" s="58"/>
      <c r="ZP111" s="58"/>
      <c r="ZQ111" s="58"/>
      <c r="ZR111" s="58"/>
      <c r="ZS111" s="58"/>
      <c r="ZT111" s="58"/>
      <c r="ZU111" s="58"/>
      <c r="ZV111" s="58"/>
      <c r="ZW111" s="58"/>
      <c r="ZX111" s="58"/>
      <c r="ZY111" s="58"/>
      <c r="ZZ111" s="58"/>
      <c r="AAA111" s="58"/>
      <c r="AAB111" s="58"/>
      <c r="AAC111" s="58"/>
      <c r="AAD111" s="58"/>
      <c r="AAE111" s="58"/>
      <c r="AAF111" s="58"/>
      <c r="AAG111" s="58"/>
      <c r="AAH111" s="58"/>
      <c r="AAI111" s="58"/>
      <c r="AAJ111" s="58"/>
      <c r="AAK111" s="58"/>
      <c r="AAL111" s="58"/>
      <c r="AAM111" s="58"/>
      <c r="AAN111" s="58"/>
      <c r="AAO111" s="58"/>
      <c r="AAP111" s="58"/>
      <c r="AAQ111" s="58"/>
      <c r="AAR111" s="58"/>
      <c r="AAS111" s="58"/>
      <c r="AAT111" s="58"/>
      <c r="AAU111" s="58"/>
      <c r="AAV111" s="58"/>
      <c r="AAW111" s="58"/>
      <c r="AAX111" s="58"/>
      <c r="AAY111" s="58"/>
      <c r="AAZ111" s="58"/>
      <c r="ABA111" s="58"/>
      <c r="ABB111" s="58"/>
      <c r="ABC111" s="58"/>
      <c r="ABD111" s="58"/>
      <c r="ABE111" s="58"/>
      <c r="ABF111" s="58"/>
      <c r="ABG111" s="58"/>
      <c r="ABH111" s="58"/>
      <c r="ABI111" s="58"/>
      <c r="ABJ111" s="58"/>
      <c r="ABK111" s="58"/>
      <c r="ABL111" s="58"/>
      <c r="ABM111" s="58"/>
      <c r="ABN111" s="58"/>
      <c r="ABO111" s="58"/>
      <c r="ABP111" s="58"/>
      <c r="ABQ111" s="58"/>
      <c r="ABR111" s="58"/>
      <c r="ABS111" s="58"/>
      <c r="ABT111" s="58"/>
      <c r="ABU111" s="58"/>
      <c r="ABV111" s="58"/>
      <c r="ABW111" s="58"/>
      <c r="ABX111" s="58"/>
      <c r="ABY111" s="58"/>
      <c r="ABZ111" s="58"/>
      <c r="ACA111" s="58"/>
      <c r="ACB111" s="58"/>
      <c r="ACC111" s="58"/>
      <c r="ACD111" s="58"/>
      <c r="ACE111" s="58"/>
      <c r="ACF111" s="58"/>
      <c r="ACG111" s="58"/>
      <c r="ACH111" s="58"/>
      <c r="ACI111" s="58"/>
      <c r="ACJ111" s="58"/>
      <c r="ACK111" s="58"/>
      <c r="ACL111" s="58"/>
      <c r="ACM111" s="58"/>
      <c r="ACN111" s="58"/>
      <c r="ACO111" s="58"/>
      <c r="ACP111" s="58"/>
      <c r="ACQ111" s="58"/>
      <c r="ACR111" s="58"/>
      <c r="ACS111" s="58"/>
      <c r="ACT111" s="58"/>
      <c r="ACU111" s="58"/>
      <c r="ACV111" s="58"/>
      <c r="ACW111" s="58"/>
      <c r="ACX111" s="58"/>
      <c r="ACY111" s="58"/>
      <c r="ACZ111" s="58"/>
      <c r="ADA111" s="58"/>
      <c r="ADB111" s="58"/>
      <c r="ADC111" s="58"/>
      <c r="ADD111" s="58"/>
      <c r="ADE111" s="58"/>
      <c r="ADF111" s="58"/>
      <c r="ADG111" s="58"/>
      <c r="ADH111" s="58"/>
      <c r="ADI111" s="58"/>
      <c r="ADJ111" s="58"/>
      <c r="ADK111" s="58"/>
      <c r="ADL111" s="58"/>
      <c r="ADM111" s="58"/>
      <c r="ADN111" s="58"/>
      <c r="ADO111" s="58"/>
      <c r="ADP111" s="58"/>
      <c r="ADQ111" s="58"/>
      <c r="ADR111" s="58"/>
      <c r="ADS111" s="58"/>
      <c r="ADT111" s="58"/>
      <c r="ADU111" s="58"/>
      <c r="ADV111" s="58"/>
      <c r="ADW111" s="58"/>
      <c r="ADX111" s="58"/>
      <c r="ADY111" s="58"/>
      <c r="ADZ111" s="58"/>
      <c r="AEA111" s="58"/>
      <c r="AEB111" s="58"/>
      <c r="AEC111" s="58"/>
      <c r="AED111" s="58"/>
      <c r="AEE111" s="58"/>
      <c r="AEF111" s="58"/>
      <c r="AEG111" s="58"/>
      <c r="AEH111" s="58"/>
      <c r="AEI111" s="58"/>
      <c r="AEJ111" s="58"/>
      <c r="AEK111" s="58"/>
      <c r="AEL111" s="58"/>
      <c r="AEM111" s="58"/>
      <c r="AEN111" s="58"/>
      <c r="AEO111" s="58"/>
      <c r="AEP111" s="58"/>
      <c r="AEQ111" s="58"/>
      <c r="AER111" s="58"/>
      <c r="AES111" s="58"/>
      <c r="AET111" s="58"/>
      <c r="AEU111" s="58"/>
      <c r="AEV111" s="58"/>
      <c r="AEW111" s="58"/>
      <c r="AEX111" s="58"/>
      <c r="AEY111" s="58"/>
      <c r="AEZ111" s="58"/>
      <c r="AFA111" s="58"/>
      <c r="AFB111" s="58"/>
      <c r="AFC111" s="58"/>
      <c r="AFD111" s="58"/>
      <c r="AFE111" s="58"/>
      <c r="AFF111" s="58"/>
      <c r="AFG111" s="58"/>
      <c r="AFH111" s="58"/>
      <c r="AFI111" s="58"/>
      <c r="AFJ111" s="58"/>
      <c r="AFK111" s="58"/>
      <c r="AFL111" s="58"/>
      <c r="AFM111" s="58"/>
      <c r="AFN111" s="58"/>
      <c r="AFO111" s="58"/>
      <c r="AFP111" s="58"/>
      <c r="AFQ111" s="58"/>
      <c r="AFR111" s="58"/>
      <c r="AFS111" s="58"/>
      <c r="AFT111" s="58"/>
      <c r="AFU111" s="58"/>
      <c r="AFV111" s="58"/>
      <c r="AFW111" s="58"/>
      <c r="AFX111" s="58"/>
      <c r="AFY111" s="58"/>
      <c r="AFZ111" s="58"/>
      <c r="AGA111" s="58"/>
      <c r="AGB111" s="58"/>
      <c r="AGC111" s="58"/>
      <c r="AGD111" s="58"/>
      <c r="AGE111" s="58"/>
      <c r="AGF111" s="58"/>
      <c r="AGG111" s="58"/>
      <c r="AGH111" s="58"/>
      <c r="AGI111" s="58"/>
      <c r="AGJ111" s="58"/>
      <c r="AGK111" s="58"/>
      <c r="AGL111" s="58"/>
      <c r="AGM111" s="58"/>
      <c r="AGN111" s="58"/>
      <c r="AGO111" s="58"/>
      <c r="AGP111" s="58"/>
      <c r="AGQ111" s="58"/>
      <c r="AGR111" s="58"/>
      <c r="AGS111" s="58"/>
      <c r="AGT111" s="58"/>
      <c r="AGU111" s="58"/>
      <c r="AGV111" s="58"/>
      <c r="AGW111" s="58"/>
      <c r="AGX111" s="58"/>
      <c r="AGY111" s="58"/>
      <c r="AGZ111" s="58"/>
      <c r="AHA111" s="58"/>
      <c r="AHB111" s="58"/>
      <c r="AHC111" s="58"/>
      <c r="AHD111" s="58"/>
      <c r="AHE111" s="58"/>
      <c r="AHF111" s="58"/>
      <c r="AHG111" s="58"/>
      <c r="AHH111" s="58"/>
      <c r="AHI111" s="58"/>
      <c r="AHJ111" s="58"/>
      <c r="AHK111" s="58"/>
      <c r="AHL111" s="58"/>
      <c r="AHM111" s="58"/>
      <c r="AHN111" s="58"/>
      <c r="AHO111" s="58"/>
      <c r="AHP111" s="58"/>
      <c r="AHQ111" s="58"/>
      <c r="AHR111" s="58"/>
      <c r="AHS111" s="58"/>
      <c r="AHT111" s="58"/>
      <c r="AHU111" s="58"/>
      <c r="AHV111" s="58"/>
      <c r="AHW111" s="58"/>
      <c r="AHX111" s="58"/>
      <c r="AHY111" s="58"/>
      <c r="AHZ111" s="58"/>
      <c r="AIA111" s="58"/>
      <c r="AIB111" s="58"/>
      <c r="AIC111" s="58"/>
      <c r="AID111" s="58"/>
      <c r="AIE111" s="58"/>
      <c r="AIF111" s="58"/>
      <c r="AIG111" s="58"/>
      <c r="AIH111" s="58"/>
      <c r="AII111" s="58"/>
      <c r="AIJ111" s="58"/>
      <c r="AIK111" s="58"/>
      <c r="AIL111" s="58"/>
      <c r="AIM111" s="58"/>
      <c r="AIN111" s="58"/>
      <c r="AIO111" s="58"/>
      <c r="AIP111" s="58"/>
      <c r="AIQ111" s="58"/>
      <c r="AIR111" s="58"/>
      <c r="AIS111" s="58"/>
      <c r="AIT111" s="58"/>
      <c r="AIU111" s="58"/>
      <c r="AIV111" s="58"/>
      <c r="AIW111" s="58"/>
      <c r="AIX111" s="58"/>
      <c r="AIY111" s="58"/>
      <c r="AIZ111" s="58"/>
      <c r="AJA111" s="58"/>
      <c r="AJB111" s="58"/>
      <c r="AJC111" s="58"/>
      <c r="AJD111" s="58"/>
      <c r="AJE111" s="58"/>
      <c r="AJF111" s="58"/>
      <c r="AJG111" s="58"/>
      <c r="AJH111" s="58"/>
      <c r="AJI111" s="58"/>
      <c r="AJJ111" s="58"/>
      <c r="AJK111" s="58"/>
      <c r="AJL111" s="58"/>
      <c r="AJM111" s="58"/>
      <c r="AJN111" s="58"/>
      <c r="AJO111" s="58"/>
      <c r="AJP111" s="58"/>
      <c r="AJQ111" s="58"/>
      <c r="AJR111" s="58"/>
      <c r="AJS111" s="58"/>
      <c r="AJT111" s="58"/>
      <c r="AJU111" s="58"/>
      <c r="AJV111" s="58"/>
      <c r="AJW111" s="58"/>
      <c r="AJX111" s="58"/>
      <c r="AJY111" s="58"/>
      <c r="AJZ111" s="58"/>
      <c r="AKA111" s="58"/>
      <c r="AKB111" s="58"/>
      <c r="AKC111" s="58"/>
      <c r="AKD111" s="58"/>
      <c r="AKE111" s="58"/>
      <c r="AKF111" s="58"/>
      <c r="AKG111" s="58"/>
      <c r="AKH111" s="58"/>
      <c r="AKI111" s="58"/>
      <c r="AKJ111" s="58"/>
      <c r="AKK111" s="58"/>
      <c r="AKL111" s="58"/>
      <c r="AKM111" s="58"/>
      <c r="AKN111" s="58"/>
      <c r="AKO111" s="58"/>
      <c r="AKP111" s="58"/>
      <c r="AKQ111" s="58"/>
      <c r="AKR111" s="58"/>
      <c r="AKS111" s="58"/>
      <c r="AKT111" s="58"/>
      <c r="AKU111" s="58"/>
      <c r="AKV111" s="58"/>
      <c r="AKW111" s="58"/>
      <c r="AKX111" s="58"/>
      <c r="AKY111" s="58"/>
      <c r="AKZ111" s="58"/>
      <c r="ALA111" s="58"/>
      <c r="ALB111" s="58"/>
      <c r="ALC111" s="58"/>
      <c r="ALD111" s="58"/>
      <c r="ALE111" s="58"/>
      <c r="ALF111" s="58"/>
      <c r="ALG111" s="58"/>
      <c r="ALH111" s="58"/>
      <c r="ALI111" s="58"/>
      <c r="ALJ111" s="58"/>
      <c r="ALK111" s="58"/>
      <c r="ALL111" s="58"/>
      <c r="ALM111" s="58"/>
      <c r="ALN111" s="58"/>
      <c r="ALO111" s="58"/>
      <c r="ALP111" s="58"/>
      <c r="ALQ111" s="58"/>
      <c r="ALR111" s="58"/>
      <c r="ALS111" s="58"/>
      <c r="ALT111" s="58"/>
      <c r="ALU111" s="58"/>
      <c r="ALV111" s="58"/>
      <c r="ALW111" s="58"/>
      <c r="ALX111" s="58"/>
      <c r="ALY111" s="58"/>
      <c r="ALZ111" s="58"/>
      <c r="AMA111" s="58"/>
      <c r="AMB111" s="58"/>
      <c r="AMC111" s="58"/>
      <c r="AMD111" s="58"/>
      <c r="AME111" s="58"/>
      <c r="AMF111" s="58"/>
      <c r="AMG111" s="58"/>
      <c r="AMH111" s="58"/>
      <c r="AMI111" s="58"/>
      <c r="AMJ111" s="59"/>
    </row>
    <row r="112" spans="1:1024" s="2" customFormat="1" ht="15" customHeight="1">
      <c r="A112" s="190"/>
      <c r="B112" s="190"/>
      <c r="C112" s="190"/>
      <c r="D112" s="190"/>
      <c r="E112" s="190"/>
      <c r="F112" s="190"/>
      <c r="G112" s="190"/>
      <c r="H112" s="190"/>
      <c r="I112" s="190"/>
      <c r="J112" s="149"/>
      <c r="K112" s="1"/>
      <c r="AV112" s="58"/>
      <c r="AW112" s="58"/>
      <c r="AX112" s="58"/>
      <c r="AY112" s="58"/>
      <c r="AZ112" s="58"/>
      <c r="BA112" s="58"/>
      <c r="BB112" s="58"/>
      <c r="BC112" s="58"/>
      <c r="BD112" s="58"/>
      <c r="BE112" s="58"/>
      <c r="BF112" s="58"/>
      <c r="BG112" s="58"/>
      <c r="BH112" s="58"/>
      <c r="BI112" s="58"/>
      <c r="BJ112" s="58"/>
      <c r="BK112" s="58"/>
      <c r="BL112" s="58"/>
      <c r="BM112" s="58"/>
      <c r="BN112" s="58"/>
      <c r="BO112" s="58"/>
      <c r="BP112" s="58"/>
      <c r="BQ112" s="58"/>
      <c r="BR112" s="58"/>
      <c r="BS112" s="58"/>
      <c r="BT112" s="58"/>
      <c r="BU112" s="58"/>
      <c r="BV112" s="58"/>
      <c r="BW112" s="58"/>
      <c r="BX112" s="58"/>
      <c r="BY112" s="58"/>
      <c r="BZ112" s="58"/>
      <c r="CA112" s="58"/>
      <c r="CB112" s="58"/>
      <c r="CC112" s="58"/>
      <c r="CD112" s="58"/>
      <c r="CE112" s="58"/>
      <c r="CF112" s="58"/>
      <c r="CG112" s="58"/>
      <c r="CH112" s="58"/>
      <c r="CI112" s="58"/>
      <c r="CJ112" s="58"/>
      <c r="CK112" s="58"/>
      <c r="CL112" s="58"/>
      <c r="CM112" s="58"/>
      <c r="CN112" s="58"/>
      <c r="CO112" s="58"/>
      <c r="CP112" s="58"/>
      <c r="CQ112" s="58"/>
      <c r="CR112" s="58"/>
      <c r="CS112" s="58"/>
      <c r="CT112" s="58"/>
      <c r="CU112" s="58"/>
      <c r="CV112" s="58"/>
      <c r="CW112" s="58"/>
      <c r="CX112" s="58"/>
      <c r="CY112" s="58"/>
      <c r="CZ112" s="58"/>
      <c r="DA112" s="58"/>
      <c r="DB112" s="58"/>
      <c r="DC112" s="58"/>
      <c r="DD112" s="58"/>
      <c r="DE112" s="58"/>
      <c r="DF112" s="58"/>
      <c r="DG112" s="58"/>
      <c r="DH112" s="58"/>
      <c r="DI112" s="58"/>
      <c r="DJ112" s="58"/>
      <c r="DK112" s="58"/>
      <c r="DL112" s="58"/>
      <c r="DM112" s="58"/>
      <c r="DN112" s="58"/>
      <c r="DO112" s="58"/>
      <c r="DP112" s="58"/>
      <c r="DQ112" s="58"/>
      <c r="DR112" s="58"/>
      <c r="DS112" s="58"/>
      <c r="DT112" s="58"/>
      <c r="DU112" s="58"/>
      <c r="DV112" s="58"/>
      <c r="DW112" s="58"/>
      <c r="DX112" s="58"/>
      <c r="DY112" s="58"/>
      <c r="DZ112" s="58"/>
      <c r="EA112" s="58"/>
      <c r="EB112" s="58"/>
      <c r="EC112" s="58"/>
      <c r="ED112" s="58"/>
      <c r="EE112" s="58"/>
      <c r="EF112" s="58"/>
      <c r="EG112" s="58"/>
      <c r="EH112" s="58"/>
      <c r="EI112" s="58"/>
      <c r="EJ112" s="58"/>
      <c r="EK112" s="58"/>
      <c r="EL112" s="58"/>
      <c r="EM112" s="58"/>
      <c r="EN112" s="58"/>
      <c r="EO112" s="58"/>
      <c r="EP112" s="58"/>
      <c r="EQ112" s="58"/>
      <c r="ER112" s="58"/>
      <c r="ES112" s="58"/>
      <c r="ET112" s="58"/>
      <c r="EU112" s="58"/>
      <c r="EV112" s="58"/>
      <c r="EW112" s="58"/>
      <c r="EX112" s="58"/>
      <c r="EY112" s="58"/>
      <c r="EZ112" s="58"/>
      <c r="FA112" s="58"/>
      <c r="FB112" s="58"/>
      <c r="FC112" s="58"/>
      <c r="FD112" s="58"/>
      <c r="FE112" s="58"/>
      <c r="FF112" s="58"/>
      <c r="FG112" s="58"/>
      <c r="FH112" s="58"/>
      <c r="FI112" s="58"/>
      <c r="FJ112" s="58"/>
      <c r="FK112" s="58"/>
      <c r="FL112" s="58"/>
      <c r="FM112" s="58"/>
      <c r="FN112" s="58"/>
      <c r="FO112" s="58"/>
      <c r="FP112" s="58"/>
      <c r="FQ112" s="58"/>
      <c r="FR112" s="58"/>
      <c r="FS112" s="58"/>
      <c r="FT112" s="58"/>
      <c r="FU112" s="58"/>
      <c r="FV112" s="58"/>
      <c r="FW112" s="58"/>
      <c r="FX112" s="58"/>
      <c r="FY112" s="58"/>
      <c r="FZ112" s="58"/>
      <c r="GA112" s="58"/>
      <c r="GB112" s="58"/>
      <c r="GC112" s="58"/>
      <c r="GD112" s="58"/>
      <c r="GE112" s="58"/>
      <c r="GF112" s="58"/>
      <c r="GG112" s="58"/>
      <c r="GH112" s="58"/>
      <c r="GI112" s="58"/>
      <c r="GJ112" s="58"/>
      <c r="GK112" s="58"/>
      <c r="GL112" s="58"/>
      <c r="GM112" s="58"/>
      <c r="GN112" s="58"/>
      <c r="GO112" s="58"/>
      <c r="GP112" s="58"/>
      <c r="GQ112" s="58"/>
      <c r="GR112" s="58"/>
      <c r="GS112" s="58"/>
      <c r="GT112" s="58"/>
      <c r="GU112" s="58"/>
      <c r="GV112" s="58"/>
      <c r="GW112" s="58"/>
      <c r="GX112" s="58"/>
      <c r="GY112" s="58"/>
      <c r="GZ112" s="58"/>
      <c r="HA112" s="58"/>
      <c r="HB112" s="58"/>
      <c r="HC112" s="58"/>
      <c r="HD112" s="58"/>
      <c r="HE112" s="58"/>
      <c r="HF112" s="58"/>
      <c r="HG112" s="58"/>
      <c r="HH112" s="58"/>
      <c r="HI112" s="58"/>
      <c r="HJ112" s="58"/>
      <c r="HK112" s="58"/>
      <c r="HL112" s="58"/>
      <c r="HM112" s="58"/>
      <c r="HN112" s="58"/>
      <c r="HO112" s="58"/>
      <c r="HP112" s="58"/>
      <c r="HQ112" s="58"/>
      <c r="HR112" s="58"/>
      <c r="HS112" s="58"/>
      <c r="HT112" s="58"/>
      <c r="HU112" s="58"/>
      <c r="HV112" s="58"/>
      <c r="HW112" s="58"/>
      <c r="HX112" s="58"/>
      <c r="HY112" s="58"/>
      <c r="HZ112" s="58"/>
      <c r="IA112" s="58"/>
      <c r="IB112" s="58"/>
      <c r="IC112" s="58"/>
      <c r="ID112" s="58"/>
      <c r="IE112" s="58"/>
      <c r="IF112" s="58"/>
      <c r="IG112" s="58"/>
      <c r="IH112" s="58"/>
      <c r="II112" s="58"/>
      <c r="IJ112" s="58"/>
      <c r="IK112" s="58"/>
      <c r="IL112" s="58"/>
      <c r="IM112" s="58"/>
      <c r="IN112" s="58"/>
      <c r="IO112" s="58"/>
      <c r="IP112" s="58"/>
      <c r="IQ112" s="58"/>
      <c r="IR112" s="58"/>
      <c r="IS112" s="58"/>
      <c r="IT112" s="58"/>
      <c r="IU112" s="58"/>
      <c r="IV112" s="58"/>
      <c r="IW112" s="58"/>
      <c r="IX112" s="58"/>
      <c r="IY112" s="58"/>
      <c r="IZ112" s="58"/>
      <c r="JA112" s="58"/>
      <c r="JB112" s="58"/>
      <c r="JC112" s="58"/>
      <c r="JD112" s="58"/>
      <c r="JE112" s="58"/>
      <c r="JF112" s="58"/>
      <c r="JG112" s="58"/>
      <c r="JH112" s="58"/>
      <c r="JI112" s="58"/>
      <c r="JJ112" s="58"/>
      <c r="JK112" s="58"/>
      <c r="JL112" s="58"/>
      <c r="JM112" s="58"/>
      <c r="JN112" s="58"/>
      <c r="JO112" s="58"/>
      <c r="JP112" s="58"/>
      <c r="JQ112" s="58"/>
      <c r="JR112" s="58"/>
      <c r="JS112" s="58"/>
      <c r="JT112" s="58"/>
      <c r="JU112" s="58"/>
      <c r="JV112" s="58"/>
      <c r="JW112" s="58"/>
      <c r="JX112" s="58"/>
      <c r="JY112" s="58"/>
      <c r="JZ112" s="58"/>
      <c r="KA112" s="58"/>
      <c r="KB112" s="58"/>
      <c r="KC112" s="58"/>
      <c r="KD112" s="58"/>
      <c r="KE112" s="58"/>
      <c r="KF112" s="58"/>
      <c r="KG112" s="58"/>
      <c r="KH112" s="58"/>
      <c r="KI112" s="58"/>
      <c r="KJ112" s="58"/>
      <c r="KK112" s="58"/>
      <c r="KL112" s="58"/>
      <c r="KM112" s="58"/>
      <c r="KN112" s="58"/>
      <c r="KO112" s="58"/>
      <c r="KP112" s="58"/>
      <c r="KQ112" s="58"/>
      <c r="KR112" s="58"/>
      <c r="KS112" s="58"/>
      <c r="KT112" s="58"/>
      <c r="KU112" s="58"/>
      <c r="KV112" s="58"/>
      <c r="KW112" s="58"/>
      <c r="KX112" s="58"/>
      <c r="KY112" s="58"/>
      <c r="KZ112" s="58"/>
      <c r="LA112" s="58"/>
      <c r="LB112" s="58"/>
      <c r="LC112" s="58"/>
      <c r="LD112" s="58"/>
      <c r="LE112" s="58"/>
      <c r="LF112" s="58"/>
      <c r="LG112" s="58"/>
      <c r="LH112" s="58"/>
      <c r="LI112" s="58"/>
      <c r="LJ112" s="58"/>
      <c r="LK112" s="58"/>
      <c r="LL112" s="58"/>
      <c r="LM112" s="58"/>
      <c r="LN112" s="58"/>
      <c r="LO112" s="58"/>
      <c r="LP112" s="58"/>
      <c r="LQ112" s="58"/>
      <c r="LR112" s="58"/>
      <c r="LS112" s="58"/>
      <c r="LT112" s="58"/>
      <c r="LU112" s="58"/>
      <c r="LV112" s="58"/>
      <c r="LW112" s="58"/>
      <c r="LX112" s="58"/>
      <c r="LY112" s="58"/>
      <c r="LZ112" s="58"/>
      <c r="MA112" s="58"/>
      <c r="MB112" s="58"/>
      <c r="MC112" s="58"/>
      <c r="MD112" s="58"/>
      <c r="ME112" s="58"/>
      <c r="MF112" s="58"/>
      <c r="MG112" s="58"/>
      <c r="MH112" s="58"/>
      <c r="MI112" s="58"/>
      <c r="MJ112" s="58"/>
      <c r="MK112" s="58"/>
      <c r="ML112" s="58"/>
      <c r="MM112" s="58"/>
      <c r="MN112" s="58"/>
      <c r="MO112" s="58"/>
      <c r="MP112" s="58"/>
      <c r="MQ112" s="58"/>
      <c r="MR112" s="58"/>
      <c r="MS112" s="58"/>
      <c r="MT112" s="58"/>
      <c r="MU112" s="58"/>
      <c r="MV112" s="58"/>
      <c r="MW112" s="58"/>
      <c r="MX112" s="58"/>
      <c r="MY112" s="58"/>
      <c r="MZ112" s="58"/>
      <c r="NA112" s="58"/>
      <c r="NB112" s="58"/>
      <c r="NC112" s="58"/>
      <c r="ND112" s="58"/>
      <c r="NE112" s="58"/>
      <c r="NF112" s="58"/>
      <c r="NG112" s="58"/>
      <c r="NH112" s="58"/>
      <c r="NI112" s="58"/>
      <c r="NJ112" s="58"/>
      <c r="NK112" s="58"/>
      <c r="NL112" s="58"/>
      <c r="NM112" s="58"/>
      <c r="NN112" s="58"/>
      <c r="NO112" s="58"/>
      <c r="NP112" s="58"/>
      <c r="NQ112" s="58"/>
      <c r="NR112" s="58"/>
      <c r="NS112" s="58"/>
      <c r="NT112" s="58"/>
      <c r="NU112" s="58"/>
      <c r="NV112" s="58"/>
      <c r="NW112" s="58"/>
      <c r="NX112" s="58"/>
      <c r="NY112" s="58"/>
      <c r="NZ112" s="58"/>
      <c r="OA112" s="58"/>
      <c r="OB112" s="58"/>
      <c r="OC112" s="58"/>
      <c r="OD112" s="58"/>
      <c r="OE112" s="58"/>
      <c r="OF112" s="58"/>
      <c r="OG112" s="58"/>
      <c r="OH112" s="58"/>
      <c r="OI112" s="58"/>
      <c r="OJ112" s="58"/>
      <c r="OK112" s="58"/>
      <c r="OL112" s="58"/>
      <c r="OM112" s="58"/>
      <c r="ON112" s="58"/>
      <c r="OO112" s="58"/>
      <c r="OP112" s="58"/>
      <c r="OQ112" s="58"/>
      <c r="OR112" s="58"/>
      <c r="OS112" s="58"/>
      <c r="OT112" s="58"/>
      <c r="OU112" s="58"/>
      <c r="OV112" s="58"/>
      <c r="OW112" s="58"/>
      <c r="OX112" s="58"/>
      <c r="OY112" s="58"/>
      <c r="OZ112" s="58"/>
      <c r="PA112" s="58"/>
      <c r="PB112" s="58"/>
      <c r="PC112" s="58"/>
      <c r="PD112" s="58"/>
      <c r="PE112" s="58"/>
      <c r="PF112" s="58"/>
      <c r="PG112" s="58"/>
      <c r="PH112" s="58"/>
      <c r="PI112" s="58"/>
      <c r="PJ112" s="58"/>
      <c r="PK112" s="58"/>
      <c r="PL112" s="58"/>
      <c r="PM112" s="58"/>
      <c r="PN112" s="58"/>
      <c r="PO112" s="58"/>
      <c r="PP112" s="58"/>
      <c r="PQ112" s="58"/>
      <c r="PR112" s="58"/>
      <c r="PS112" s="58"/>
      <c r="PT112" s="58"/>
      <c r="PU112" s="58"/>
      <c r="PV112" s="58"/>
      <c r="PW112" s="58"/>
      <c r="PX112" s="58"/>
      <c r="PY112" s="58"/>
      <c r="PZ112" s="58"/>
      <c r="QA112" s="58"/>
      <c r="QB112" s="58"/>
      <c r="QC112" s="58"/>
      <c r="QD112" s="58"/>
      <c r="QE112" s="58"/>
      <c r="QF112" s="58"/>
      <c r="QG112" s="58"/>
      <c r="QH112" s="58"/>
      <c r="QI112" s="58"/>
      <c r="QJ112" s="58"/>
      <c r="QK112" s="58"/>
      <c r="QL112" s="58"/>
      <c r="QM112" s="58"/>
      <c r="QN112" s="58"/>
      <c r="QO112" s="58"/>
      <c r="QP112" s="58"/>
      <c r="QQ112" s="58"/>
      <c r="QR112" s="58"/>
      <c r="QS112" s="58"/>
      <c r="QT112" s="58"/>
      <c r="QU112" s="58"/>
      <c r="QV112" s="58"/>
      <c r="QW112" s="58"/>
      <c r="QX112" s="58"/>
      <c r="QY112" s="58"/>
      <c r="QZ112" s="58"/>
      <c r="RA112" s="58"/>
      <c r="RB112" s="58"/>
      <c r="RC112" s="58"/>
      <c r="RD112" s="58"/>
      <c r="RE112" s="58"/>
      <c r="RF112" s="58"/>
      <c r="RG112" s="58"/>
      <c r="RH112" s="58"/>
      <c r="RI112" s="58"/>
      <c r="RJ112" s="58"/>
      <c r="RK112" s="58"/>
      <c r="RL112" s="58"/>
      <c r="RM112" s="58"/>
      <c r="RN112" s="58"/>
      <c r="RO112" s="58"/>
      <c r="RP112" s="58"/>
      <c r="RQ112" s="58"/>
      <c r="RR112" s="58"/>
      <c r="RS112" s="58"/>
      <c r="RT112" s="58"/>
      <c r="RU112" s="58"/>
      <c r="RV112" s="58"/>
      <c r="RW112" s="58"/>
      <c r="RX112" s="58"/>
      <c r="RY112" s="58"/>
      <c r="RZ112" s="58"/>
      <c r="SA112" s="58"/>
      <c r="SB112" s="58"/>
      <c r="SC112" s="58"/>
      <c r="SD112" s="58"/>
      <c r="SE112" s="58"/>
      <c r="SF112" s="58"/>
      <c r="SG112" s="58"/>
      <c r="SH112" s="58"/>
      <c r="SI112" s="58"/>
      <c r="SJ112" s="58"/>
      <c r="SK112" s="58"/>
      <c r="SL112" s="58"/>
      <c r="SM112" s="58"/>
      <c r="SN112" s="58"/>
      <c r="SO112" s="58"/>
      <c r="SP112" s="58"/>
      <c r="SQ112" s="58"/>
      <c r="SR112" s="58"/>
      <c r="SS112" s="58"/>
      <c r="ST112" s="58"/>
      <c r="SU112" s="58"/>
      <c r="SV112" s="58"/>
      <c r="SW112" s="58"/>
      <c r="SX112" s="58"/>
      <c r="SY112" s="58"/>
      <c r="SZ112" s="58"/>
      <c r="TA112" s="58"/>
      <c r="TB112" s="58"/>
      <c r="TC112" s="58"/>
      <c r="TD112" s="58"/>
      <c r="TE112" s="58"/>
      <c r="TF112" s="58"/>
      <c r="TG112" s="58"/>
      <c r="TH112" s="58"/>
      <c r="TI112" s="58"/>
      <c r="TJ112" s="58"/>
      <c r="TK112" s="58"/>
      <c r="TL112" s="58"/>
      <c r="TM112" s="58"/>
      <c r="TN112" s="58"/>
      <c r="TO112" s="58"/>
      <c r="TP112" s="58"/>
      <c r="TQ112" s="58"/>
      <c r="TR112" s="58"/>
      <c r="TS112" s="58"/>
      <c r="TT112" s="58"/>
      <c r="TU112" s="58"/>
      <c r="TV112" s="58"/>
      <c r="TW112" s="58"/>
      <c r="TX112" s="58"/>
      <c r="TY112" s="58"/>
      <c r="TZ112" s="58"/>
      <c r="UA112" s="58"/>
      <c r="UB112" s="58"/>
      <c r="UC112" s="58"/>
      <c r="UD112" s="58"/>
      <c r="UE112" s="58"/>
      <c r="UF112" s="58"/>
      <c r="UG112" s="58"/>
      <c r="UH112" s="58"/>
      <c r="UI112" s="58"/>
      <c r="UJ112" s="58"/>
      <c r="UK112" s="58"/>
      <c r="UL112" s="58"/>
      <c r="UM112" s="58"/>
      <c r="UN112" s="58"/>
      <c r="UO112" s="58"/>
      <c r="UP112" s="58"/>
      <c r="UQ112" s="58"/>
      <c r="UR112" s="58"/>
      <c r="US112" s="58"/>
      <c r="UT112" s="58"/>
      <c r="UU112" s="58"/>
      <c r="UV112" s="58"/>
      <c r="UW112" s="58"/>
      <c r="UX112" s="58"/>
      <c r="UY112" s="58"/>
      <c r="UZ112" s="58"/>
      <c r="VA112" s="58"/>
      <c r="VB112" s="58"/>
      <c r="VC112" s="58"/>
      <c r="VD112" s="58"/>
      <c r="VE112" s="58"/>
      <c r="VF112" s="58"/>
      <c r="VG112" s="58"/>
      <c r="VH112" s="58"/>
      <c r="VI112" s="58"/>
      <c r="VJ112" s="58"/>
      <c r="VK112" s="58"/>
      <c r="VL112" s="58"/>
      <c r="VM112" s="58"/>
      <c r="VN112" s="58"/>
      <c r="VO112" s="58"/>
      <c r="VP112" s="58"/>
      <c r="VQ112" s="58"/>
      <c r="VR112" s="58"/>
      <c r="VS112" s="58"/>
      <c r="VT112" s="58"/>
      <c r="VU112" s="58"/>
      <c r="VV112" s="58"/>
      <c r="VW112" s="58"/>
      <c r="VX112" s="58"/>
      <c r="VY112" s="58"/>
      <c r="VZ112" s="58"/>
      <c r="WA112" s="58"/>
      <c r="WB112" s="58"/>
      <c r="WC112" s="58"/>
      <c r="WD112" s="58"/>
      <c r="WE112" s="58"/>
      <c r="WF112" s="58"/>
      <c r="WG112" s="58"/>
      <c r="WH112" s="58"/>
      <c r="WI112" s="58"/>
      <c r="WJ112" s="58"/>
      <c r="WK112" s="58"/>
      <c r="WL112" s="58"/>
      <c r="WM112" s="58"/>
      <c r="WN112" s="58"/>
      <c r="WO112" s="58"/>
      <c r="WP112" s="58"/>
      <c r="WQ112" s="58"/>
      <c r="WR112" s="58"/>
      <c r="WS112" s="58"/>
      <c r="WT112" s="58"/>
      <c r="WU112" s="58"/>
      <c r="WV112" s="58"/>
      <c r="WW112" s="58"/>
      <c r="WX112" s="58"/>
      <c r="WY112" s="58"/>
      <c r="WZ112" s="58"/>
      <c r="XA112" s="58"/>
      <c r="XB112" s="58"/>
      <c r="XC112" s="58"/>
      <c r="XD112" s="58"/>
      <c r="XE112" s="58"/>
      <c r="XF112" s="58"/>
      <c r="XG112" s="58"/>
      <c r="XH112" s="58"/>
      <c r="XI112" s="58"/>
      <c r="XJ112" s="58"/>
      <c r="XK112" s="58"/>
      <c r="XL112" s="58"/>
      <c r="XM112" s="58"/>
      <c r="XN112" s="58"/>
      <c r="XO112" s="58"/>
      <c r="XP112" s="58"/>
      <c r="XQ112" s="58"/>
      <c r="XR112" s="58"/>
      <c r="XS112" s="58"/>
      <c r="XT112" s="58"/>
      <c r="XU112" s="58"/>
      <c r="XV112" s="58"/>
      <c r="XW112" s="58"/>
      <c r="XX112" s="58"/>
      <c r="XY112" s="58"/>
      <c r="XZ112" s="58"/>
      <c r="YA112" s="58"/>
      <c r="YB112" s="58"/>
      <c r="YC112" s="58"/>
      <c r="YD112" s="58"/>
      <c r="YE112" s="58"/>
      <c r="YF112" s="58"/>
      <c r="YG112" s="58"/>
      <c r="YH112" s="58"/>
      <c r="YI112" s="58"/>
      <c r="YJ112" s="58"/>
      <c r="YK112" s="58"/>
      <c r="YL112" s="58"/>
      <c r="YM112" s="58"/>
      <c r="YN112" s="58"/>
      <c r="YO112" s="58"/>
      <c r="YP112" s="58"/>
      <c r="YQ112" s="58"/>
      <c r="YR112" s="58"/>
      <c r="YS112" s="58"/>
      <c r="YT112" s="58"/>
      <c r="YU112" s="58"/>
      <c r="YV112" s="58"/>
      <c r="YW112" s="58"/>
      <c r="YX112" s="58"/>
      <c r="YY112" s="58"/>
      <c r="YZ112" s="58"/>
      <c r="ZA112" s="58"/>
      <c r="ZB112" s="58"/>
      <c r="ZC112" s="58"/>
      <c r="ZD112" s="58"/>
      <c r="ZE112" s="58"/>
      <c r="ZF112" s="58"/>
      <c r="ZG112" s="58"/>
      <c r="ZH112" s="58"/>
      <c r="ZI112" s="58"/>
      <c r="ZJ112" s="58"/>
      <c r="ZK112" s="58"/>
      <c r="ZL112" s="58"/>
      <c r="ZM112" s="58"/>
      <c r="ZN112" s="58"/>
      <c r="ZO112" s="58"/>
      <c r="ZP112" s="58"/>
      <c r="ZQ112" s="58"/>
      <c r="ZR112" s="58"/>
      <c r="ZS112" s="58"/>
      <c r="ZT112" s="58"/>
      <c r="ZU112" s="58"/>
      <c r="ZV112" s="58"/>
      <c r="ZW112" s="58"/>
      <c r="ZX112" s="58"/>
      <c r="ZY112" s="58"/>
      <c r="ZZ112" s="58"/>
      <c r="AAA112" s="58"/>
      <c r="AAB112" s="58"/>
      <c r="AAC112" s="58"/>
      <c r="AAD112" s="58"/>
      <c r="AAE112" s="58"/>
      <c r="AAF112" s="58"/>
      <c r="AAG112" s="58"/>
      <c r="AAH112" s="58"/>
      <c r="AAI112" s="58"/>
      <c r="AAJ112" s="58"/>
      <c r="AAK112" s="58"/>
      <c r="AAL112" s="58"/>
      <c r="AAM112" s="58"/>
      <c r="AAN112" s="58"/>
      <c r="AAO112" s="58"/>
      <c r="AAP112" s="58"/>
      <c r="AAQ112" s="58"/>
      <c r="AAR112" s="58"/>
      <c r="AAS112" s="58"/>
      <c r="AAT112" s="58"/>
      <c r="AAU112" s="58"/>
      <c r="AAV112" s="58"/>
      <c r="AAW112" s="58"/>
      <c r="AAX112" s="58"/>
      <c r="AAY112" s="58"/>
      <c r="AAZ112" s="58"/>
      <c r="ABA112" s="58"/>
      <c r="ABB112" s="58"/>
      <c r="ABC112" s="58"/>
      <c r="ABD112" s="58"/>
      <c r="ABE112" s="58"/>
      <c r="ABF112" s="58"/>
      <c r="ABG112" s="58"/>
      <c r="ABH112" s="58"/>
      <c r="ABI112" s="58"/>
      <c r="ABJ112" s="58"/>
      <c r="ABK112" s="58"/>
      <c r="ABL112" s="58"/>
      <c r="ABM112" s="58"/>
      <c r="ABN112" s="58"/>
      <c r="ABO112" s="58"/>
      <c r="ABP112" s="58"/>
      <c r="ABQ112" s="58"/>
      <c r="ABR112" s="58"/>
      <c r="ABS112" s="58"/>
      <c r="ABT112" s="58"/>
      <c r="ABU112" s="58"/>
      <c r="ABV112" s="58"/>
      <c r="ABW112" s="58"/>
      <c r="ABX112" s="58"/>
      <c r="ABY112" s="58"/>
      <c r="ABZ112" s="58"/>
      <c r="ACA112" s="58"/>
      <c r="ACB112" s="58"/>
      <c r="ACC112" s="58"/>
      <c r="ACD112" s="58"/>
      <c r="ACE112" s="58"/>
      <c r="ACF112" s="58"/>
      <c r="ACG112" s="58"/>
      <c r="ACH112" s="58"/>
      <c r="ACI112" s="58"/>
      <c r="ACJ112" s="58"/>
      <c r="ACK112" s="58"/>
      <c r="ACL112" s="58"/>
      <c r="ACM112" s="58"/>
      <c r="ACN112" s="58"/>
      <c r="ACO112" s="58"/>
      <c r="ACP112" s="58"/>
      <c r="ACQ112" s="58"/>
      <c r="ACR112" s="58"/>
      <c r="ACS112" s="58"/>
      <c r="ACT112" s="58"/>
      <c r="ACU112" s="58"/>
      <c r="ACV112" s="58"/>
      <c r="ACW112" s="58"/>
      <c r="ACX112" s="58"/>
      <c r="ACY112" s="58"/>
      <c r="ACZ112" s="58"/>
      <c r="ADA112" s="58"/>
      <c r="ADB112" s="58"/>
      <c r="ADC112" s="58"/>
      <c r="ADD112" s="58"/>
      <c r="ADE112" s="58"/>
      <c r="ADF112" s="58"/>
      <c r="ADG112" s="58"/>
      <c r="ADH112" s="58"/>
      <c r="ADI112" s="58"/>
      <c r="ADJ112" s="58"/>
      <c r="ADK112" s="58"/>
      <c r="ADL112" s="58"/>
      <c r="ADM112" s="58"/>
      <c r="ADN112" s="58"/>
      <c r="ADO112" s="58"/>
      <c r="ADP112" s="58"/>
      <c r="ADQ112" s="58"/>
      <c r="ADR112" s="58"/>
      <c r="ADS112" s="58"/>
      <c r="ADT112" s="58"/>
      <c r="ADU112" s="58"/>
      <c r="ADV112" s="58"/>
      <c r="ADW112" s="58"/>
      <c r="ADX112" s="58"/>
      <c r="ADY112" s="58"/>
      <c r="ADZ112" s="58"/>
      <c r="AEA112" s="58"/>
      <c r="AEB112" s="58"/>
      <c r="AEC112" s="58"/>
      <c r="AED112" s="58"/>
      <c r="AEE112" s="58"/>
      <c r="AEF112" s="58"/>
      <c r="AEG112" s="58"/>
      <c r="AEH112" s="58"/>
      <c r="AEI112" s="58"/>
      <c r="AEJ112" s="58"/>
      <c r="AEK112" s="58"/>
      <c r="AEL112" s="58"/>
      <c r="AEM112" s="58"/>
      <c r="AEN112" s="58"/>
      <c r="AEO112" s="58"/>
      <c r="AEP112" s="58"/>
      <c r="AEQ112" s="58"/>
      <c r="AER112" s="58"/>
      <c r="AES112" s="58"/>
      <c r="AET112" s="58"/>
      <c r="AEU112" s="58"/>
      <c r="AEV112" s="58"/>
      <c r="AEW112" s="58"/>
      <c r="AEX112" s="58"/>
      <c r="AEY112" s="58"/>
      <c r="AEZ112" s="58"/>
      <c r="AFA112" s="58"/>
      <c r="AFB112" s="58"/>
      <c r="AFC112" s="58"/>
      <c r="AFD112" s="58"/>
      <c r="AFE112" s="58"/>
      <c r="AFF112" s="58"/>
      <c r="AFG112" s="58"/>
      <c r="AFH112" s="58"/>
      <c r="AFI112" s="58"/>
      <c r="AFJ112" s="58"/>
      <c r="AFK112" s="58"/>
      <c r="AFL112" s="58"/>
      <c r="AFM112" s="58"/>
      <c r="AFN112" s="58"/>
      <c r="AFO112" s="58"/>
      <c r="AFP112" s="58"/>
      <c r="AFQ112" s="58"/>
      <c r="AFR112" s="58"/>
      <c r="AFS112" s="58"/>
      <c r="AFT112" s="58"/>
      <c r="AFU112" s="58"/>
      <c r="AFV112" s="58"/>
      <c r="AFW112" s="58"/>
      <c r="AFX112" s="58"/>
      <c r="AFY112" s="58"/>
      <c r="AFZ112" s="58"/>
      <c r="AGA112" s="58"/>
      <c r="AGB112" s="58"/>
      <c r="AGC112" s="58"/>
      <c r="AGD112" s="58"/>
      <c r="AGE112" s="58"/>
      <c r="AGF112" s="58"/>
      <c r="AGG112" s="58"/>
      <c r="AGH112" s="58"/>
      <c r="AGI112" s="58"/>
      <c r="AGJ112" s="58"/>
      <c r="AGK112" s="58"/>
      <c r="AGL112" s="58"/>
      <c r="AGM112" s="58"/>
      <c r="AGN112" s="58"/>
      <c r="AGO112" s="58"/>
      <c r="AGP112" s="58"/>
      <c r="AGQ112" s="58"/>
      <c r="AGR112" s="58"/>
      <c r="AGS112" s="58"/>
      <c r="AGT112" s="58"/>
      <c r="AGU112" s="58"/>
      <c r="AGV112" s="58"/>
      <c r="AGW112" s="58"/>
      <c r="AGX112" s="58"/>
      <c r="AGY112" s="58"/>
      <c r="AGZ112" s="58"/>
      <c r="AHA112" s="58"/>
      <c r="AHB112" s="58"/>
      <c r="AHC112" s="58"/>
      <c r="AHD112" s="58"/>
      <c r="AHE112" s="58"/>
      <c r="AHF112" s="58"/>
      <c r="AHG112" s="58"/>
      <c r="AHH112" s="58"/>
      <c r="AHI112" s="58"/>
      <c r="AHJ112" s="58"/>
      <c r="AHK112" s="58"/>
      <c r="AHL112" s="58"/>
      <c r="AHM112" s="58"/>
      <c r="AHN112" s="58"/>
      <c r="AHO112" s="58"/>
      <c r="AHP112" s="58"/>
      <c r="AHQ112" s="58"/>
      <c r="AHR112" s="58"/>
      <c r="AHS112" s="58"/>
      <c r="AHT112" s="58"/>
      <c r="AHU112" s="58"/>
      <c r="AHV112" s="58"/>
      <c r="AHW112" s="58"/>
      <c r="AHX112" s="58"/>
      <c r="AHY112" s="58"/>
      <c r="AHZ112" s="58"/>
      <c r="AIA112" s="58"/>
      <c r="AIB112" s="58"/>
      <c r="AIC112" s="58"/>
      <c r="AID112" s="58"/>
      <c r="AIE112" s="58"/>
      <c r="AIF112" s="58"/>
      <c r="AIG112" s="58"/>
      <c r="AIH112" s="58"/>
      <c r="AII112" s="58"/>
      <c r="AIJ112" s="58"/>
      <c r="AIK112" s="58"/>
      <c r="AIL112" s="58"/>
      <c r="AIM112" s="58"/>
      <c r="AIN112" s="58"/>
      <c r="AIO112" s="58"/>
      <c r="AIP112" s="58"/>
      <c r="AIQ112" s="58"/>
      <c r="AIR112" s="58"/>
      <c r="AIS112" s="58"/>
      <c r="AIT112" s="58"/>
      <c r="AIU112" s="58"/>
      <c r="AIV112" s="58"/>
      <c r="AIW112" s="58"/>
      <c r="AIX112" s="58"/>
      <c r="AIY112" s="58"/>
      <c r="AIZ112" s="58"/>
      <c r="AJA112" s="58"/>
      <c r="AJB112" s="58"/>
      <c r="AJC112" s="58"/>
      <c r="AJD112" s="58"/>
      <c r="AJE112" s="58"/>
      <c r="AJF112" s="58"/>
      <c r="AJG112" s="58"/>
      <c r="AJH112" s="58"/>
      <c r="AJI112" s="58"/>
      <c r="AJJ112" s="58"/>
      <c r="AJK112" s="58"/>
      <c r="AJL112" s="58"/>
      <c r="AJM112" s="58"/>
      <c r="AJN112" s="58"/>
      <c r="AJO112" s="58"/>
      <c r="AJP112" s="58"/>
      <c r="AJQ112" s="58"/>
      <c r="AJR112" s="58"/>
      <c r="AJS112" s="58"/>
      <c r="AJT112" s="58"/>
      <c r="AJU112" s="58"/>
      <c r="AJV112" s="58"/>
      <c r="AJW112" s="58"/>
      <c r="AJX112" s="58"/>
      <c r="AJY112" s="58"/>
      <c r="AJZ112" s="58"/>
      <c r="AKA112" s="58"/>
      <c r="AKB112" s="58"/>
      <c r="AKC112" s="58"/>
      <c r="AKD112" s="58"/>
      <c r="AKE112" s="58"/>
      <c r="AKF112" s="58"/>
      <c r="AKG112" s="58"/>
      <c r="AKH112" s="58"/>
      <c r="AKI112" s="58"/>
      <c r="AKJ112" s="58"/>
      <c r="AKK112" s="58"/>
      <c r="AKL112" s="58"/>
      <c r="AKM112" s="58"/>
      <c r="AKN112" s="58"/>
      <c r="AKO112" s="58"/>
      <c r="AKP112" s="58"/>
      <c r="AKQ112" s="58"/>
      <c r="AKR112" s="58"/>
      <c r="AKS112" s="58"/>
      <c r="AKT112" s="58"/>
      <c r="AKU112" s="58"/>
      <c r="AKV112" s="58"/>
      <c r="AKW112" s="58"/>
      <c r="AKX112" s="58"/>
      <c r="AKY112" s="58"/>
      <c r="AKZ112" s="58"/>
      <c r="ALA112" s="58"/>
      <c r="ALB112" s="58"/>
      <c r="ALC112" s="58"/>
      <c r="ALD112" s="58"/>
      <c r="ALE112" s="58"/>
      <c r="ALF112" s="58"/>
      <c r="ALG112" s="58"/>
      <c r="ALH112" s="58"/>
      <c r="ALI112" s="58"/>
      <c r="ALJ112" s="58"/>
      <c r="ALK112" s="58"/>
      <c r="ALL112" s="58"/>
      <c r="ALM112" s="58"/>
      <c r="ALN112" s="58"/>
      <c r="ALO112" s="58"/>
      <c r="ALP112" s="58"/>
      <c r="ALQ112" s="58"/>
      <c r="ALR112" s="58"/>
      <c r="ALS112" s="58"/>
      <c r="ALT112" s="58"/>
      <c r="ALU112" s="58"/>
      <c r="ALV112" s="58"/>
      <c r="ALW112" s="58"/>
      <c r="ALX112" s="58"/>
      <c r="ALY112" s="58"/>
      <c r="ALZ112" s="58"/>
      <c r="AMA112" s="58"/>
      <c r="AMB112" s="58"/>
      <c r="AMC112" s="58"/>
      <c r="AMD112" s="58"/>
      <c r="AME112" s="58"/>
      <c r="AMF112" s="58"/>
      <c r="AMG112" s="58"/>
      <c r="AMH112" s="58"/>
      <c r="AMI112" s="58"/>
      <c r="AMJ112" s="59"/>
    </row>
    <row r="113" spans="1:1024" s="2" customFormat="1" ht="15" customHeight="1">
      <c r="A113" s="185" t="s">
        <v>173</v>
      </c>
      <c r="B113" s="185"/>
      <c r="C113" s="185"/>
      <c r="D113" s="185"/>
      <c r="E113" s="185"/>
      <c r="F113" s="185"/>
      <c r="G113" s="185"/>
      <c r="H113" s="185"/>
      <c r="I113" s="185"/>
      <c r="J113" s="15"/>
      <c r="K113" s="1"/>
      <c r="AV113" s="58"/>
      <c r="AW113" s="58"/>
      <c r="AX113" s="58"/>
      <c r="AY113" s="58"/>
      <c r="AZ113" s="58"/>
      <c r="BA113" s="58"/>
      <c r="BB113" s="58"/>
      <c r="BC113" s="58"/>
      <c r="BD113" s="58"/>
      <c r="BE113" s="58"/>
      <c r="BF113" s="58"/>
      <c r="BG113" s="58"/>
      <c r="BH113" s="58"/>
      <c r="BI113" s="58"/>
      <c r="BJ113" s="58"/>
      <c r="BK113" s="58"/>
      <c r="BL113" s="58"/>
      <c r="BM113" s="58"/>
      <c r="BN113" s="58"/>
      <c r="BO113" s="58"/>
      <c r="BP113" s="58"/>
      <c r="BQ113" s="58"/>
      <c r="BR113" s="58"/>
      <c r="BS113" s="58"/>
      <c r="BT113" s="58"/>
      <c r="BU113" s="58"/>
      <c r="BV113" s="58"/>
      <c r="BW113" s="58"/>
      <c r="BX113" s="58"/>
      <c r="BY113" s="58"/>
      <c r="BZ113" s="58"/>
      <c r="CA113" s="58"/>
      <c r="CB113" s="58"/>
      <c r="CC113" s="58"/>
      <c r="CD113" s="58"/>
      <c r="CE113" s="58"/>
      <c r="CF113" s="58"/>
      <c r="CG113" s="58"/>
      <c r="CH113" s="58"/>
      <c r="CI113" s="58"/>
      <c r="CJ113" s="58"/>
      <c r="CK113" s="58"/>
      <c r="CL113" s="58"/>
      <c r="CM113" s="58"/>
      <c r="CN113" s="58"/>
      <c r="CO113" s="58"/>
      <c r="CP113" s="58"/>
      <c r="CQ113" s="58"/>
      <c r="CR113" s="58"/>
      <c r="CS113" s="58"/>
      <c r="CT113" s="58"/>
      <c r="CU113" s="58"/>
      <c r="CV113" s="58"/>
      <c r="CW113" s="58"/>
      <c r="CX113" s="58"/>
      <c r="CY113" s="58"/>
      <c r="CZ113" s="58"/>
      <c r="DA113" s="58"/>
      <c r="DB113" s="58"/>
      <c r="DC113" s="58"/>
      <c r="DD113" s="58"/>
      <c r="DE113" s="58"/>
      <c r="DF113" s="58"/>
      <c r="DG113" s="58"/>
      <c r="DH113" s="58"/>
      <c r="DI113" s="58"/>
      <c r="DJ113" s="58"/>
      <c r="DK113" s="58"/>
      <c r="DL113" s="58"/>
      <c r="DM113" s="58"/>
      <c r="DN113" s="58"/>
      <c r="DO113" s="58"/>
      <c r="DP113" s="58"/>
      <c r="DQ113" s="58"/>
      <c r="DR113" s="58"/>
      <c r="DS113" s="58"/>
      <c r="DT113" s="58"/>
      <c r="DU113" s="58"/>
      <c r="DV113" s="58"/>
      <c r="DW113" s="58"/>
      <c r="DX113" s="58"/>
      <c r="DY113" s="58"/>
      <c r="DZ113" s="58"/>
      <c r="EA113" s="58"/>
      <c r="EB113" s="58"/>
      <c r="EC113" s="58"/>
      <c r="ED113" s="58"/>
      <c r="EE113" s="58"/>
      <c r="EF113" s="58"/>
      <c r="EG113" s="58"/>
      <c r="EH113" s="58"/>
      <c r="EI113" s="58"/>
      <c r="EJ113" s="58"/>
      <c r="EK113" s="58"/>
      <c r="EL113" s="58"/>
      <c r="EM113" s="58"/>
      <c r="EN113" s="58"/>
      <c r="EO113" s="58"/>
      <c r="EP113" s="58"/>
      <c r="EQ113" s="58"/>
      <c r="ER113" s="58"/>
      <c r="ES113" s="58"/>
      <c r="ET113" s="58"/>
      <c r="EU113" s="58"/>
      <c r="EV113" s="58"/>
      <c r="EW113" s="58"/>
      <c r="EX113" s="58"/>
      <c r="EY113" s="58"/>
      <c r="EZ113" s="58"/>
      <c r="FA113" s="58"/>
      <c r="FB113" s="58"/>
      <c r="FC113" s="58"/>
      <c r="FD113" s="58"/>
      <c r="FE113" s="58"/>
      <c r="FF113" s="58"/>
      <c r="FG113" s="58"/>
      <c r="FH113" s="58"/>
      <c r="FI113" s="58"/>
      <c r="FJ113" s="58"/>
      <c r="FK113" s="58"/>
      <c r="FL113" s="58"/>
      <c r="FM113" s="58"/>
      <c r="FN113" s="58"/>
      <c r="FO113" s="58"/>
      <c r="FP113" s="58"/>
      <c r="FQ113" s="58"/>
      <c r="FR113" s="58"/>
      <c r="FS113" s="58"/>
      <c r="FT113" s="58"/>
      <c r="FU113" s="58"/>
      <c r="FV113" s="58"/>
      <c r="FW113" s="58"/>
      <c r="FX113" s="58"/>
      <c r="FY113" s="58"/>
      <c r="FZ113" s="58"/>
      <c r="GA113" s="58"/>
      <c r="GB113" s="58"/>
      <c r="GC113" s="58"/>
      <c r="GD113" s="58"/>
      <c r="GE113" s="58"/>
      <c r="GF113" s="58"/>
      <c r="GG113" s="58"/>
      <c r="GH113" s="58"/>
      <c r="GI113" s="58"/>
      <c r="GJ113" s="58"/>
      <c r="GK113" s="58"/>
      <c r="GL113" s="58"/>
      <c r="GM113" s="58"/>
      <c r="GN113" s="58"/>
      <c r="GO113" s="58"/>
      <c r="GP113" s="58"/>
      <c r="GQ113" s="58"/>
      <c r="GR113" s="58"/>
      <c r="GS113" s="58"/>
      <c r="GT113" s="58"/>
      <c r="GU113" s="58"/>
      <c r="GV113" s="58"/>
      <c r="GW113" s="58"/>
      <c r="GX113" s="58"/>
      <c r="GY113" s="58"/>
      <c r="GZ113" s="58"/>
      <c r="HA113" s="58"/>
      <c r="HB113" s="58"/>
      <c r="HC113" s="58"/>
      <c r="HD113" s="58"/>
      <c r="HE113" s="58"/>
      <c r="HF113" s="58"/>
      <c r="HG113" s="58"/>
      <c r="HH113" s="58"/>
      <c r="HI113" s="58"/>
      <c r="HJ113" s="58"/>
      <c r="HK113" s="58"/>
      <c r="HL113" s="58"/>
      <c r="HM113" s="58"/>
      <c r="HN113" s="58"/>
      <c r="HO113" s="58"/>
      <c r="HP113" s="58"/>
      <c r="HQ113" s="58"/>
      <c r="HR113" s="58"/>
      <c r="HS113" s="58"/>
      <c r="HT113" s="58"/>
      <c r="HU113" s="58"/>
      <c r="HV113" s="58"/>
      <c r="HW113" s="58"/>
      <c r="HX113" s="58"/>
      <c r="HY113" s="58"/>
      <c r="HZ113" s="58"/>
      <c r="IA113" s="58"/>
      <c r="IB113" s="58"/>
      <c r="IC113" s="58"/>
      <c r="ID113" s="58"/>
      <c r="IE113" s="58"/>
      <c r="IF113" s="58"/>
      <c r="IG113" s="58"/>
      <c r="IH113" s="58"/>
      <c r="II113" s="58"/>
      <c r="IJ113" s="58"/>
      <c r="IK113" s="58"/>
      <c r="IL113" s="58"/>
      <c r="IM113" s="58"/>
      <c r="IN113" s="58"/>
      <c r="IO113" s="58"/>
      <c r="IP113" s="58"/>
      <c r="IQ113" s="58"/>
      <c r="IR113" s="58"/>
      <c r="IS113" s="58"/>
      <c r="IT113" s="58"/>
      <c r="IU113" s="58"/>
      <c r="IV113" s="58"/>
      <c r="IW113" s="58"/>
      <c r="IX113" s="58"/>
      <c r="IY113" s="58"/>
      <c r="IZ113" s="58"/>
      <c r="JA113" s="58"/>
      <c r="JB113" s="58"/>
      <c r="JC113" s="58"/>
      <c r="JD113" s="58"/>
      <c r="JE113" s="58"/>
      <c r="JF113" s="58"/>
      <c r="JG113" s="58"/>
      <c r="JH113" s="58"/>
      <c r="JI113" s="58"/>
      <c r="JJ113" s="58"/>
      <c r="JK113" s="58"/>
      <c r="JL113" s="58"/>
      <c r="JM113" s="58"/>
      <c r="JN113" s="58"/>
      <c r="JO113" s="58"/>
      <c r="JP113" s="58"/>
      <c r="JQ113" s="58"/>
      <c r="JR113" s="58"/>
      <c r="JS113" s="58"/>
      <c r="JT113" s="58"/>
      <c r="JU113" s="58"/>
      <c r="JV113" s="58"/>
      <c r="JW113" s="58"/>
      <c r="JX113" s="58"/>
      <c r="JY113" s="58"/>
      <c r="JZ113" s="58"/>
      <c r="KA113" s="58"/>
      <c r="KB113" s="58"/>
      <c r="KC113" s="58"/>
      <c r="KD113" s="58"/>
      <c r="KE113" s="58"/>
      <c r="KF113" s="58"/>
      <c r="KG113" s="58"/>
      <c r="KH113" s="58"/>
      <c r="KI113" s="58"/>
      <c r="KJ113" s="58"/>
      <c r="KK113" s="58"/>
      <c r="KL113" s="58"/>
      <c r="KM113" s="58"/>
      <c r="KN113" s="58"/>
      <c r="KO113" s="58"/>
      <c r="KP113" s="58"/>
      <c r="KQ113" s="58"/>
      <c r="KR113" s="58"/>
      <c r="KS113" s="58"/>
      <c r="KT113" s="58"/>
      <c r="KU113" s="58"/>
      <c r="KV113" s="58"/>
      <c r="KW113" s="58"/>
      <c r="KX113" s="58"/>
      <c r="KY113" s="58"/>
      <c r="KZ113" s="58"/>
      <c r="LA113" s="58"/>
      <c r="LB113" s="58"/>
      <c r="LC113" s="58"/>
      <c r="LD113" s="58"/>
      <c r="LE113" s="58"/>
      <c r="LF113" s="58"/>
      <c r="LG113" s="58"/>
      <c r="LH113" s="58"/>
      <c r="LI113" s="58"/>
      <c r="LJ113" s="58"/>
      <c r="LK113" s="58"/>
      <c r="LL113" s="58"/>
      <c r="LM113" s="58"/>
      <c r="LN113" s="58"/>
      <c r="LO113" s="58"/>
      <c r="LP113" s="58"/>
      <c r="LQ113" s="58"/>
      <c r="LR113" s="58"/>
      <c r="LS113" s="58"/>
      <c r="LT113" s="58"/>
      <c r="LU113" s="58"/>
      <c r="LV113" s="58"/>
      <c r="LW113" s="58"/>
      <c r="LX113" s="58"/>
      <c r="LY113" s="58"/>
      <c r="LZ113" s="58"/>
      <c r="MA113" s="58"/>
      <c r="MB113" s="58"/>
      <c r="MC113" s="58"/>
      <c r="MD113" s="58"/>
      <c r="ME113" s="58"/>
      <c r="MF113" s="58"/>
      <c r="MG113" s="58"/>
      <c r="MH113" s="58"/>
      <c r="MI113" s="58"/>
      <c r="MJ113" s="58"/>
      <c r="MK113" s="58"/>
      <c r="ML113" s="58"/>
      <c r="MM113" s="58"/>
      <c r="MN113" s="58"/>
      <c r="MO113" s="58"/>
      <c r="MP113" s="58"/>
      <c r="MQ113" s="58"/>
      <c r="MR113" s="58"/>
      <c r="MS113" s="58"/>
      <c r="MT113" s="58"/>
      <c r="MU113" s="58"/>
      <c r="MV113" s="58"/>
      <c r="MW113" s="58"/>
      <c r="MX113" s="58"/>
      <c r="MY113" s="58"/>
      <c r="MZ113" s="58"/>
      <c r="NA113" s="58"/>
      <c r="NB113" s="58"/>
      <c r="NC113" s="58"/>
      <c r="ND113" s="58"/>
      <c r="NE113" s="58"/>
      <c r="NF113" s="58"/>
      <c r="NG113" s="58"/>
      <c r="NH113" s="58"/>
      <c r="NI113" s="58"/>
      <c r="NJ113" s="58"/>
      <c r="NK113" s="58"/>
      <c r="NL113" s="58"/>
      <c r="NM113" s="58"/>
      <c r="NN113" s="58"/>
      <c r="NO113" s="58"/>
      <c r="NP113" s="58"/>
      <c r="NQ113" s="58"/>
      <c r="NR113" s="58"/>
      <c r="NS113" s="58"/>
      <c r="NT113" s="58"/>
      <c r="NU113" s="58"/>
      <c r="NV113" s="58"/>
      <c r="NW113" s="58"/>
      <c r="NX113" s="58"/>
      <c r="NY113" s="58"/>
      <c r="NZ113" s="58"/>
      <c r="OA113" s="58"/>
      <c r="OB113" s="58"/>
      <c r="OC113" s="58"/>
      <c r="OD113" s="58"/>
      <c r="OE113" s="58"/>
      <c r="OF113" s="58"/>
      <c r="OG113" s="58"/>
      <c r="OH113" s="58"/>
      <c r="OI113" s="58"/>
      <c r="OJ113" s="58"/>
      <c r="OK113" s="58"/>
      <c r="OL113" s="58"/>
      <c r="OM113" s="58"/>
      <c r="ON113" s="58"/>
      <c r="OO113" s="58"/>
      <c r="OP113" s="58"/>
      <c r="OQ113" s="58"/>
      <c r="OR113" s="58"/>
      <c r="OS113" s="58"/>
      <c r="OT113" s="58"/>
      <c r="OU113" s="58"/>
      <c r="OV113" s="58"/>
      <c r="OW113" s="58"/>
      <c r="OX113" s="58"/>
      <c r="OY113" s="58"/>
      <c r="OZ113" s="58"/>
      <c r="PA113" s="58"/>
      <c r="PB113" s="58"/>
      <c r="PC113" s="58"/>
      <c r="PD113" s="58"/>
      <c r="PE113" s="58"/>
      <c r="PF113" s="58"/>
      <c r="PG113" s="58"/>
      <c r="PH113" s="58"/>
      <c r="PI113" s="58"/>
      <c r="PJ113" s="58"/>
      <c r="PK113" s="58"/>
      <c r="PL113" s="58"/>
      <c r="PM113" s="58"/>
      <c r="PN113" s="58"/>
      <c r="PO113" s="58"/>
      <c r="PP113" s="58"/>
      <c r="PQ113" s="58"/>
      <c r="PR113" s="58"/>
      <c r="PS113" s="58"/>
      <c r="PT113" s="58"/>
      <c r="PU113" s="58"/>
      <c r="PV113" s="58"/>
      <c r="PW113" s="58"/>
      <c r="PX113" s="58"/>
      <c r="PY113" s="58"/>
      <c r="PZ113" s="58"/>
      <c r="QA113" s="58"/>
      <c r="QB113" s="58"/>
      <c r="QC113" s="58"/>
      <c r="QD113" s="58"/>
      <c r="QE113" s="58"/>
      <c r="QF113" s="58"/>
      <c r="QG113" s="58"/>
      <c r="QH113" s="58"/>
      <c r="QI113" s="58"/>
      <c r="QJ113" s="58"/>
      <c r="QK113" s="58"/>
      <c r="QL113" s="58"/>
      <c r="QM113" s="58"/>
      <c r="QN113" s="58"/>
      <c r="QO113" s="58"/>
      <c r="QP113" s="58"/>
      <c r="QQ113" s="58"/>
      <c r="QR113" s="58"/>
      <c r="QS113" s="58"/>
      <c r="QT113" s="58"/>
      <c r="QU113" s="58"/>
      <c r="QV113" s="58"/>
      <c r="QW113" s="58"/>
      <c r="QX113" s="58"/>
      <c r="QY113" s="58"/>
      <c r="QZ113" s="58"/>
      <c r="RA113" s="58"/>
      <c r="RB113" s="58"/>
      <c r="RC113" s="58"/>
      <c r="RD113" s="58"/>
      <c r="RE113" s="58"/>
      <c r="RF113" s="58"/>
      <c r="RG113" s="58"/>
      <c r="RH113" s="58"/>
      <c r="RI113" s="58"/>
      <c r="RJ113" s="58"/>
      <c r="RK113" s="58"/>
      <c r="RL113" s="58"/>
      <c r="RM113" s="58"/>
      <c r="RN113" s="58"/>
      <c r="RO113" s="58"/>
      <c r="RP113" s="58"/>
      <c r="RQ113" s="58"/>
      <c r="RR113" s="58"/>
      <c r="RS113" s="58"/>
      <c r="RT113" s="58"/>
      <c r="RU113" s="58"/>
      <c r="RV113" s="58"/>
      <c r="RW113" s="58"/>
      <c r="RX113" s="58"/>
      <c r="RY113" s="58"/>
      <c r="RZ113" s="58"/>
      <c r="SA113" s="58"/>
      <c r="SB113" s="58"/>
      <c r="SC113" s="58"/>
      <c r="SD113" s="58"/>
      <c r="SE113" s="58"/>
      <c r="SF113" s="58"/>
      <c r="SG113" s="58"/>
      <c r="SH113" s="58"/>
      <c r="SI113" s="58"/>
      <c r="SJ113" s="58"/>
      <c r="SK113" s="58"/>
      <c r="SL113" s="58"/>
      <c r="SM113" s="58"/>
      <c r="SN113" s="58"/>
      <c r="SO113" s="58"/>
      <c r="SP113" s="58"/>
      <c r="SQ113" s="58"/>
      <c r="SR113" s="58"/>
      <c r="SS113" s="58"/>
      <c r="ST113" s="58"/>
      <c r="SU113" s="58"/>
      <c r="SV113" s="58"/>
      <c r="SW113" s="58"/>
      <c r="SX113" s="58"/>
      <c r="SY113" s="58"/>
      <c r="SZ113" s="58"/>
      <c r="TA113" s="58"/>
      <c r="TB113" s="58"/>
      <c r="TC113" s="58"/>
      <c r="TD113" s="58"/>
      <c r="TE113" s="58"/>
      <c r="TF113" s="58"/>
      <c r="TG113" s="58"/>
      <c r="TH113" s="58"/>
      <c r="TI113" s="58"/>
      <c r="TJ113" s="58"/>
      <c r="TK113" s="58"/>
      <c r="TL113" s="58"/>
      <c r="TM113" s="58"/>
      <c r="TN113" s="58"/>
      <c r="TO113" s="58"/>
      <c r="TP113" s="58"/>
      <c r="TQ113" s="58"/>
      <c r="TR113" s="58"/>
      <c r="TS113" s="58"/>
      <c r="TT113" s="58"/>
      <c r="TU113" s="58"/>
      <c r="TV113" s="58"/>
      <c r="TW113" s="58"/>
      <c r="TX113" s="58"/>
      <c r="TY113" s="58"/>
      <c r="TZ113" s="58"/>
      <c r="UA113" s="58"/>
      <c r="UB113" s="58"/>
      <c r="UC113" s="58"/>
      <c r="UD113" s="58"/>
      <c r="UE113" s="58"/>
      <c r="UF113" s="58"/>
      <c r="UG113" s="58"/>
      <c r="UH113" s="58"/>
      <c r="UI113" s="58"/>
      <c r="UJ113" s="58"/>
      <c r="UK113" s="58"/>
      <c r="UL113" s="58"/>
      <c r="UM113" s="58"/>
      <c r="UN113" s="58"/>
      <c r="UO113" s="58"/>
      <c r="UP113" s="58"/>
      <c r="UQ113" s="58"/>
      <c r="UR113" s="58"/>
      <c r="US113" s="58"/>
      <c r="UT113" s="58"/>
      <c r="UU113" s="58"/>
      <c r="UV113" s="58"/>
      <c r="UW113" s="58"/>
      <c r="UX113" s="58"/>
      <c r="UY113" s="58"/>
      <c r="UZ113" s="58"/>
      <c r="VA113" s="58"/>
      <c r="VB113" s="58"/>
      <c r="VC113" s="58"/>
      <c r="VD113" s="58"/>
      <c r="VE113" s="58"/>
      <c r="VF113" s="58"/>
      <c r="VG113" s="58"/>
      <c r="VH113" s="58"/>
      <c r="VI113" s="58"/>
      <c r="VJ113" s="58"/>
      <c r="VK113" s="58"/>
      <c r="VL113" s="58"/>
      <c r="VM113" s="58"/>
      <c r="VN113" s="58"/>
      <c r="VO113" s="58"/>
      <c r="VP113" s="58"/>
      <c r="VQ113" s="58"/>
      <c r="VR113" s="58"/>
      <c r="VS113" s="58"/>
      <c r="VT113" s="58"/>
      <c r="VU113" s="58"/>
      <c r="VV113" s="58"/>
      <c r="VW113" s="58"/>
      <c r="VX113" s="58"/>
      <c r="VY113" s="58"/>
      <c r="VZ113" s="58"/>
      <c r="WA113" s="58"/>
      <c r="WB113" s="58"/>
      <c r="WC113" s="58"/>
      <c r="WD113" s="58"/>
      <c r="WE113" s="58"/>
      <c r="WF113" s="58"/>
      <c r="WG113" s="58"/>
      <c r="WH113" s="58"/>
      <c r="WI113" s="58"/>
      <c r="WJ113" s="58"/>
      <c r="WK113" s="58"/>
      <c r="WL113" s="58"/>
      <c r="WM113" s="58"/>
      <c r="WN113" s="58"/>
      <c r="WO113" s="58"/>
      <c r="WP113" s="58"/>
      <c r="WQ113" s="58"/>
      <c r="WR113" s="58"/>
      <c r="WS113" s="58"/>
      <c r="WT113" s="58"/>
      <c r="WU113" s="58"/>
      <c r="WV113" s="58"/>
      <c r="WW113" s="58"/>
      <c r="WX113" s="58"/>
      <c r="WY113" s="58"/>
      <c r="WZ113" s="58"/>
      <c r="XA113" s="58"/>
      <c r="XB113" s="58"/>
      <c r="XC113" s="58"/>
      <c r="XD113" s="58"/>
      <c r="XE113" s="58"/>
      <c r="XF113" s="58"/>
      <c r="XG113" s="58"/>
      <c r="XH113" s="58"/>
      <c r="XI113" s="58"/>
      <c r="XJ113" s="58"/>
      <c r="XK113" s="58"/>
      <c r="XL113" s="58"/>
      <c r="XM113" s="58"/>
      <c r="XN113" s="58"/>
      <c r="XO113" s="58"/>
      <c r="XP113" s="58"/>
      <c r="XQ113" s="58"/>
      <c r="XR113" s="58"/>
      <c r="XS113" s="58"/>
      <c r="XT113" s="58"/>
      <c r="XU113" s="58"/>
      <c r="XV113" s="58"/>
      <c r="XW113" s="58"/>
      <c r="XX113" s="58"/>
      <c r="XY113" s="58"/>
      <c r="XZ113" s="58"/>
      <c r="YA113" s="58"/>
      <c r="YB113" s="58"/>
      <c r="YC113" s="58"/>
      <c r="YD113" s="58"/>
      <c r="YE113" s="58"/>
      <c r="YF113" s="58"/>
      <c r="YG113" s="58"/>
      <c r="YH113" s="58"/>
      <c r="YI113" s="58"/>
      <c r="YJ113" s="58"/>
      <c r="YK113" s="58"/>
      <c r="YL113" s="58"/>
      <c r="YM113" s="58"/>
      <c r="YN113" s="58"/>
      <c r="YO113" s="58"/>
      <c r="YP113" s="58"/>
      <c r="YQ113" s="58"/>
      <c r="YR113" s="58"/>
      <c r="YS113" s="58"/>
      <c r="YT113" s="58"/>
      <c r="YU113" s="58"/>
      <c r="YV113" s="58"/>
      <c r="YW113" s="58"/>
      <c r="YX113" s="58"/>
      <c r="YY113" s="58"/>
      <c r="YZ113" s="58"/>
      <c r="ZA113" s="58"/>
      <c r="ZB113" s="58"/>
      <c r="ZC113" s="58"/>
      <c r="ZD113" s="58"/>
      <c r="ZE113" s="58"/>
      <c r="ZF113" s="58"/>
      <c r="ZG113" s="58"/>
      <c r="ZH113" s="58"/>
      <c r="ZI113" s="58"/>
      <c r="ZJ113" s="58"/>
      <c r="ZK113" s="58"/>
      <c r="ZL113" s="58"/>
      <c r="ZM113" s="58"/>
      <c r="ZN113" s="58"/>
      <c r="ZO113" s="58"/>
      <c r="ZP113" s="58"/>
      <c r="ZQ113" s="58"/>
      <c r="ZR113" s="58"/>
      <c r="ZS113" s="58"/>
      <c r="ZT113" s="58"/>
      <c r="ZU113" s="58"/>
      <c r="ZV113" s="58"/>
      <c r="ZW113" s="58"/>
      <c r="ZX113" s="58"/>
      <c r="ZY113" s="58"/>
      <c r="ZZ113" s="58"/>
      <c r="AAA113" s="58"/>
      <c r="AAB113" s="58"/>
      <c r="AAC113" s="58"/>
      <c r="AAD113" s="58"/>
      <c r="AAE113" s="58"/>
      <c r="AAF113" s="58"/>
      <c r="AAG113" s="58"/>
      <c r="AAH113" s="58"/>
      <c r="AAI113" s="58"/>
      <c r="AAJ113" s="58"/>
      <c r="AAK113" s="58"/>
      <c r="AAL113" s="58"/>
      <c r="AAM113" s="58"/>
      <c r="AAN113" s="58"/>
      <c r="AAO113" s="58"/>
      <c r="AAP113" s="58"/>
      <c r="AAQ113" s="58"/>
      <c r="AAR113" s="58"/>
      <c r="AAS113" s="58"/>
      <c r="AAT113" s="58"/>
      <c r="AAU113" s="58"/>
      <c r="AAV113" s="58"/>
      <c r="AAW113" s="58"/>
      <c r="AAX113" s="58"/>
      <c r="AAY113" s="58"/>
      <c r="AAZ113" s="58"/>
      <c r="ABA113" s="58"/>
      <c r="ABB113" s="58"/>
      <c r="ABC113" s="58"/>
      <c r="ABD113" s="58"/>
      <c r="ABE113" s="58"/>
      <c r="ABF113" s="58"/>
      <c r="ABG113" s="58"/>
      <c r="ABH113" s="58"/>
      <c r="ABI113" s="58"/>
      <c r="ABJ113" s="58"/>
      <c r="ABK113" s="58"/>
      <c r="ABL113" s="58"/>
      <c r="ABM113" s="58"/>
      <c r="ABN113" s="58"/>
      <c r="ABO113" s="58"/>
      <c r="ABP113" s="58"/>
      <c r="ABQ113" s="58"/>
      <c r="ABR113" s="58"/>
      <c r="ABS113" s="58"/>
      <c r="ABT113" s="58"/>
      <c r="ABU113" s="58"/>
      <c r="ABV113" s="58"/>
      <c r="ABW113" s="58"/>
      <c r="ABX113" s="58"/>
      <c r="ABY113" s="58"/>
      <c r="ABZ113" s="58"/>
      <c r="ACA113" s="58"/>
      <c r="ACB113" s="58"/>
      <c r="ACC113" s="58"/>
      <c r="ACD113" s="58"/>
      <c r="ACE113" s="58"/>
      <c r="ACF113" s="58"/>
      <c r="ACG113" s="58"/>
      <c r="ACH113" s="58"/>
      <c r="ACI113" s="58"/>
      <c r="ACJ113" s="58"/>
      <c r="ACK113" s="58"/>
      <c r="ACL113" s="58"/>
      <c r="ACM113" s="58"/>
      <c r="ACN113" s="58"/>
      <c r="ACO113" s="58"/>
      <c r="ACP113" s="58"/>
      <c r="ACQ113" s="58"/>
      <c r="ACR113" s="58"/>
      <c r="ACS113" s="58"/>
      <c r="ACT113" s="58"/>
      <c r="ACU113" s="58"/>
      <c r="ACV113" s="58"/>
      <c r="ACW113" s="58"/>
      <c r="ACX113" s="58"/>
      <c r="ACY113" s="58"/>
      <c r="ACZ113" s="58"/>
      <c r="ADA113" s="58"/>
      <c r="ADB113" s="58"/>
      <c r="ADC113" s="58"/>
      <c r="ADD113" s="58"/>
      <c r="ADE113" s="58"/>
      <c r="ADF113" s="58"/>
      <c r="ADG113" s="58"/>
      <c r="ADH113" s="58"/>
      <c r="ADI113" s="58"/>
      <c r="ADJ113" s="58"/>
      <c r="ADK113" s="58"/>
      <c r="ADL113" s="58"/>
      <c r="ADM113" s="58"/>
      <c r="ADN113" s="58"/>
      <c r="ADO113" s="58"/>
      <c r="ADP113" s="58"/>
      <c r="ADQ113" s="58"/>
      <c r="ADR113" s="58"/>
      <c r="ADS113" s="58"/>
      <c r="ADT113" s="58"/>
      <c r="ADU113" s="58"/>
      <c r="ADV113" s="58"/>
      <c r="ADW113" s="58"/>
      <c r="ADX113" s="58"/>
      <c r="ADY113" s="58"/>
      <c r="ADZ113" s="58"/>
      <c r="AEA113" s="58"/>
      <c r="AEB113" s="58"/>
      <c r="AEC113" s="58"/>
      <c r="AED113" s="58"/>
      <c r="AEE113" s="58"/>
      <c r="AEF113" s="58"/>
      <c r="AEG113" s="58"/>
      <c r="AEH113" s="58"/>
      <c r="AEI113" s="58"/>
      <c r="AEJ113" s="58"/>
      <c r="AEK113" s="58"/>
      <c r="AEL113" s="58"/>
      <c r="AEM113" s="58"/>
      <c r="AEN113" s="58"/>
      <c r="AEO113" s="58"/>
      <c r="AEP113" s="58"/>
      <c r="AEQ113" s="58"/>
      <c r="AER113" s="58"/>
      <c r="AES113" s="58"/>
      <c r="AET113" s="58"/>
      <c r="AEU113" s="58"/>
      <c r="AEV113" s="58"/>
      <c r="AEW113" s="58"/>
      <c r="AEX113" s="58"/>
      <c r="AEY113" s="58"/>
      <c r="AEZ113" s="58"/>
      <c r="AFA113" s="58"/>
      <c r="AFB113" s="58"/>
      <c r="AFC113" s="58"/>
      <c r="AFD113" s="58"/>
      <c r="AFE113" s="58"/>
      <c r="AFF113" s="58"/>
      <c r="AFG113" s="58"/>
      <c r="AFH113" s="58"/>
      <c r="AFI113" s="58"/>
      <c r="AFJ113" s="58"/>
      <c r="AFK113" s="58"/>
      <c r="AFL113" s="58"/>
      <c r="AFM113" s="58"/>
      <c r="AFN113" s="58"/>
      <c r="AFO113" s="58"/>
      <c r="AFP113" s="58"/>
      <c r="AFQ113" s="58"/>
      <c r="AFR113" s="58"/>
      <c r="AFS113" s="58"/>
      <c r="AFT113" s="58"/>
      <c r="AFU113" s="58"/>
      <c r="AFV113" s="58"/>
      <c r="AFW113" s="58"/>
      <c r="AFX113" s="58"/>
      <c r="AFY113" s="58"/>
      <c r="AFZ113" s="58"/>
      <c r="AGA113" s="58"/>
      <c r="AGB113" s="58"/>
      <c r="AGC113" s="58"/>
      <c r="AGD113" s="58"/>
      <c r="AGE113" s="58"/>
      <c r="AGF113" s="58"/>
      <c r="AGG113" s="58"/>
      <c r="AGH113" s="58"/>
      <c r="AGI113" s="58"/>
      <c r="AGJ113" s="58"/>
      <c r="AGK113" s="58"/>
      <c r="AGL113" s="58"/>
      <c r="AGM113" s="58"/>
      <c r="AGN113" s="58"/>
      <c r="AGO113" s="58"/>
      <c r="AGP113" s="58"/>
      <c r="AGQ113" s="58"/>
      <c r="AGR113" s="58"/>
      <c r="AGS113" s="58"/>
      <c r="AGT113" s="58"/>
      <c r="AGU113" s="58"/>
      <c r="AGV113" s="58"/>
      <c r="AGW113" s="58"/>
      <c r="AGX113" s="58"/>
      <c r="AGY113" s="58"/>
      <c r="AGZ113" s="58"/>
      <c r="AHA113" s="58"/>
      <c r="AHB113" s="58"/>
      <c r="AHC113" s="58"/>
      <c r="AHD113" s="58"/>
      <c r="AHE113" s="58"/>
      <c r="AHF113" s="58"/>
      <c r="AHG113" s="58"/>
      <c r="AHH113" s="58"/>
      <c r="AHI113" s="58"/>
      <c r="AHJ113" s="58"/>
      <c r="AHK113" s="58"/>
      <c r="AHL113" s="58"/>
      <c r="AHM113" s="58"/>
      <c r="AHN113" s="58"/>
      <c r="AHO113" s="58"/>
      <c r="AHP113" s="58"/>
      <c r="AHQ113" s="58"/>
      <c r="AHR113" s="58"/>
      <c r="AHS113" s="58"/>
      <c r="AHT113" s="58"/>
      <c r="AHU113" s="58"/>
      <c r="AHV113" s="58"/>
      <c r="AHW113" s="58"/>
      <c r="AHX113" s="58"/>
      <c r="AHY113" s="58"/>
      <c r="AHZ113" s="58"/>
      <c r="AIA113" s="58"/>
      <c r="AIB113" s="58"/>
      <c r="AIC113" s="58"/>
      <c r="AID113" s="58"/>
      <c r="AIE113" s="58"/>
      <c r="AIF113" s="58"/>
      <c r="AIG113" s="58"/>
      <c r="AIH113" s="58"/>
      <c r="AII113" s="58"/>
      <c r="AIJ113" s="58"/>
      <c r="AIK113" s="58"/>
      <c r="AIL113" s="58"/>
      <c r="AIM113" s="58"/>
      <c r="AIN113" s="58"/>
      <c r="AIO113" s="58"/>
      <c r="AIP113" s="58"/>
      <c r="AIQ113" s="58"/>
      <c r="AIR113" s="58"/>
      <c r="AIS113" s="58"/>
      <c r="AIT113" s="58"/>
      <c r="AIU113" s="58"/>
      <c r="AIV113" s="58"/>
      <c r="AIW113" s="58"/>
      <c r="AIX113" s="58"/>
      <c r="AIY113" s="58"/>
      <c r="AIZ113" s="58"/>
      <c r="AJA113" s="58"/>
      <c r="AJB113" s="58"/>
      <c r="AJC113" s="58"/>
      <c r="AJD113" s="58"/>
      <c r="AJE113" s="58"/>
      <c r="AJF113" s="58"/>
      <c r="AJG113" s="58"/>
      <c r="AJH113" s="58"/>
      <c r="AJI113" s="58"/>
      <c r="AJJ113" s="58"/>
      <c r="AJK113" s="58"/>
      <c r="AJL113" s="58"/>
      <c r="AJM113" s="58"/>
      <c r="AJN113" s="58"/>
      <c r="AJO113" s="58"/>
      <c r="AJP113" s="58"/>
      <c r="AJQ113" s="58"/>
      <c r="AJR113" s="58"/>
      <c r="AJS113" s="58"/>
      <c r="AJT113" s="58"/>
      <c r="AJU113" s="58"/>
      <c r="AJV113" s="58"/>
      <c r="AJW113" s="58"/>
      <c r="AJX113" s="58"/>
      <c r="AJY113" s="58"/>
      <c r="AJZ113" s="58"/>
      <c r="AKA113" s="58"/>
      <c r="AKB113" s="58"/>
      <c r="AKC113" s="58"/>
      <c r="AKD113" s="58"/>
      <c r="AKE113" s="58"/>
      <c r="AKF113" s="58"/>
      <c r="AKG113" s="58"/>
      <c r="AKH113" s="58"/>
      <c r="AKI113" s="58"/>
      <c r="AKJ113" s="58"/>
      <c r="AKK113" s="58"/>
      <c r="AKL113" s="58"/>
      <c r="AKM113" s="58"/>
      <c r="AKN113" s="58"/>
      <c r="AKO113" s="58"/>
      <c r="AKP113" s="58"/>
      <c r="AKQ113" s="58"/>
      <c r="AKR113" s="58"/>
      <c r="AKS113" s="58"/>
      <c r="AKT113" s="58"/>
      <c r="AKU113" s="58"/>
      <c r="AKV113" s="58"/>
      <c r="AKW113" s="58"/>
      <c r="AKX113" s="58"/>
      <c r="AKY113" s="58"/>
      <c r="AKZ113" s="58"/>
      <c r="ALA113" s="58"/>
      <c r="ALB113" s="58"/>
      <c r="ALC113" s="58"/>
      <c r="ALD113" s="58"/>
      <c r="ALE113" s="58"/>
      <c r="ALF113" s="58"/>
      <c r="ALG113" s="58"/>
      <c r="ALH113" s="58"/>
      <c r="ALI113" s="58"/>
      <c r="ALJ113" s="58"/>
      <c r="ALK113" s="58"/>
      <c r="ALL113" s="58"/>
      <c r="ALM113" s="58"/>
      <c r="ALN113" s="58"/>
      <c r="ALO113" s="58"/>
      <c r="ALP113" s="58"/>
      <c r="ALQ113" s="58"/>
      <c r="ALR113" s="58"/>
      <c r="ALS113" s="58"/>
      <c r="ALT113" s="58"/>
      <c r="ALU113" s="58"/>
      <c r="ALV113" s="58"/>
      <c r="ALW113" s="58"/>
      <c r="ALX113" s="58"/>
      <c r="ALY113" s="58"/>
      <c r="ALZ113" s="58"/>
      <c r="AMA113" s="58"/>
      <c r="AMB113" s="58"/>
      <c r="AMC113" s="58"/>
      <c r="AMD113" s="58"/>
      <c r="AME113" s="58"/>
      <c r="AMF113" s="58"/>
      <c r="AMG113" s="58"/>
      <c r="AMH113" s="58"/>
      <c r="AMI113" s="58"/>
      <c r="AMJ113" s="59"/>
    </row>
    <row r="114" spans="1:1024" s="2" customFormat="1" ht="15" customHeight="1">
      <c r="A114" s="146">
        <v>5</v>
      </c>
      <c r="B114" s="187" t="s">
        <v>174</v>
      </c>
      <c r="C114" s="187"/>
      <c r="D114" s="187"/>
      <c r="E114" s="187"/>
      <c r="F114" s="187"/>
      <c r="G114" s="187"/>
      <c r="H114" s="188" t="s">
        <v>50</v>
      </c>
      <c r="I114" s="188"/>
      <c r="J114" s="42"/>
      <c r="K114" s="62"/>
      <c r="AV114" s="58"/>
      <c r="AW114" s="58"/>
      <c r="AX114" s="58"/>
      <c r="AY114" s="58"/>
      <c r="AZ114" s="58"/>
      <c r="BA114" s="58"/>
      <c r="BB114" s="58"/>
      <c r="BC114" s="58"/>
      <c r="BD114" s="58"/>
      <c r="BE114" s="58"/>
      <c r="BF114" s="58"/>
      <c r="BG114" s="58"/>
      <c r="BH114" s="58"/>
      <c r="BI114" s="58"/>
      <c r="BJ114" s="58"/>
      <c r="BK114" s="58"/>
      <c r="BL114" s="58"/>
      <c r="BM114" s="58"/>
      <c r="BN114" s="58"/>
      <c r="BO114" s="58"/>
      <c r="BP114" s="58"/>
      <c r="BQ114" s="58"/>
      <c r="BR114" s="58"/>
      <c r="BS114" s="58"/>
      <c r="BT114" s="58"/>
      <c r="BU114" s="58"/>
      <c r="BV114" s="58"/>
      <c r="BW114" s="58"/>
      <c r="BX114" s="58"/>
      <c r="BY114" s="58"/>
      <c r="BZ114" s="58"/>
      <c r="CA114" s="58"/>
      <c r="CB114" s="58"/>
      <c r="CC114" s="58"/>
      <c r="CD114" s="58"/>
      <c r="CE114" s="58"/>
      <c r="CF114" s="58"/>
      <c r="CG114" s="58"/>
      <c r="CH114" s="58"/>
      <c r="CI114" s="58"/>
      <c r="CJ114" s="58"/>
      <c r="CK114" s="58"/>
      <c r="CL114" s="58"/>
      <c r="CM114" s="58"/>
      <c r="CN114" s="58"/>
      <c r="CO114" s="58"/>
      <c r="CP114" s="58"/>
      <c r="CQ114" s="58"/>
      <c r="CR114" s="58"/>
      <c r="CS114" s="58"/>
      <c r="CT114" s="58"/>
      <c r="CU114" s="58"/>
      <c r="CV114" s="58"/>
      <c r="CW114" s="58"/>
      <c r="CX114" s="58"/>
      <c r="CY114" s="58"/>
      <c r="CZ114" s="58"/>
      <c r="DA114" s="58"/>
      <c r="DB114" s="58"/>
      <c r="DC114" s="58"/>
      <c r="DD114" s="58"/>
      <c r="DE114" s="58"/>
      <c r="DF114" s="58"/>
      <c r="DG114" s="58"/>
      <c r="DH114" s="58"/>
      <c r="DI114" s="58"/>
      <c r="DJ114" s="58"/>
      <c r="DK114" s="58"/>
      <c r="DL114" s="58"/>
      <c r="DM114" s="58"/>
      <c r="DN114" s="58"/>
      <c r="DO114" s="58"/>
      <c r="DP114" s="58"/>
      <c r="DQ114" s="58"/>
      <c r="DR114" s="58"/>
      <c r="DS114" s="58"/>
      <c r="DT114" s="58"/>
      <c r="DU114" s="58"/>
      <c r="DV114" s="58"/>
      <c r="DW114" s="58"/>
      <c r="DX114" s="58"/>
      <c r="DY114" s="58"/>
      <c r="DZ114" s="58"/>
      <c r="EA114" s="58"/>
      <c r="EB114" s="58"/>
      <c r="EC114" s="58"/>
      <c r="ED114" s="58"/>
      <c r="EE114" s="58"/>
      <c r="EF114" s="58"/>
      <c r="EG114" s="58"/>
      <c r="EH114" s="58"/>
      <c r="EI114" s="58"/>
      <c r="EJ114" s="58"/>
      <c r="EK114" s="58"/>
      <c r="EL114" s="58"/>
      <c r="EM114" s="58"/>
      <c r="EN114" s="58"/>
      <c r="EO114" s="58"/>
      <c r="EP114" s="58"/>
      <c r="EQ114" s="58"/>
      <c r="ER114" s="58"/>
      <c r="ES114" s="58"/>
      <c r="ET114" s="58"/>
      <c r="EU114" s="58"/>
      <c r="EV114" s="58"/>
      <c r="EW114" s="58"/>
      <c r="EX114" s="58"/>
      <c r="EY114" s="58"/>
      <c r="EZ114" s="58"/>
      <c r="FA114" s="58"/>
      <c r="FB114" s="58"/>
      <c r="FC114" s="58"/>
      <c r="FD114" s="58"/>
      <c r="FE114" s="58"/>
      <c r="FF114" s="58"/>
      <c r="FG114" s="58"/>
      <c r="FH114" s="58"/>
      <c r="FI114" s="58"/>
      <c r="FJ114" s="58"/>
      <c r="FK114" s="58"/>
      <c r="FL114" s="58"/>
      <c r="FM114" s="58"/>
      <c r="FN114" s="58"/>
      <c r="FO114" s="58"/>
      <c r="FP114" s="58"/>
      <c r="FQ114" s="58"/>
      <c r="FR114" s="58"/>
      <c r="FS114" s="58"/>
      <c r="FT114" s="58"/>
      <c r="FU114" s="58"/>
      <c r="FV114" s="58"/>
      <c r="FW114" s="58"/>
      <c r="FX114" s="58"/>
      <c r="FY114" s="58"/>
      <c r="FZ114" s="58"/>
      <c r="GA114" s="58"/>
      <c r="GB114" s="58"/>
      <c r="GC114" s="58"/>
      <c r="GD114" s="58"/>
      <c r="GE114" s="58"/>
      <c r="GF114" s="58"/>
      <c r="GG114" s="58"/>
      <c r="GH114" s="58"/>
      <c r="GI114" s="58"/>
      <c r="GJ114" s="58"/>
      <c r="GK114" s="58"/>
      <c r="GL114" s="58"/>
      <c r="GM114" s="58"/>
      <c r="GN114" s="58"/>
      <c r="GO114" s="58"/>
      <c r="GP114" s="58"/>
      <c r="GQ114" s="58"/>
      <c r="GR114" s="58"/>
      <c r="GS114" s="58"/>
      <c r="GT114" s="58"/>
      <c r="GU114" s="58"/>
      <c r="GV114" s="58"/>
      <c r="GW114" s="58"/>
      <c r="GX114" s="58"/>
      <c r="GY114" s="58"/>
      <c r="GZ114" s="58"/>
      <c r="HA114" s="58"/>
      <c r="HB114" s="58"/>
      <c r="HC114" s="58"/>
      <c r="HD114" s="58"/>
      <c r="HE114" s="58"/>
      <c r="HF114" s="58"/>
      <c r="HG114" s="58"/>
      <c r="HH114" s="58"/>
      <c r="HI114" s="58"/>
      <c r="HJ114" s="58"/>
      <c r="HK114" s="58"/>
      <c r="HL114" s="58"/>
      <c r="HM114" s="58"/>
      <c r="HN114" s="58"/>
      <c r="HO114" s="58"/>
      <c r="HP114" s="58"/>
      <c r="HQ114" s="58"/>
      <c r="HR114" s="58"/>
      <c r="HS114" s="58"/>
      <c r="HT114" s="58"/>
      <c r="HU114" s="58"/>
      <c r="HV114" s="58"/>
      <c r="HW114" s="58"/>
      <c r="HX114" s="58"/>
      <c r="HY114" s="58"/>
      <c r="HZ114" s="58"/>
      <c r="IA114" s="58"/>
      <c r="IB114" s="58"/>
      <c r="IC114" s="58"/>
      <c r="ID114" s="58"/>
      <c r="IE114" s="58"/>
      <c r="IF114" s="58"/>
      <c r="IG114" s="58"/>
      <c r="IH114" s="58"/>
      <c r="II114" s="58"/>
      <c r="IJ114" s="58"/>
      <c r="IK114" s="58"/>
      <c r="IL114" s="58"/>
      <c r="IM114" s="58"/>
      <c r="IN114" s="58"/>
      <c r="IO114" s="58"/>
      <c r="IP114" s="58"/>
      <c r="IQ114" s="58"/>
      <c r="IR114" s="58"/>
      <c r="IS114" s="58"/>
      <c r="IT114" s="58"/>
      <c r="IU114" s="58"/>
      <c r="IV114" s="58"/>
      <c r="IW114" s="58"/>
      <c r="IX114" s="58"/>
      <c r="IY114" s="58"/>
      <c r="IZ114" s="58"/>
      <c r="JA114" s="58"/>
      <c r="JB114" s="58"/>
      <c r="JC114" s="58"/>
      <c r="JD114" s="58"/>
      <c r="JE114" s="58"/>
      <c r="JF114" s="58"/>
      <c r="JG114" s="58"/>
      <c r="JH114" s="58"/>
      <c r="JI114" s="58"/>
      <c r="JJ114" s="58"/>
      <c r="JK114" s="58"/>
      <c r="JL114" s="58"/>
      <c r="JM114" s="58"/>
      <c r="JN114" s="58"/>
      <c r="JO114" s="58"/>
      <c r="JP114" s="58"/>
      <c r="JQ114" s="58"/>
      <c r="JR114" s="58"/>
      <c r="JS114" s="58"/>
      <c r="JT114" s="58"/>
      <c r="JU114" s="58"/>
      <c r="JV114" s="58"/>
      <c r="JW114" s="58"/>
      <c r="JX114" s="58"/>
      <c r="JY114" s="58"/>
      <c r="JZ114" s="58"/>
      <c r="KA114" s="58"/>
      <c r="KB114" s="58"/>
      <c r="KC114" s="58"/>
      <c r="KD114" s="58"/>
      <c r="KE114" s="58"/>
      <c r="KF114" s="58"/>
      <c r="KG114" s="58"/>
      <c r="KH114" s="58"/>
      <c r="KI114" s="58"/>
      <c r="KJ114" s="58"/>
      <c r="KK114" s="58"/>
      <c r="KL114" s="58"/>
      <c r="KM114" s="58"/>
      <c r="KN114" s="58"/>
      <c r="KO114" s="58"/>
      <c r="KP114" s="58"/>
      <c r="KQ114" s="58"/>
      <c r="KR114" s="58"/>
      <c r="KS114" s="58"/>
      <c r="KT114" s="58"/>
      <c r="KU114" s="58"/>
      <c r="KV114" s="58"/>
      <c r="KW114" s="58"/>
      <c r="KX114" s="58"/>
      <c r="KY114" s="58"/>
      <c r="KZ114" s="58"/>
      <c r="LA114" s="58"/>
      <c r="LB114" s="58"/>
      <c r="LC114" s="58"/>
      <c r="LD114" s="58"/>
      <c r="LE114" s="58"/>
      <c r="LF114" s="58"/>
      <c r="LG114" s="58"/>
      <c r="LH114" s="58"/>
      <c r="LI114" s="58"/>
      <c r="LJ114" s="58"/>
      <c r="LK114" s="58"/>
      <c r="LL114" s="58"/>
      <c r="LM114" s="58"/>
      <c r="LN114" s="58"/>
      <c r="LO114" s="58"/>
      <c r="LP114" s="58"/>
      <c r="LQ114" s="58"/>
      <c r="LR114" s="58"/>
      <c r="LS114" s="58"/>
      <c r="LT114" s="58"/>
      <c r="LU114" s="58"/>
      <c r="LV114" s="58"/>
      <c r="LW114" s="58"/>
      <c r="LX114" s="58"/>
      <c r="LY114" s="58"/>
      <c r="LZ114" s="58"/>
      <c r="MA114" s="58"/>
      <c r="MB114" s="58"/>
      <c r="MC114" s="58"/>
      <c r="MD114" s="58"/>
      <c r="ME114" s="58"/>
      <c r="MF114" s="58"/>
      <c r="MG114" s="58"/>
      <c r="MH114" s="58"/>
      <c r="MI114" s="58"/>
      <c r="MJ114" s="58"/>
      <c r="MK114" s="58"/>
      <c r="ML114" s="58"/>
      <c r="MM114" s="58"/>
      <c r="MN114" s="58"/>
      <c r="MO114" s="58"/>
      <c r="MP114" s="58"/>
      <c r="MQ114" s="58"/>
      <c r="MR114" s="58"/>
      <c r="MS114" s="58"/>
      <c r="MT114" s="58"/>
      <c r="MU114" s="58"/>
      <c r="MV114" s="58"/>
      <c r="MW114" s="58"/>
      <c r="MX114" s="58"/>
      <c r="MY114" s="58"/>
      <c r="MZ114" s="58"/>
      <c r="NA114" s="58"/>
      <c r="NB114" s="58"/>
      <c r="NC114" s="58"/>
      <c r="ND114" s="58"/>
      <c r="NE114" s="58"/>
      <c r="NF114" s="58"/>
      <c r="NG114" s="58"/>
      <c r="NH114" s="58"/>
      <c r="NI114" s="58"/>
      <c r="NJ114" s="58"/>
      <c r="NK114" s="58"/>
      <c r="NL114" s="58"/>
      <c r="NM114" s="58"/>
      <c r="NN114" s="58"/>
      <c r="NO114" s="58"/>
      <c r="NP114" s="58"/>
      <c r="NQ114" s="58"/>
      <c r="NR114" s="58"/>
      <c r="NS114" s="58"/>
      <c r="NT114" s="58"/>
      <c r="NU114" s="58"/>
      <c r="NV114" s="58"/>
      <c r="NW114" s="58"/>
      <c r="NX114" s="58"/>
      <c r="NY114" s="58"/>
      <c r="NZ114" s="58"/>
      <c r="OA114" s="58"/>
      <c r="OB114" s="58"/>
      <c r="OC114" s="58"/>
      <c r="OD114" s="58"/>
      <c r="OE114" s="58"/>
      <c r="OF114" s="58"/>
      <c r="OG114" s="58"/>
      <c r="OH114" s="58"/>
      <c r="OI114" s="58"/>
      <c r="OJ114" s="58"/>
      <c r="OK114" s="58"/>
      <c r="OL114" s="58"/>
      <c r="OM114" s="58"/>
      <c r="ON114" s="58"/>
      <c r="OO114" s="58"/>
      <c r="OP114" s="58"/>
      <c r="OQ114" s="58"/>
      <c r="OR114" s="58"/>
      <c r="OS114" s="58"/>
      <c r="OT114" s="58"/>
      <c r="OU114" s="58"/>
      <c r="OV114" s="58"/>
      <c r="OW114" s="58"/>
      <c r="OX114" s="58"/>
      <c r="OY114" s="58"/>
      <c r="OZ114" s="58"/>
      <c r="PA114" s="58"/>
      <c r="PB114" s="58"/>
      <c r="PC114" s="58"/>
      <c r="PD114" s="58"/>
      <c r="PE114" s="58"/>
      <c r="PF114" s="58"/>
      <c r="PG114" s="58"/>
      <c r="PH114" s="58"/>
      <c r="PI114" s="58"/>
      <c r="PJ114" s="58"/>
      <c r="PK114" s="58"/>
      <c r="PL114" s="58"/>
      <c r="PM114" s="58"/>
      <c r="PN114" s="58"/>
      <c r="PO114" s="58"/>
      <c r="PP114" s="58"/>
      <c r="PQ114" s="58"/>
      <c r="PR114" s="58"/>
      <c r="PS114" s="58"/>
      <c r="PT114" s="58"/>
      <c r="PU114" s="58"/>
      <c r="PV114" s="58"/>
      <c r="PW114" s="58"/>
      <c r="PX114" s="58"/>
      <c r="PY114" s="58"/>
      <c r="PZ114" s="58"/>
      <c r="QA114" s="58"/>
      <c r="QB114" s="58"/>
      <c r="QC114" s="58"/>
      <c r="QD114" s="58"/>
      <c r="QE114" s="58"/>
      <c r="QF114" s="58"/>
      <c r="QG114" s="58"/>
      <c r="QH114" s="58"/>
      <c r="QI114" s="58"/>
      <c r="QJ114" s="58"/>
      <c r="QK114" s="58"/>
      <c r="QL114" s="58"/>
      <c r="QM114" s="58"/>
      <c r="QN114" s="58"/>
      <c r="QO114" s="58"/>
      <c r="QP114" s="58"/>
      <c r="QQ114" s="58"/>
      <c r="QR114" s="58"/>
      <c r="QS114" s="58"/>
      <c r="QT114" s="58"/>
      <c r="QU114" s="58"/>
      <c r="QV114" s="58"/>
      <c r="QW114" s="58"/>
      <c r="QX114" s="58"/>
      <c r="QY114" s="58"/>
      <c r="QZ114" s="58"/>
      <c r="RA114" s="58"/>
      <c r="RB114" s="58"/>
      <c r="RC114" s="58"/>
      <c r="RD114" s="58"/>
      <c r="RE114" s="58"/>
      <c r="RF114" s="58"/>
      <c r="RG114" s="58"/>
      <c r="RH114" s="58"/>
      <c r="RI114" s="58"/>
      <c r="RJ114" s="58"/>
      <c r="RK114" s="58"/>
      <c r="RL114" s="58"/>
      <c r="RM114" s="58"/>
      <c r="RN114" s="58"/>
      <c r="RO114" s="58"/>
      <c r="RP114" s="58"/>
      <c r="RQ114" s="58"/>
      <c r="RR114" s="58"/>
      <c r="RS114" s="58"/>
      <c r="RT114" s="58"/>
      <c r="RU114" s="58"/>
      <c r="RV114" s="58"/>
      <c r="RW114" s="58"/>
      <c r="RX114" s="58"/>
      <c r="RY114" s="58"/>
      <c r="RZ114" s="58"/>
      <c r="SA114" s="58"/>
      <c r="SB114" s="58"/>
      <c r="SC114" s="58"/>
      <c r="SD114" s="58"/>
      <c r="SE114" s="58"/>
      <c r="SF114" s="58"/>
      <c r="SG114" s="58"/>
      <c r="SH114" s="58"/>
      <c r="SI114" s="58"/>
      <c r="SJ114" s="58"/>
      <c r="SK114" s="58"/>
      <c r="SL114" s="58"/>
      <c r="SM114" s="58"/>
      <c r="SN114" s="58"/>
      <c r="SO114" s="58"/>
      <c r="SP114" s="58"/>
      <c r="SQ114" s="58"/>
      <c r="SR114" s="58"/>
      <c r="SS114" s="58"/>
      <c r="ST114" s="58"/>
      <c r="SU114" s="58"/>
      <c r="SV114" s="58"/>
      <c r="SW114" s="58"/>
      <c r="SX114" s="58"/>
      <c r="SY114" s="58"/>
      <c r="SZ114" s="58"/>
      <c r="TA114" s="58"/>
      <c r="TB114" s="58"/>
      <c r="TC114" s="58"/>
      <c r="TD114" s="58"/>
      <c r="TE114" s="58"/>
      <c r="TF114" s="58"/>
      <c r="TG114" s="58"/>
      <c r="TH114" s="58"/>
      <c r="TI114" s="58"/>
      <c r="TJ114" s="58"/>
      <c r="TK114" s="58"/>
      <c r="TL114" s="58"/>
      <c r="TM114" s="58"/>
      <c r="TN114" s="58"/>
      <c r="TO114" s="58"/>
      <c r="TP114" s="58"/>
      <c r="TQ114" s="58"/>
      <c r="TR114" s="58"/>
      <c r="TS114" s="58"/>
      <c r="TT114" s="58"/>
      <c r="TU114" s="58"/>
      <c r="TV114" s="58"/>
      <c r="TW114" s="58"/>
      <c r="TX114" s="58"/>
      <c r="TY114" s="58"/>
      <c r="TZ114" s="58"/>
      <c r="UA114" s="58"/>
      <c r="UB114" s="58"/>
      <c r="UC114" s="58"/>
      <c r="UD114" s="58"/>
      <c r="UE114" s="58"/>
      <c r="UF114" s="58"/>
      <c r="UG114" s="58"/>
      <c r="UH114" s="58"/>
      <c r="UI114" s="58"/>
      <c r="UJ114" s="58"/>
      <c r="UK114" s="58"/>
      <c r="UL114" s="58"/>
      <c r="UM114" s="58"/>
      <c r="UN114" s="58"/>
      <c r="UO114" s="58"/>
      <c r="UP114" s="58"/>
      <c r="UQ114" s="58"/>
      <c r="UR114" s="58"/>
      <c r="US114" s="58"/>
      <c r="UT114" s="58"/>
      <c r="UU114" s="58"/>
      <c r="UV114" s="58"/>
      <c r="UW114" s="58"/>
      <c r="UX114" s="58"/>
      <c r="UY114" s="58"/>
      <c r="UZ114" s="58"/>
      <c r="VA114" s="58"/>
      <c r="VB114" s="58"/>
      <c r="VC114" s="58"/>
      <c r="VD114" s="58"/>
      <c r="VE114" s="58"/>
      <c r="VF114" s="58"/>
      <c r="VG114" s="58"/>
      <c r="VH114" s="58"/>
      <c r="VI114" s="58"/>
      <c r="VJ114" s="58"/>
      <c r="VK114" s="58"/>
      <c r="VL114" s="58"/>
      <c r="VM114" s="58"/>
      <c r="VN114" s="58"/>
      <c r="VO114" s="58"/>
      <c r="VP114" s="58"/>
      <c r="VQ114" s="58"/>
      <c r="VR114" s="58"/>
      <c r="VS114" s="58"/>
      <c r="VT114" s="58"/>
      <c r="VU114" s="58"/>
      <c r="VV114" s="58"/>
      <c r="VW114" s="58"/>
      <c r="VX114" s="58"/>
      <c r="VY114" s="58"/>
      <c r="VZ114" s="58"/>
      <c r="WA114" s="58"/>
      <c r="WB114" s="58"/>
      <c r="WC114" s="58"/>
      <c r="WD114" s="58"/>
      <c r="WE114" s="58"/>
      <c r="WF114" s="58"/>
      <c r="WG114" s="58"/>
      <c r="WH114" s="58"/>
      <c r="WI114" s="58"/>
      <c r="WJ114" s="58"/>
      <c r="WK114" s="58"/>
      <c r="WL114" s="58"/>
      <c r="WM114" s="58"/>
      <c r="WN114" s="58"/>
      <c r="WO114" s="58"/>
      <c r="WP114" s="58"/>
      <c r="WQ114" s="58"/>
      <c r="WR114" s="58"/>
      <c r="WS114" s="58"/>
      <c r="WT114" s="58"/>
      <c r="WU114" s="58"/>
      <c r="WV114" s="58"/>
      <c r="WW114" s="58"/>
      <c r="WX114" s="58"/>
      <c r="WY114" s="58"/>
      <c r="WZ114" s="58"/>
      <c r="XA114" s="58"/>
      <c r="XB114" s="58"/>
      <c r="XC114" s="58"/>
      <c r="XD114" s="58"/>
      <c r="XE114" s="58"/>
      <c r="XF114" s="58"/>
      <c r="XG114" s="58"/>
      <c r="XH114" s="58"/>
      <c r="XI114" s="58"/>
      <c r="XJ114" s="58"/>
      <c r="XK114" s="58"/>
      <c r="XL114" s="58"/>
      <c r="XM114" s="58"/>
      <c r="XN114" s="58"/>
      <c r="XO114" s="58"/>
      <c r="XP114" s="58"/>
      <c r="XQ114" s="58"/>
      <c r="XR114" s="58"/>
      <c r="XS114" s="58"/>
      <c r="XT114" s="58"/>
      <c r="XU114" s="58"/>
      <c r="XV114" s="58"/>
      <c r="XW114" s="58"/>
      <c r="XX114" s="58"/>
      <c r="XY114" s="58"/>
      <c r="XZ114" s="58"/>
      <c r="YA114" s="58"/>
      <c r="YB114" s="58"/>
      <c r="YC114" s="58"/>
      <c r="YD114" s="58"/>
      <c r="YE114" s="58"/>
      <c r="YF114" s="58"/>
      <c r="YG114" s="58"/>
      <c r="YH114" s="58"/>
      <c r="YI114" s="58"/>
      <c r="YJ114" s="58"/>
      <c r="YK114" s="58"/>
      <c r="YL114" s="58"/>
      <c r="YM114" s="58"/>
      <c r="YN114" s="58"/>
      <c r="YO114" s="58"/>
      <c r="YP114" s="58"/>
      <c r="YQ114" s="58"/>
      <c r="YR114" s="58"/>
      <c r="YS114" s="58"/>
      <c r="YT114" s="58"/>
      <c r="YU114" s="58"/>
      <c r="YV114" s="58"/>
      <c r="YW114" s="58"/>
      <c r="YX114" s="58"/>
      <c r="YY114" s="58"/>
      <c r="YZ114" s="58"/>
      <c r="ZA114" s="58"/>
      <c r="ZB114" s="58"/>
      <c r="ZC114" s="58"/>
      <c r="ZD114" s="58"/>
      <c r="ZE114" s="58"/>
      <c r="ZF114" s="58"/>
      <c r="ZG114" s="58"/>
      <c r="ZH114" s="58"/>
      <c r="ZI114" s="58"/>
      <c r="ZJ114" s="58"/>
      <c r="ZK114" s="58"/>
      <c r="ZL114" s="58"/>
      <c r="ZM114" s="58"/>
      <c r="ZN114" s="58"/>
      <c r="ZO114" s="58"/>
      <c r="ZP114" s="58"/>
      <c r="ZQ114" s="58"/>
      <c r="ZR114" s="58"/>
      <c r="ZS114" s="58"/>
      <c r="ZT114" s="58"/>
      <c r="ZU114" s="58"/>
      <c r="ZV114" s="58"/>
      <c r="ZW114" s="58"/>
      <c r="ZX114" s="58"/>
      <c r="ZY114" s="58"/>
      <c r="ZZ114" s="58"/>
      <c r="AAA114" s="58"/>
      <c r="AAB114" s="58"/>
      <c r="AAC114" s="58"/>
      <c r="AAD114" s="58"/>
      <c r="AAE114" s="58"/>
      <c r="AAF114" s="58"/>
      <c r="AAG114" s="58"/>
      <c r="AAH114" s="58"/>
      <c r="AAI114" s="58"/>
      <c r="AAJ114" s="58"/>
      <c r="AAK114" s="58"/>
      <c r="AAL114" s="58"/>
      <c r="AAM114" s="58"/>
      <c r="AAN114" s="58"/>
      <c r="AAO114" s="58"/>
      <c r="AAP114" s="58"/>
      <c r="AAQ114" s="58"/>
      <c r="AAR114" s="58"/>
      <c r="AAS114" s="58"/>
      <c r="AAT114" s="58"/>
      <c r="AAU114" s="58"/>
      <c r="AAV114" s="58"/>
      <c r="AAW114" s="58"/>
      <c r="AAX114" s="58"/>
      <c r="AAY114" s="58"/>
      <c r="AAZ114" s="58"/>
      <c r="ABA114" s="58"/>
      <c r="ABB114" s="58"/>
      <c r="ABC114" s="58"/>
      <c r="ABD114" s="58"/>
      <c r="ABE114" s="58"/>
      <c r="ABF114" s="58"/>
      <c r="ABG114" s="58"/>
      <c r="ABH114" s="58"/>
      <c r="ABI114" s="58"/>
      <c r="ABJ114" s="58"/>
      <c r="ABK114" s="58"/>
      <c r="ABL114" s="58"/>
      <c r="ABM114" s="58"/>
      <c r="ABN114" s="58"/>
      <c r="ABO114" s="58"/>
      <c r="ABP114" s="58"/>
      <c r="ABQ114" s="58"/>
      <c r="ABR114" s="58"/>
      <c r="ABS114" s="58"/>
      <c r="ABT114" s="58"/>
      <c r="ABU114" s="58"/>
      <c r="ABV114" s="58"/>
      <c r="ABW114" s="58"/>
      <c r="ABX114" s="58"/>
      <c r="ABY114" s="58"/>
      <c r="ABZ114" s="58"/>
      <c r="ACA114" s="58"/>
      <c r="ACB114" s="58"/>
      <c r="ACC114" s="58"/>
      <c r="ACD114" s="58"/>
      <c r="ACE114" s="58"/>
      <c r="ACF114" s="58"/>
      <c r="ACG114" s="58"/>
      <c r="ACH114" s="58"/>
      <c r="ACI114" s="58"/>
      <c r="ACJ114" s="58"/>
      <c r="ACK114" s="58"/>
      <c r="ACL114" s="58"/>
      <c r="ACM114" s="58"/>
      <c r="ACN114" s="58"/>
      <c r="ACO114" s="58"/>
      <c r="ACP114" s="58"/>
      <c r="ACQ114" s="58"/>
      <c r="ACR114" s="58"/>
      <c r="ACS114" s="58"/>
      <c r="ACT114" s="58"/>
      <c r="ACU114" s="58"/>
      <c r="ACV114" s="58"/>
      <c r="ACW114" s="58"/>
      <c r="ACX114" s="58"/>
      <c r="ACY114" s="58"/>
      <c r="ACZ114" s="58"/>
      <c r="ADA114" s="58"/>
      <c r="ADB114" s="58"/>
      <c r="ADC114" s="58"/>
      <c r="ADD114" s="58"/>
      <c r="ADE114" s="58"/>
      <c r="ADF114" s="58"/>
      <c r="ADG114" s="58"/>
      <c r="ADH114" s="58"/>
      <c r="ADI114" s="58"/>
      <c r="ADJ114" s="58"/>
      <c r="ADK114" s="58"/>
      <c r="ADL114" s="58"/>
      <c r="ADM114" s="58"/>
      <c r="ADN114" s="58"/>
      <c r="ADO114" s="58"/>
      <c r="ADP114" s="58"/>
      <c r="ADQ114" s="58"/>
      <c r="ADR114" s="58"/>
      <c r="ADS114" s="58"/>
      <c r="ADT114" s="58"/>
      <c r="ADU114" s="58"/>
      <c r="ADV114" s="58"/>
      <c r="ADW114" s="58"/>
      <c r="ADX114" s="58"/>
      <c r="ADY114" s="58"/>
      <c r="ADZ114" s="58"/>
      <c r="AEA114" s="58"/>
      <c r="AEB114" s="58"/>
      <c r="AEC114" s="58"/>
      <c r="AED114" s="58"/>
      <c r="AEE114" s="58"/>
      <c r="AEF114" s="58"/>
      <c r="AEG114" s="58"/>
      <c r="AEH114" s="58"/>
      <c r="AEI114" s="58"/>
      <c r="AEJ114" s="58"/>
      <c r="AEK114" s="58"/>
      <c r="AEL114" s="58"/>
      <c r="AEM114" s="58"/>
      <c r="AEN114" s="58"/>
      <c r="AEO114" s="58"/>
      <c r="AEP114" s="58"/>
      <c r="AEQ114" s="58"/>
      <c r="AER114" s="58"/>
      <c r="AES114" s="58"/>
      <c r="AET114" s="58"/>
      <c r="AEU114" s="58"/>
      <c r="AEV114" s="58"/>
      <c r="AEW114" s="58"/>
      <c r="AEX114" s="58"/>
      <c r="AEY114" s="58"/>
      <c r="AEZ114" s="58"/>
      <c r="AFA114" s="58"/>
      <c r="AFB114" s="58"/>
      <c r="AFC114" s="58"/>
      <c r="AFD114" s="58"/>
      <c r="AFE114" s="58"/>
      <c r="AFF114" s="58"/>
      <c r="AFG114" s="58"/>
      <c r="AFH114" s="58"/>
      <c r="AFI114" s="58"/>
      <c r="AFJ114" s="58"/>
      <c r="AFK114" s="58"/>
      <c r="AFL114" s="58"/>
      <c r="AFM114" s="58"/>
      <c r="AFN114" s="58"/>
      <c r="AFO114" s="58"/>
      <c r="AFP114" s="58"/>
      <c r="AFQ114" s="58"/>
      <c r="AFR114" s="58"/>
      <c r="AFS114" s="58"/>
      <c r="AFT114" s="58"/>
      <c r="AFU114" s="58"/>
      <c r="AFV114" s="58"/>
      <c r="AFW114" s="58"/>
      <c r="AFX114" s="58"/>
      <c r="AFY114" s="58"/>
      <c r="AFZ114" s="58"/>
      <c r="AGA114" s="58"/>
      <c r="AGB114" s="58"/>
      <c r="AGC114" s="58"/>
      <c r="AGD114" s="58"/>
      <c r="AGE114" s="58"/>
      <c r="AGF114" s="58"/>
      <c r="AGG114" s="58"/>
      <c r="AGH114" s="58"/>
      <c r="AGI114" s="58"/>
      <c r="AGJ114" s="58"/>
      <c r="AGK114" s="58"/>
      <c r="AGL114" s="58"/>
      <c r="AGM114" s="58"/>
      <c r="AGN114" s="58"/>
      <c r="AGO114" s="58"/>
      <c r="AGP114" s="58"/>
      <c r="AGQ114" s="58"/>
      <c r="AGR114" s="58"/>
      <c r="AGS114" s="58"/>
      <c r="AGT114" s="58"/>
      <c r="AGU114" s="58"/>
      <c r="AGV114" s="58"/>
      <c r="AGW114" s="58"/>
      <c r="AGX114" s="58"/>
      <c r="AGY114" s="58"/>
      <c r="AGZ114" s="58"/>
      <c r="AHA114" s="58"/>
      <c r="AHB114" s="58"/>
      <c r="AHC114" s="58"/>
      <c r="AHD114" s="58"/>
      <c r="AHE114" s="58"/>
      <c r="AHF114" s="58"/>
      <c r="AHG114" s="58"/>
      <c r="AHH114" s="58"/>
      <c r="AHI114" s="58"/>
      <c r="AHJ114" s="58"/>
      <c r="AHK114" s="58"/>
      <c r="AHL114" s="58"/>
      <c r="AHM114" s="58"/>
      <c r="AHN114" s="58"/>
      <c r="AHO114" s="58"/>
      <c r="AHP114" s="58"/>
      <c r="AHQ114" s="58"/>
      <c r="AHR114" s="58"/>
      <c r="AHS114" s="58"/>
      <c r="AHT114" s="58"/>
      <c r="AHU114" s="58"/>
      <c r="AHV114" s="58"/>
      <c r="AHW114" s="58"/>
      <c r="AHX114" s="58"/>
      <c r="AHY114" s="58"/>
      <c r="AHZ114" s="58"/>
      <c r="AIA114" s="58"/>
      <c r="AIB114" s="58"/>
      <c r="AIC114" s="58"/>
      <c r="AID114" s="58"/>
      <c r="AIE114" s="58"/>
      <c r="AIF114" s="58"/>
      <c r="AIG114" s="58"/>
      <c r="AIH114" s="58"/>
      <c r="AII114" s="58"/>
      <c r="AIJ114" s="58"/>
      <c r="AIK114" s="58"/>
      <c r="AIL114" s="58"/>
      <c r="AIM114" s="58"/>
      <c r="AIN114" s="58"/>
      <c r="AIO114" s="58"/>
      <c r="AIP114" s="58"/>
      <c r="AIQ114" s="58"/>
      <c r="AIR114" s="58"/>
      <c r="AIS114" s="58"/>
      <c r="AIT114" s="58"/>
      <c r="AIU114" s="58"/>
      <c r="AIV114" s="58"/>
      <c r="AIW114" s="58"/>
      <c r="AIX114" s="58"/>
      <c r="AIY114" s="58"/>
      <c r="AIZ114" s="58"/>
      <c r="AJA114" s="58"/>
      <c r="AJB114" s="58"/>
      <c r="AJC114" s="58"/>
      <c r="AJD114" s="58"/>
      <c r="AJE114" s="58"/>
      <c r="AJF114" s="58"/>
      <c r="AJG114" s="58"/>
      <c r="AJH114" s="58"/>
      <c r="AJI114" s="58"/>
      <c r="AJJ114" s="58"/>
      <c r="AJK114" s="58"/>
      <c r="AJL114" s="58"/>
      <c r="AJM114" s="58"/>
      <c r="AJN114" s="58"/>
      <c r="AJO114" s="58"/>
      <c r="AJP114" s="58"/>
      <c r="AJQ114" s="58"/>
      <c r="AJR114" s="58"/>
      <c r="AJS114" s="58"/>
      <c r="AJT114" s="58"/>
      <c r="AJU114" s="58"/>
      <c r="AJV114" s="58"/>
      <c r="AJW114" s="58"/>
      <c r="AJX114" s="58"/>
      <c r="AJY114" s="58"/>
      <c r="AJZ114" s="58"/>
      <c r="AKA114" s="58"/>
      <c r="AKB114" s="58"/>
      <c r="AKC114" s="58"/>
      <c r="AKD114" s="58"/>
      <c r="AKE114" s="58"/>
      <c r="AKF114" s="58"/>
      <c r="AKG114" s="58"/>
      <c r="AKH114" s="58"/>
      <c r="AKI114" s="58"/>
      <c r="AKJ114" s="58"/>
      <c r="AKK114" s="58"/>
      <c r="AKL114" s="58"/>
      <c r="AKM114" s="58"/>
      <c r="AKN114" s="58"/>
      <c r="AKO114" s="58"/>
      <c r="AKP114" s="58"/>
      <c r="AKQ114" s="58"/>
      <c r="AKR114" s="58"/>
      <c r="AKS114" s="58"/>
      <c r="AKT114" s="58"/>
      <c r="AKU114" s="58"/>
      <c r="AKV114" s="58"/>
      <c r="AKW114" s="58"/>
      <c r="AKX114" s="58"/>
      <c r="AKY114" s="58"/>
      <c r="AKZ114" s="58"/>
      <c r="ALA114" s="58"/>
      <c r="ALB114" s="58"/>
      <c r="ALC114" s="58"/>
      <c r="ALD114" s="58"/>
      <c r="ALE114" s="58"/>
      <c r="ALF114" s="58"/>
      <c r="ALG114" s="58"/>
      <c r="ALH114" s="58"/>
      <c r="ALI114" s="58"/>
      <c r="ALJ114" s="58"/>
      <c r="ALK114" s="58"/>
      <c r="ALL114" s="58"/>
      <c r="ALM114" s="58"/>
      <c r="ALN114" s="58"/>
      <c r="ALO114" s="58"/>
      <c r="ALP114" s="58"/>
      <c r="ALQ114" s="58"/>
      <c r="ALR114" s="58"/>
      <c r="ALS114" s="58"/>
      <c r="ALT114" s="58"/>
      <c r="ALU114" s="58"/>
      <c r="ALV114" s="58"/>
      <c r="ALW114" s="58"/>
      <c r="ALX114" s="58"/>
      <c r="ALY114" s="58"/>
      <c r="ALZ114" s="58"/>
      <c r="AMA114" s="58"/>
      <c r="AMB114" s="58"/>
      <c r="AMC114" s="58"/>
      <c r="AMD114" s="58"/>
      <c r="AME114" s="58"/>
      <c r="AMF114" s="58"/>
      <c r="AMG114" s="58"/>
      <c r="AMH114" s="58"/>
      <c r="AMI114" s="58"/>
      <c r="AMJ114" s="59"/>
    </row>
    <row r="115" spans="1:1024" ht="35.25" customHeight="1">
      <c r="A115" s="18" t="s">
        <v>7</v>
      </c>
      <c r="B115" s="177" t="s">
        <v>175</v>
      </c>
      <c r="C115" s="177"/>
      <c r="D115" s="177"/>
      <c r="E115" s="177"/>
      <c r="F115" s="177"/>
      <c r="G115" s="177"/>
      <c r="H115" s="186">
        <f>UNIFORMES!F17</f>
        <v>308.82</v>
      </c>
      <c r="I115" s="186"/>
      <c r="J115" s="22"/>
      <c r="K115" s="62" t="s">
        <v>176</v>
      </c>
    </row>
    <row r="116" spans="1:1024" ht="35.25" customHeight="1">
      <c r="A116" s="18" t="s">
        <v>11</v>
      </c>
      <c r="B116" s="177" t="s">
        <v>177</v>
      </c>
      <c r="C116" s="177"/>
      <c r="D116" s="177"/>
      <c r="E116" s="177"/>
      <c r="F116" s="177"/>
      <c r="G116" s="177"/>
      <c r="H116" s="186">
        <v>0</v>
      </c>
      <c r="I116" s="186"/>
      <c r="J116" s="22"/>
      <c r="K116" s="62" t="s">
        <v>178</v>
      </c>
    </row>
    <row r="117" spans="1:1024" ht="32.25" customHeight="1">
      <c r="A117" s="18" t="s">
        <v>15</v>
      </c>
      <c r="B117" s="177" t="s">
        <v>179</v>
      </c>
      <c r="C117" s="177"/>
      <c r="D117" s="177"/>
      <c r="E117" s="177"/>
      <c r="F117" s="177"/>
      <c r="G117" s="177"/>
      <c r="H117" s="186">
        <f>EQUIPAMENTOS!F37</f>
        <v>1380</v>
      </c>
      <c r="I117" s="186"/>
      <c r="J117" s="22"/>
      <c r="K117" s="62" t="s">
        <v>178</v>
      </c>
    </row>
    <row r="118" spans="1:1024" ht="30.75" customHeight="1">
      <c r="A118" s="18" t="s">
        <v>19</v>
      </c>
      <c r="B118" s="177" t="s">
        <v>180</v>
      </c>
      <c r="C118" s="177"/>
      <c r="D118" s="177"/>
      <c r="E118" s="177"/>
      <c r="F118" s="177"/>
      <c r="G118" s="177"/>
      <c r="H118" s="186">
        <v>0</v>
      </c>
      <c r="I118" s="186"/>
      <c r="J118" s="22"/>
      <c r="K118" s="62" t="s">
        <v>178</v>
      </c>
    </row>
    <row r="119" spans="1:1024" ht="15" customHeight="1">
      <c r="A119" s="172" t="s">
        <v>104</v>
      </c>
      <c r="B119" s="172"/>
      <c r="C119" s="172"/>
      <c r="D119" s="172"/>
      <c r="E119" s="172"/>
      <c r="F119" s="172"/>
      <c r="G119" s="172"/>
      <c r="H119" s="173">
        <f>SUM(H115:I118)</f>
        <v>1688.82</v>
      </c>
      <c r="I119" s="173"/>
      <c r="J119" s="63"/>
      <c r="K119" s="64"/>
    </row>
    <row r="120" spans="1:1024" s="67" customFormat="1" ht="15" customHeight="1">
      <c r="A120" s="184"/>
      <c r="B120" s="184"/>
      <c r="C120" s="184"/>
      <c r="D120" s="184"/>
      <c r="E120" s="184"/>
      <c r="F120" s="184"/>
      <c r="G120" s="184"/>
      <c r="H120" s="184"/>
      <c r="I120" s="184"/>
      <c r="J120" s="65"/>
      <c r="K120" s="66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  <c r="AA120" s="24"/>
      <c r="AB120" s="24"/>
      <c r="AC120" s="24"/>
      <c r="AD120" s="24"/>
      <c r="AE120" s="24"/>
      <c r="AF120" s="24"/>
      <c r="AG120" s="24"/>
      <c r="AH120" s="24"/>
      <c r="AI120" s="24"/>
      <c r="AJ120" s="24"/>
      <c r="AK120" s="24"/>
      <c r="AL120" s="24"/>
      <c r="AM120" s="24"/>
      <c r="AN120" s="24"/>
      <c r="AO120" s="24"/>
      <c r="AP120" s="24"/>
      <c r="AQ120" s="24"/>
      <c r="AR120" s="24"/>
      <c r="AS120" s="24"/>
      <c r="AT120" s="24"/>
      <c r="AU120" s="24"/>
      <c r="AMJ120" s="59"/>
    </row>
    <row r="121" spans="1:1024" s="67" customFormat="1" ht="15" customHeight="1">
      <c r="A121" s="185" t="s">
        <v>181</v>
      </c>
      <c r="B121" s="185"/>
      <c r="C121" s="185"/>
      <c r="D121" s="185"/>
      <c r="E121" s="185"/>
      <c r="F121" s="185"/>
      <c r="G121" s="185"/>
      <c r="H121" s="185"/>
      <c r="I121" s="185"/>
      <c r="J121" s="68"/>
      <c r="K121" s="66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4"/>
      <c r="AE121" s="24"/>
      <c r="AF121" s="24"/>
      <c r="AG121" s="24"/>
      <c r="AH121" s="24"/>
      <c r="AI121" s="24"/>
      <c r="AJ121" s="24"/>
      <c r="AK121" s="24"/>
      <c r="AL121" s="24"/>
      <c r="AM121" s="24"/>
      <c r="AN121" s="24"/>
      <c r="AO121" s="24"/>
      <c r="AP121" s="24"/>
      <c r="AQ121" s="24"/>
      <c r="AR121" s="24"/>
      <c r="AS121" s="24"/>
      <c r="AT121" s="24"/>
      <c r="AU121" s="24"/>
      <c r="AMJ121" s="59"/>
    </row>
    <row r="122" spans="1:1024" s="67" customFormat="1" ht="15" customHeight="1">
      <c r="A122" s="150">
        <v>6</v>
      </c>
      <c r="B122" s="180" t="s">
        <v>182</v>
      </c>
      <c r="C122" s="180"/>
      <c r="D122" s="180"/>
      <c r="E122" s="180"/>
      <c r="F122" s="180"/>
      <c r="G122" s="180"/>
      <c r="H122" s="150" t="s">
        <v>73</v>
      </c>
      <c r="I122" s="150" t="s">
        <v>50</v>
      </c>
      <c r="J122" s="69"/>
      <c r="K122" s="66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  <c r="AC122" s="24"/>
      <c r="AD122" s="24"/>
      <c r="AE122" s="24"/>
      <c r="AF122" s="24"/>
      <c r="AG122" s="24"/>
      <c r="AH122" s="24"/>
      <c r="AI122" s="24"/>
      <c r="AJ122" s="24"/>
      <c r="AK122" s="24"/>
      <c r="AL122" s="24"/>
      <c r="AM122" s="24"/>
      <c r="AN122" s="24"/>
      <c r="AO122" s="24"/>
      <c r="AP122" s="24"/>
      <c r="AQ122" s="24"/>
      <c r="AR122" s="24"/>
      <c r="AS122" s="24"/>
      <c r="AT122" s="24"/>
      <c r="AU122" s="24"/>
      <c r="AMJ122" s="59"/>
    </row>
    <row r="123" spans="1:1024" s="67" customFormat="1" ht="15" customHeight="1">
      <c r="A123" s="18" t="s">
        <v>7</v>
      </c>
      <c r="B123" s="177" t="s">
        <v>183</v>
      </c>
      <c r="C123" s="177"/>
      <c r="D123" s="177"/>
      <c r="E123" s="177"/>
      <c r="F123" s="177"/>
      <c r="G123" s="177"/>
      <c r="H123" s="70">
        <v>0.03</v>
      </c>
      <c r="I123" s="143">
        <f>H139*H123</f>
        <v>291.89999999999998</v>
      </c>
      <c r="J123" s="23"/>
      <c r="K123" s="71" t="s">
        <v>184</v>
      </c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  <c r="AA123" s="24"/>
      <c r="AB123" s="24"/>
      <c r="AC123" s="24"/>
      <c r="AD123" s="24"/>
      <c r="AE123" s="24"/>
      <c r="AF123" s="24"/>
      <c r="AG123" s="24"/>
      <c r="AH123" s="24"/>
      <c r="AI123" s="24"/>
      <c r="AJ123" s="24"/>
      <c r="AK123" s="24"/>
      <c r="AL123" s="24"/>
      <c r="AM123" s="24"/>
      <c r="AN123" s="24"/>
      <c r="AO123" s="24"/>
      <c r="AP123" s="24"/>
      <c r="AQ123" s="24"/>
      <c r="AR123" s="24"/>
      <c r="AS123" s="24"/>
      <c r="AT123" s="24"/>
      <c r="AU123" s="24"/>
      <c r="AMJ123" s="59"/>
    </row>
    <row r="124" spans="1:1024" s="67" customFormat="1" ht="15" customHeight="1">
      <c r="A124" s="18" t="s">
        <v>11</v>
      </c>
      <c r="B124" s="177" t="s">
        <v>185</v>
      </c>
      <c r="C124" s="177"/>
      <c r="D124" s="177"/>
      <c r="E124" s="177"/>
      <c r="F124" s="177"/>
      <c r="G124" s="177"/>
      <c r="H124" s="70">
        <v>6.7900000000000002E-2</v>
      </c>
      <c r="I124" s="143">
        <f>(I123+H139)*H124</f>
        <v>680.49</v>
      </c>
      <c r="J124" s="23"/>
      <c r="K124" s="71" t="s">
        <v>186</v>
      </c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  <c r="AA124" s="24"/>
      <c r="AB124" s="24"/>
      <c r="AC124" s="24"/>
      <c r="AD124" s="24"/>
      <c r="AE124" s="24"/>
      <c r="AF124" s="24"/>
      <c r="AG124" s="24"/>
      <c r="AH124" s="24"/>
      <c r="AI124" s="24"/>
      <c r="AJ124" s="24"/>
      <c r="AK124" s="24"/>
      <c r="AL124" s="24"/>
      <c r="AM124" s="24"/>
      <c r="AN124" s="24"/>
      <c r="AO124" s="24"/>
      <c r="AP124" s="24"/>
      <c r="AQ124" s="24"/>
      <c r="AR124" s="24"/>
      <c r="AS124" s="24"/>
      <c r="AT124" s="24"/>
      <c r="AU124" s="24"/>
      <c r="AMJ124" s="59"/>
    </row>
    <row r="125" spans="1:1024" s="67" customFormat="1" ht="15" customHeight="1">
      <c r="A125" s="18" t="s">
        <v>15</v>
      </c>
      <c r="B125" s="177" t="s">
        <v>187</v>
      </c>
      <c r="C125" s="177"/>
      <c r="D125" s="177"/>
      <c r="E125" s="177"/>
      <c r="F125" s="177"/>
      <c r="G125" s="177"/>
      <c r="H125" s="70"/>
      <c r="I125" s="143"/>
      <c r="J125" s="23"/>
      <c r="K125" s="66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4"/>
      <c r="AC125" s="24"/>
      <c r="AD125" s="24"/>
      <c r="AE125" s="24"/>
      <c r="AF125" s="24"/>
      <c r="AG125" s="24"/>
      <c r="AH125" s="24"/>
      <c r="AI125" s="24"/>
      <c r="AJ125" s="24"/>
      <c r="AK125" s="24"/>
      <c r="AL125" s="24"/>
      <c r="AM125" s="24"/>
      <c r="AN125" s="24"/>
      <c r="AO125" s="24"/>
      <c r="AP125" s="24"/>
      <c r="AQ125" s="24"/>
      <c r="AR125" s="24"/>
      <c r="AS125" s="24"/>
      <c r="AT125" s="24"/>
      <c r="AU125" s="24"/>
      <c r="AMJ125" s="59"/>
    </row>
    <row r="126" spans="1:1024" ht="15" customHeight="1">
      <c r="A126" s="182" t="s">
        <v>188</v>
      </c>
      <c r="B126" s="182"/>
      <c r="C126" s="183" t="s">
        <v>189</v>
      </c>
      <c r="D126" s="19" t="s">
        <v>190</v>
      </c>
      <c r="E126" s="20"/>
      <c r="F126" s="20"/>
      <c r="G126" s="21"/>
      <c r="H126" s="70">
        <v>1.6500000000000001E-2</v>
      </c>
      <c r="I126" s="143">
        <f>((H139+I123+I124)/(1-(H125)))*H126</f>
        <v>176.59</v>
      </c>
      <c r="J126" s="23"/>
      <c r="K126" s="72" t="s">
        <v>191</v>
      </c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  <c r="AA126" s="24"/>
      <c r="AB126" s="24"/>
      <c r="AC126" s="24"/>
      <c r="AD126" s="24"/>
      <c r="AE126" s="24"/>
      <c r="AF126" s="24"/>
      <c r="AG126" s="24"/>
      <c r="AH126" s="24"/>
      <c r="AI126" s="24"/>
      <c r="AJ126" s="24"/>
      <c r="AK126" s="24"/>
      <c r="AL126" s="24"/>
      <c r="AM126" s="24"/>
      <c r="AN126" s="24"/>
      <c r="AO126" s="24"/>
      <c r="AP126" s="24"/>
      <c r="AQ126" s="24"/>
      <c r="AR126" s="24"/>
      <c r="AS126" s="24"/>
      <c r="AT126" s="24"/>
      <c r="AU126" s="24"/>
    </row>
    <row r="127" spans="1:1024" ht="15" customHeight="1">
      <c r="A127" s="182" t="s">
        <v>192</v>
      </c>
      <c r="B127" s="182"/>
      <c r="C127" s="183"/>
      <c r="D127" s="19" t="s">
        <v>193</v>
      </c>
      <c r="E127" s="20"/>
      <c r="F127" s="20"/>
      <c r="G127" s="21"/>
      <c r="H127" s="73">
        <v>7.5999999999999998E-2</v>
      </c>
      <c r="I127" s="143">
        <f>((H139+I123+I124)/(1-(H125)))*H127</f>
        <v>813.38</v>
      </c>
      <c r="J127" s="23"/>
      <c r="K127" s="72" t="s">
        <v>194</v>
      </c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  <c r="AA127" s="24"/>
      <c r="AB127" s="24"/>
      <c r="AC127" s="24"/>
      <c r="AD127" s="24"/>
      <c r="AE127" s="24"/>
      <c r="AF127" s="24"/>
      <c r="AG127" s="24"/>
      <c r="AH127" s="24"/>
      <c r="AI127" s="24"/>
      <c r="AJ127" s="24"/>
      <c r="AK127" s="24"/>
      <c r="AL127" s="24"/>
      <c r="AM127" s="24"/>
      <c r="AN127" s="24"/>
      <c r="AO127" s="24"/>
      <c r="AP127" s="24"/>
      <c r="AQ127" s="24"/>
      <c r="AR127" s="24"/>
      <c r="AS127" s="24"/>
      <c r="AT127" s="24"/>
      <c r="AU127" s="24"/>
    </row>
    <row r="128" spans="1:1024" ht="15" customHeight="1">
      <c r="A128" s="182" t="s">
        <v>195</v>
      </c>
      <c r="B128" s="182"/>
      <c r="C128" s="74" t="s">
        <v>196</v>
      </c>
      <c r="D128" s="19" t="s">
        <v>197</v>
      </c>
      <c r="E128" s="20"/>
      <c r="F128" s="20"/>
      <c r="G128" s="21"/>
      <c r="H128" s="70">
        <v>0.05</v>
      </c>
      <c r="I128" s="143">
        <f>((H139+I123+I124)/(1-(H125)))*H128</f>
        <v>535.12</v>
      </c>
      <c r="J128" s="23"/>
      <c r="K128" s="72" t="s">
        <v>198</v>
      </c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  <c r="AA128" s="24"/>
      <c r="AB128" s="24"/>
      <c r="AC128" s="24"/>
      <c r="AD128" s="24"/>
      <c r="AE128" s="24"/>
      <c r="AF128" s="24"/>
      <c r="AG128" s="24"/>
      <c r="AH128" s="24"/>
      <c r="AI128" s="24"/>
      <c r="AJ128" s="24"/>
      <c r="AK128" s="24"/>
      <c r="AL128" s="24"/>
      <c r="AM128" s="24"/>
      <c r="AN128" s="24"/>
      <c r="AO128" s="24"/>
      <c r="AP128" s="24"/>
      <c r="AQ128" s="24"/>
      <c r="AR128" s="24"/>
      <c r="AS128" s="24"/>
      <c r="AT128" s="24"/>
      <c r="AU128" s="24"/>
    </row>
    <row r="129" spans="1:1024" ht="15" customHeight="1">
      <c r="A129" s="172" t="s">
        <v>104</v>
      </c>
      <c r="B129" s="172"/>
      <c r="C129" s="172"/>
      <c r="D129" s="172"/>
      <c r="E129" s="172"/>
      <c r="F129" s="172"/>
      <c r="G129" s="172"/>
      <c r="H129" s="75"/>
      <c r="I129" s="151">
        <f>SUM(I123:I128)</f>
        <v>2497.48</v>
      </c>
      <c r="J129" s="76"/>
      <c r="K129" s="66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  <c r="AA129" s="24"/>
      <c r="AB129" s="24"/>
      <c r="AC129" s="24"/>
      <c r="AD129" s="24"/>
      <c r="AE129" s="24"/>
      <c r="AF129" s="24"/>
      <c r="AG129" s="24"/>
      <c r="AH129" s="24"/>
      <c r="AI129" s="24"/>
      <c r="AJ129" s="24"/>
      <c r="AK129" s="24"/>
      <c r="AL129" s="24"/>
      <c r="AM129" s="24"/>
      <c r="AN129" s="24"/>
      <c r="AO129" s="24"/>
      <c r="AP129" s="24"/>
      <c r="AQ129" s="24"/>
      <c r="AR129" s="24"/>
      <c r="AS129" s="24"/>
      <c r="AT129" s="24"/>
      <c r="AU129" s="24"/>
    </row>
    <row r="130" spans="1:1024" ht="15" customHeight="1">
      <c r="A130" s="174"/>
      <c r="B130" s="174"/>
      <c r="C130" s="174"/>
      <c r="D130" s="174"/>
      <c r="E130" s="174"/>
      <c r="F130" s="174"/>
      <c r="G130" s="174"/>
      <c r="H130" s="174"/>
      <c r="I130" s="174"/>
      <c r="J130" s="152"/>
      <c r="K130" s="66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  <c r="AD130" s="24"/>
      <c r="AE130" s="24"/>
      <c r="AF130" s="24"/>
      <c r="AG130" s="24"/>
      <c r="AH130" s="24"/>
      <c r="AI130" s="24"/>
      <c r="AJ130" s="24"/>
      <c r="AK130" s="24"/>
      <c r="AL130" s="24"/>
      <c r="AM130" s="24"/>
      <c r="AN130" s="24"/>
      <c r="AO130" s="24"/>
      <c r="AP130" s="24"/>
      <c r="AQ130" s="24"/>
      <c r="AR130" s="24"/>
      <c r="AS130" s="24"/>
      <c r="AT130" s="24"/>
      <c r="AU130" s="24"/>
    </row>
    <row r="131" spans="1:1024" s="58" customFormat="1" ht="15" customHeight="1">
      <c r="A131" s="162" t="s">
        <v>199</v>
      </c>
      <c r="B131" s="162"/>
      <c r="C131" s="162"/>
      <c r="D131" s="162"/>
      <c r="E131" s="162"/>
      <c r="F131" s="162"/>
      <c r="G131" s="162"/>
      <c r="H131" s="162"/>
      <c r="I131" s="162"/>
      <c r="J131" s="77"/>
      <c r="K131" s="66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24"/>
      <c r="AE131" s="24"/>
      <c r="AF131" s="24"/>
      <c r="AG131" s="24"/>
      <c r="AH131" s="24"/>
      <c r="AI131" s="24"/>
      <c r="AJ131" s="24"/>
      <c r="AK131" s="24"/>
      <c r="AL131" s="24"/>
      <c r="AM131" s="24"/>
      <c r="AN131" s="24"/>
      <c r="AO131" s="24"/>
      <c r="AP131" s="24"/>
      <c r="AQ131" s="24"/>
      <c r="AR131" s="24"/>
      <c r="AS131" s="24"/>
      <c r="AT131" s="24"/>
      <c r="AU131" s="24"/>
      <c r="AMJ131" s="59"/>
    </row>
    <row r="132" spans="1:1024" s="58" customFormat="1" ht="15" customHeight="1">
      <c r="A132" s="179"/>
      <c r="B132" s="179"/>
      <c r="C132" s="179"/>
      <c r="D132" s="179"/>
      <c r="E132" s="179"/>
      <c r="F132" s="179"/>
      <c r="G132" s="179"/>
      <c r="H132" s="179"/>
      <c r="I132" s="179"/>
      <c r="J132" s="152"/>
      <c r="K132" s="66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  <c r="AA132" s="24"/>
      <c r="AB132" s="24"/>
      <c r="AC132" s="24"/>
      <c r="AD132" s="24"/>
      <c r="AE132" s="24"/>
      <c r="AF132" s="24"/>
      <c r="AG132" s="24"/>
      <c r="AH132" s="24"/>
      <c r="AI132" s="24"/>
      <c r="AJ132" s="24"/>
      <c r="AK132" s="24"/>
      <c r="AL132" s="24"/>
      <c r="AM132" s="24"/>
      <c r="AN132" s="24"/>
      <c r="AO132" s="24"/>
      <c r="AP132" s="24"/>
      <c r="AQ132" s="24"/>
      <c r="AR132" s="24"/>
      <c r="AS132" s="24"/>
      <c r="AT132" s="24"/>
      <c r="AU132" s="24"/>
      <c r="AMJ132" s="59"/>
    </row>
    <row r="133" spans="1:1024" s="58" customFormat="1" ht="15" customHeight="1">
      <c r="A133" s="180" t="s">
        <v>200</v>
      </c>
      <c r="B133" s="180"/>
      <c r="C133" s="180"/>
      <c r="D133" s="180"/>
      <c r="E133" s="180"/>
      <c r="F133" s="180"/>
      <c r="G133" s="180"/>
      <c r="H133" s="181" t="s">
        <v>50</v>
      </c>
      <c r="I133" s="181"/>
      <c r="J133" s="78"/>
      <c r="K133" s="66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  <c r="AA133" s="24"/>
      <c r="AB133" s="24"/>
      <c r="AC133" s="24"/>
      <c r="AD133" s="24"/>
      <c r="AE133" s="24"/>
      <c r="AF133" s="24"/>
      <c r="AG133" s="24"/>
      <c r="AH133" s="24"/>
      <c r="AI133" s="24"/>
      <c r="AJ133" s="24"/>
      <c r="AK133" s="24"/>
      <c r="AL133" s="24"/>
      <c r="AM133" s="24"/>
      <c r="AN133" s="24"/>
      <c r="AO133" s="24"/>
      <c r="AP133" s="24"/>
      <c r="AQ133" s="24"/>
      <c r="AR133" s="24"/>
      <c r="AS133" s="24"/>
      <c r="AT133" s="24"/>
      <c r="AU133" s="24"/>
      <c r="AMJ133" s="59"/>
    </row>
    <row r="134" spans="1:1024" s="58" customFormat="1" ht="15" customHeight="1">
      <c r="A134" s="18" t="s">
        <v>7</v>
      </c>
      <c r="B134" s="177" t="s">
        <v>201</v>
      </c>
      <c r="C134" s="177"/>
      <c r="D134" s="177"/>
      <c r="E134" s="177"/>
      <c r="F134" s="177"/>
      <c r="G134" s="177"/>
      <c r="H134" s="178">
        <f>H39</f>
        <v>3173.29</v>
      </c>
      <c r="I134" s="178"/>
      <c r="J134" s="23"/>
      <c r="K134" s="71" t="s">
        <v>202</v>
      </c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G134" s="24"/>
      <c r="AH134" s="24"/>
      <c r="AI134" s="24"/>
      <c r="AJ134" s="24"/>
      <c r="AK134" s="24"/>
      <c r="AL134" s="24"/>
      <c r="AM134" s="24"/>
      <c r="AN134" s="24"/>
      <c r="AO134" s="24"/>
      <c r="AP134" s="24"/>
      <c r="AQ134" s="24"/>
      <c r="AR134" s="24"/>
      <c r="AS134" s="24"/>
      <c r="AT134" s="24"/>
      <c r="AU134" s="24"/>
      <c r="AMJ134" s="59"/>
    </row>
    <row r="135" spans="1:1024" s="58" customFormat="1" ht="15" customHeight="1">
      <c r="A135" s="18" t="s">
        <v>11</v>
      </c>
      <c r="B135" s="177" t="s">
        <v>203</v>
      </c>
      <c r="C135" s="177"/>
      <c r="D135" s="177"/>
      <c r="E135" s="177"/>
      <c r="F135" s="177"/>
      <c r="G135" s="177"/>
      <c r="H135" s="178">
        <f>H79</f>
        <v>4046.63</v>
      </c>
      <c r="I135" s="178"/>
      <c r="J135" s="23"/>
      <c r="K135" s="71" t="s">
        <v>204</v>
      </c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24"/>
      <c r="AE135" s="24"/>
      <c r="AF135" s="24"/>
      <c r="AG135" s="24"/>
      <c r="AH135" s="24"/>
      <c r="AI135" s="24"/>
      <c r="AJ135" s="24"/>
      <c r="AK135" s="24"/>
      <c r="AL135" s="24"/>
      <c r="AM135" s="24"/>
      <c r="AN135" s="24"/>
      <c r="AO135" s="24"/>
      <c r="AP135" s="24"/>
      <c r="AQ135" s="24"/>
      <c r="AR135" s="24"/>
      <c r="AS135" s="24"/>
      <c r="AT135" s="24"/>
      <c r="AU135" s="24"/>
      <c r="AMJ135" s="59"/>
    </row>
    <row r="136" spans="1:1024" s="58" customFormat="1" ht="15" customHeight="1">
      <c r="A136" s="18" t="s">
        <v>15</v>
      </c>
      <c r="B136" s="177" t="s">
        <v>205</v>
      </c>
      <c r="C136" s="177"/>
      <c r="D136" s="177"/>
      <c r="E136" s="177"/>
      <c r="F136" s="177"/>
      <c r="G136" s="177"/>
      <c r="H136" s="178">
        <f>H89</f>
        <v>480.75</v>
      </c>
      <c r="I136" s="178"/>
      <c r="J136" s="23"/>
      <c r="K136" s="71" t="s">
        <v>206</v>
      </c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  <c r="AA136" s="24"/>
      <c r="AB136" s="24"/>
      <c r="AC136" s="24"/>
      <c r="AD136" s="24"/>
      <c r="AE136" s="24"/>
      <c r="AF136" s="24"/>
      <c r="AG136" s="24"/>
      <c r="AH136" s="24"/>
      <c r="AI136" s="24"/>
      <c r="AJ136" s="24"/>
      <c r="AK136" s="24"/>
      <c r="AL136" s="24"/>
      <c r="AM136" s="24"/>
      <c r="AN136" s="24"/>
      <c r="AO136" s="24"/>
      <c r="AP136" s="24"/>
      <c r="AQ136" s="24"/>
      <c r="AR136" s="24"/>
      <c r="AS136" s="24"/>
      <c r="AT136" s="24"/>
      <c r="AU136" s="24"/>
      <c r="AMJ136" s="59"/>
    </row>
    <row r="137" spans="1:1024" s="58" customFormat="1" ht="15" customHeight="1">
      <c r="A137" s="18" t="s">
        <v>19</v>
      </c>
      <c r="B137" s="177" t="s">
        <v>207</v>
      </c>
      <c r="C137" s="177"/>
      <c r="D137" s="177"/>
      <c r="E137" s="177"/>
      <c r="F137" s="177"/>
      <c r="G137" s="177"/>
      <c r="H137" s="178">
        <f>H111</f>
        <v>340.5</v>
      </c>
      <c r="I137" s="178"/>
      <c r="J137" s="23"/>
      <c r="K137" s="71" t="s">
        <v>208</v>
      </c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  <c r="AA137" s="24"/>
      <c r="AB137" s="24"/>
      <c r="AC137" s="24"/>
      <c r="AD137" s="24"/>
      <c r="AE137" s="24"/>
      <c r="AF137" s="24"/>
      <c r="AG137" s="24"/>
      <c r="AH137" s="24"/>
      <c r="AI137" s="24"/>
      <c r="AJ137" s="24"/>
      <c r="AK137" s="24"/>
      <c r="AL137" s="24"/>
      <c r="AM137" s="24"/>
      <c r="AN137" s="24"/>
      <c r="AO137" s="24"/>
      <c r="AP137" s="24"/>
      <c r="AQ137" s="24"/>
      <c r="AR137" s="24"/>
      <c r="AS137" s="24"/>
      <c r="AT137" s="24"/>
      <c r="AU137" s="24"/>
      <c r="AMJ137" s="59"/>
    </row>
    <row r="138" spans="1:1024" s="58" customFormat="1" ht="15" customHeight="1">
      <c r="A138" s="18" t="s">
        <v>61</v>
      </c>
      <c r="B138" s="177" t="s">
        <v>209</v>
      </c>
      <c r="C138" s="177"/>
      <c r="D138" s="177"/>
      <c r="E138" s="177"/>
      <c r="F138" s="177"/>
      <c r="G138" s="177"/>
      <c r="H138" s="178">
        <f>H119</f>
        <v>1688.82</v>
      </c>
      <c r="I138" s="178"/>
      <c r="J138" s="23"/>
      <c r="K138" s="71" t="s">
        <v>210</v>
      </c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  <c r="AA138" s="24"/>
      <c r="AB138" s="24"/>
      <c r="AC138" s="24"/>
      <c r="AD138" s="24"/>
      <c r="AE138" s="24"/>
      <c r="AF138" s="24"/>
      <c r="AG138" s="24"/>
      <c r="AH138" s="24"/>
      <c r="AI138" s="24"/>
      <c r="AJ138" s="24"/>
      <c r="AK138" s="24"/>
      <c r="AL138" s="24"/>
      <c r="AM138" s="24"/>
      <c r="AN138" s="24"/>
      <c r="AO138" s="24"/>
      <c r="AP138" s="24"/>
      <c r="AQ138" s="24"/>
      <c r="AR138" s="24"/>
      <c r="AS138" s="24"/>
      <c r="AT138" s="24"/>
      <c r="AU138" s="24"/>
      <c r="AMJ138" s="59"/>
    </row>
    <row r="139" spans="1:1024" s="58" customFormat="1" ht="15" customHeight="1">
      <c r="A139" s="172" t="s">
        <v>211</v>
      </c>
      <c r="B139" s="172"/>
      <c r="C139" s="172"/>
      <c r="D139" s="172"/>
      <c r="E139" s="172"/>
      <c r="F139" s="172"/>
      <c r="G139" s="172"/>
      <c r="H139" s="173">
        <f>SUM(H134:I138)</f>
        <v>9729.99</v>
      </c>
      <c r="I139" s="173"/>
      <c r="J139" s="76"/>
      <c r="K139" s="71" t="s">
        <v>126</v>
      </c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  <c r="AA139" s="24"/>
      <c r="AB139" s="24"/>
      <c r="AC139" s="24"/>
      <c r="AD139" s="24"/>
      <c r="AE139" s="24"/>
      <c r="AF139" s="24"/>
      <c r="AG139" s="24"/>
      <c r="AH139" s="24"/>
      <c r="AI139" s="24"/>
      <c r="AJ139" s="24"/>
      <c r="AK139" s="24"/>
      <c r="AL139" s="24"/>
      <c r="AM139" s="24"/>
      <c r="AN139" s="24"/>
      <c r="AO139" s="24"/>
      <c r="AP139" s="24"/>
      <c r="AQ139" s="24"/>
      <c r="AR139" s="24"/>
      <c r="AS139" s="24"/>
      <c r="AT139" s="24"/>
      <c r="AU139" s="24"/>
      <c r="AMJ139" s="59"/>
    </row>
    <row r="140" spans="1:1024" s="58" customFormat="1" ht="15" customHeight="1">
      <c r="A140" s="18" t="s">
        <v>63</v>
      </c>
      <c r="B140" s="177" t="s">
        <v>212</v>
      </c>
      <c r="C140" s="177"/>
      <c r="D140" s="177"/>
      <c r="E140" s="177"/>
      <c r="F140" s="177"/>
      <c r="G140" s="177"/>
      <c r="H140" s="178">
        <f>I129</f>
        <v>2497.48</v>
      </c>
      <c r="I140" s="178"/>
      <c r="J140" s="23"/>
      <c r="K140" s="71" t="s">
        <v>213</v>
      </c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  <c r="AA140" s="24"/>
      <c r="AB140" s="24"/>
      <c r="AC140" s="24"/>
      <c r="AD140" s="24"/>
      <c r="AE140" s="24"/>
      <c r="AF140" s="24"/>
      <c r="AG140" s="24"/>
      <c r="AH140" s="24"/>
      <c r="AI140" s="24"/>
      <c r="AJ140" s="24"/>
      <c r="AK140" s="24"/>
      <c r="AL140" s="24"/>
      <c r="AM140" s="24"/>
      <c r="AN140" s="24"/>
      <c r="AO140" s="24"/>
      <c r="AP140" s="24"/>
      <c r="AQ140" s="24"/>
      <c r="AR140" s="24"/>
      <c r="AS140" s="24"/>
      <c r="AT140" s="24"/>
      <c r="AU140" s="24"/>
      <c r="AMJ140" s="59"/>
    </row>
    <row r="141" spans="1:1024" s="58" customFormat="1" ht="15" customHeight="1">
      <c r="A141" s="172" t="s">
        <v>214</v>
      </c>
      <c r="B141" s="172"/>
      <c r="C141" s="172"/>
      <c r="D141" s="172"/>
      <c r="E141" s="172"/>
      <c r="F141" s="172"/>
      <c r="G141" s="172"/>
      <c r="H141" s="173">
        <f>H139+H140</f>
        <v>12227.47</v>
      </c>
      <c r="I141" s="173"/>
      <c r="J141" s="76"/>
      <c r="K141" s="71" t="s">
        <v>215</v>
      </c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  <c r="AA141" s="24"/>
      <c r="AB141" s="24"/>
      <c r="AC141" s="24"/>
      <c r="AD141" s="24"/>
      <c r="AE141" s="24"/>
      <c r="AF141" s="24"/>
      <c r="AG141" s="24"/>
      <c r="AH141" s="24"/>
      <c r="AI141" s="24"/>
      <c r="AJ141" s="24"/>
      <c r="AK141" s="24"/>
      <c r="AL141" s="24"/>
      <c r="AM141" s="24"/>
      <c r="AN141" s="24"/>
      <c r="AO141" s="24"/>
      <c r="AP141" s="24"/>
      <c r="AQ141" s="24"/>
      <c r="AR141" s="24"/>
      <c r="AS141" s="24"/>
      <c r="AT141" s="24"/>
      <c r="AU141" s="24"/>
      <c r="AMJ141" s="59"/>
    </row>
    <row r="142" spans="1:1024" s="58" customFormat="1" ht="15" customHeight="1">
      <c r="A142" s="174"/>
      <c r="B142" s="174"/>
      <c r="C142" s="174"/>
      <c r="D142" s="174"/>
      <c r="E142" s="174"/>
      <c r="F142" s="174"/>
      <c r="G142" s="174"/>
      <c r="H142" s="174"/>
      <c r="I142" s="174"/>
      <c r="J142" s="152"/>
      <c r="K142" s="66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  <c r="AA142" s="24"/>
      <c r="AB142" s="24"/>
      <c r="AC142" s="24"/>
      <c r="AD142" s="24"/>
      <c r="AE142" s="24"/>
      <c r="AF142" s="24"/>
      <c r="AG142" s="24"/>
      <c r="AH142" s="24"/>
      <c r="AI142" s="24"/>
      <c r="AJ142" s="24"/>
      <c r="AK142" s="24"/>
      <c r="AL142" s="24"/>
      <c r="AM142" s="24"/>
      <c r="AN142" s="24"/>
      <c r="AO142" s="24"/>
      <c r="AP142" s="24"/>
      <c r="AQ142" s="24"/>
      <c r="AR142" s="24"/>
      <c r="AS142" s="24"/>
      <c r="AT142" s="24"/>
      <c r="AU142" s="24"/>
      <c r="AMJ142" s="59"/>
    </row>
    <row r="143" spans="1:1024" s="58" customFormat="1" ht="15" customHeight="1">
      <c r="A143" s="162" t="s">
        <v>216</v>
      </c>
      <c r="B143" s="162"/>
      <c r="C143" s="162"/>
      <c r="D143" s="162"/>
      <c r="E143" s="162"/>
      <c r="F143" s="162"/>
      <c r="G143" s="162"/>
      <c r="H143" s="162"/>
      <c r="I143" s="162"/>
      <c r="J143" s="77"/>
      <c r="K143" s="66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  <c r="AA143" s="24"/>
      <c r="AB143" s="24"/>
      <c r="AC143" s="24"/>
      <c r="AD143" s="24"/>
      <c r="AE143" s="24"/>
      <c r="AF143" s="24"/>
      <c r="AG143" s="24"/>
      <c r="AH143" s="24"/>
      <c r="AI143" s="24"/>
      <c r="AJ143" s="24"/>
      <c r="AK143" s="24"/>
      <c r="AL143" s="24"/>
      <c r="AM143" s="24"/>
      <c r="AN143" s="24"/>
      <c r="AO143" s="24"/>
      <c r="AP143" s="24"/>
      <c r="AQ143" s="24"/>
      <c r="AR143" s="24"/>
      <c r="AS143" s="24"/>
      <c r="AT143" s="24"/>
      <c r="AU143" s="24"/>
      <c r="AMJ143" s="59"/>
    </row>
    <row r="144" spans="1:1024" s="58" customFormat="1" ht="15" customHeight="1">
      <c r="A144" s="79"/>
      <c r="B144" s="25"/>
      <c r="C144" s="25"/>
      <c r="D144" s="25"/>
      <c r="E144" s="25"/>
      <c r="F144" s="25"/>
      <c r="G144" s="25"/>
      <c r="H144" s="25"/>
      <c r="I144" s="25"/>
      <c r="J144" s="152"/>
      <c r="K144" s="66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  <c r="AA144" s="24"/>
      <c r="AB144" s="24"/>
      <c r="AC144" s="24"/>
      <c r="AD144" s="24"/>
      <c r="AE144" s="24"/>
      <c r="AF144" s="24"/>
      <c r="AG144" s="24"/>
      <c r="AH144" s="24"/>
      <c r="AI144" s="24"/>
      <c r="AJ144" s="24"/>
      <c r="AK144" s="24"/>
      <c r="AL144" s="24"/>
      <c r="AM144" s="24"/>
      <c r="AN144" s="24"/>
      <c r="AO144" s="24"/>
      <c r="AP144" s="24"/>
      <c r="AQ144" s="24"/>
      <c r="AR144" s="24"/>
      <c r="AS144" s="24"/>
      <c r="AT144" s="24"/>
      <c r="AU144" s="24"/>
      <c r="AMJ144" s="59"/>
    </row>
    <row r="145" spans="1:1024" s="58" customFormat="1" ht="56.25" customHeight="1">
      <c r="A145" s="175" t="s">
        <v>217</v>
      </c>
      <c r="B145" s="175"/>
      <c r="C145" s="153" t="s">
        <v>218</v>
      </c>
      <c r="D145" s="153" t="s">
        <v>219</v>
      </c>
      <c r="E145" s="176" t="s">
        <v>220</v>
      </c>
      <c r="F145" s="176"/>
      <c r="G145" s="153" t="s">
        <v>221</v>
      </c>
      <c r="H145" s="176" t="s">
        <v>222</v>
      </c>
      <c r="I145" s="176"/>
      <c r="J145" s="152"/>
      <c r="K145" s="66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  <c r="AA145" s="24"/>
      <c r="AB145" s="24"/>
      <c r="AC145" s="24"/>
      <c r="AD145" s="24"/>
      <c r="AE145" s="24"/>
      <c r="AF145" s="24"/>
      <c r="AG145" s="24"/>
      <c r="AH145" s="24"/>
      <c r="AI145" s="24"/>
      <c r="AJ145" s="24"/>
      <c r="AK145" s="24"/>
      <c r="AL145" s="24"/>
      <c r="AM145" s="24"/>
      <c r="AN145" s="24"/>
      <c r="AO145" s="24"/>
      <c r="AP145" s="24"/>
      <c r="AQ145" s="24"/>
      <c r="AR145" s="24"/>
      <c r="AS145" s="24"/>
      <c r="AT145" s="24"/>
      <c r="AU145" s="24"/>
      <c r="AMJ145" s="59"/>
    </row>
    <row r="146" spans="1:1024" s="58" customFormat="1" ht="15" customHeight="1">
      <c r="A146" s="166" t="s">
        <v>167</v>
      </c>
      <c r="B146" s="166"/>
      <c r="C146" s="80">
        <f>H141</f>
        <v>12227.47</v>
      </c>
      <c r="D146" s="139">
        <v>4</v>
      </c>
      <c r="E146" s="167">
        <f>C146*D146</f>
        <v>48909.88</v>
      </c>
      <c r="F146" s="167"/>
      <c r="G146" s="81">
        <v>1</v>
      </c>
      <c r="H146" s="168">
        <f>E146*G146</f>
        <v>48909.88</v>
      </c>
      <c r="I146" s="168"/>
      <c r="J146" s="23"/>
      <c r="K146" s="66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  <c r="AA146" s="24"/>
      <c r="AB146" s="24"/>
      <c r="AC146" s="24"/>
      <c r="AD146" s="24"/>
      <c r="AE146" s="24"/>
      <c r="AF146" s="24"/>
      <c r="AG146" s="24"/>
      <c r="AH146" s="24"/>
      <c r="AI146" s="24"/>
      <c r="AJ146" s="24"/>
      <c r="AK146" s="24"/>
      <c r="AL146" s="24"/>
      <c r="AM146" s="24"/>
      <c r="AN146" s="24"/>
      <c r="AO146" s="24"/>
      <c r="AP146" s="24"/>
      <c r="AQ146" s="24"/>
      <c r="AR146" s="24"/>
      <c r="AS146" s="24"/>
      <c r="AT146" s="24"/>
      <c r="AU146" s="24"/>
      <c r="AMJ146" s="59"/>
    </row>
    <row r="147" spans="1:1024" s="58" customFormat="1" ht="15" customHeight="1">
      <c r="A147" s="169" t="s">
        <v>223</v>
      </c>
      <c r="B147" s="169"/>
      <c r="C147" s="169"/>
      <c r="D147" s="169"/>
      <c r="E147" s="169"/>
      <c r="F147" s="169"/>
      <c r="G147" s="169"/>
      <c r="H147" s="170">
        <f>H146</f>
        <v>48909.88</v>
      </c>
      <c r="I147" s="170"/>
      <c r="J147" s="82"/>
      <c r="K147" s="66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  <c r="AA147" s="24"/>
      <c r="AB147" s="24"/>
      <c r="AC147" s="24"/>
      <c r="AD147" s="24"/>
      <c r="AE147" s="24"/>
      <c r="AF147" s="24"/>
      <c r="AG147" s="24"/>
      <c r="AH147" s="24"/>
      <c r="AI147" s="24"/>
      <c r="AJ147" s="24"/>
      <c r="AK147" s="24"/>
      <c r="AL147" s="24"/>
      <c r="AM147" s="24"/>
      <c r="AN147" s="24"/>
      <c r="AO147" s="24"/>
      <c r="AP147" s="24"/>
      <c r="AQ147" s="24"/>
      <c r="AR147" s="24"/>
      <c r="AS147" s="24"/>
      <c r="AT147" s="24"/>
      <c r="AU147" s="24"/>
      <c r="AMJ147" s="59"/>
    </row>
    <row r="148" spans="1:1024" s="58" customFormat="1" ht="15" customHeight="1">
      <c r="A148" s="171" t="s">
        <v>224</v>
      </c>
      <c r="B148" s="171"/>
      <c r="C148" s="171"/>
      <c r="D148" s="171"/>
      <c r="E148" s="171"/>
      <c r="F148" s="171"/>
      <c r="G148" s="171"/>
      <c r="H148" s="161"/>
      <c r="I148" s="161"/>
      <c r="J148" s="82"/>
      <c r="K148" s="66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  <c r="AA148" s="24"/>
      <c r="AB148" s="24"/>
      <c r="AC148" s="24"/>
      <c r="AD148" s="24"/>
      <c r="AE148" s="24"/>
      <c r="AF148" s="24"/>
      <c r="AG148" s="24"/>
      <c r="AH148" s="24"/>
      <c r="AI148" s="24"/>
      <c r="AJ148" s="24"/>
      <c r="AK148" s="24"/>
      <c r="AL148" s="24"/>
      <c r="AM148" s="24"/>
      <c r="AN148" s="24"/>
      <c r="AO148" s="24"/>
      <c r="AP148" s="24"/>
      <c r="AQ148" s="24"/>
      <c r="AR148" s="24"/>
      <c r="AS148" s="24"/>
      <c r="AT148" s="24"/>
      <c r="AU148" s="24"/>
      <c r="AMJ148" s="59"/>
    </row>
    <row r="149" spans="1:1024" s="58" customFormat="1" ht="15" customHeight="1">
      <c r="A149" s="160" t="s">
        <v>225</v>
      </c>
      <c r="B149" s="160"/>
      <c r="C149" s="160"/>
      <c r="D149" s="160"/>
      <c r="E149" s="160"/>
      <c r="F149" s="160"/>
      <c r="G149" s="160"/>
      <c r="H149" s="161">
        <f>H147+H148</f>
        <v>48909.88</v>
      </c>
      <c r="I149" s="161"/>
      <c r="J149" s="82"/>
      <c r="K149" s="66"/>
      <c r="L149" s="24"/>
      <c r="M149" s="24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4"/>
      <c r="AA149" s="24"/>
      <c r="AB149" s="24"/>
      <c r="AC149" s="24"/>
      <c r="AD149" s="24"/>
      <c r="AE149" s="24"/>
      <c r="AF149" s="24"/>
      <c r="AG149" s="24"/>
      <c r="AH149" s="24"/>
      <c r="AI149" s="24"/>
      <c r="AJ149" s="24"/>
      <c r="AK149" s="24"/>
      <c r="AL149" s="24"/>
      <c r="AM149" s="24"/>
      <c r="AN149" s="24"/>
      <c r="AO149" s="24"/>
      <c r="AP149" s="24"/>
      <c r="AQ149" s="24"/>
      <c r="AR149" s="24"/>
      <c r="AS149" s="24"/>
      <c r="AT149" s="24"/>
      <c r="AU149" s="24"/>
      <c r="AMJ149" s="59"/>
    </row>
    <row r="150" spans="1:1024" s="58" customFormat="1" ht="15" customHeight="1">
      <c r="A150" s="83"/>
      <c r="B150" s="4"/>
      <c r="C150" s="84"/>
      <c r="D150" s="25"/>
      <c r="E150" s="25"/>
      <c r="F150" s="25"/>
      <c r="G150" s="25"/>
      <c r="H150" s="25"/>
      <c r="I150" s="25"/>
      <c r="J150" s="82"/>
      <c r="K150" s="66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4"/>
      <c r="AA150" s="24"/>
      <c r="AB150" s="24"/>
      <c r="AC150" s="24"/>
      <c r="AD150" s="24"/>
      <c r="AE150" s="24"/>
      <c r="AF150" s="24"/>
      <c r="AG150" s="24"/>
      <c r="AH150" s="24"/>
      <c r="AI150" s="24"/>
      <c r="AJ150" s="24"/>
      <c r="AK150" s="24"/>
      <c r="AL150" s="24"/>
      <c r="AM150" s="24"/>
      <c r="AN150" s="24"/>
      <c r="AO150" s="24"/>
      <c r="AP150" s="24"/>
      <c r="AQ150" s="24"/>
      <c r="AR150" s="24"/>
      <c r="AS150" s="24"/>
      <c r="AT150" s="24"/>
      <c r="AU150" s="24"/>
      <c r="AMJ150" s="59"/>
    </row>
    <row r="151" spans="1:1024" s="58" customFormat="1" ht="15" customHeight="1">
      <c r="A151" s="162" t="s">
        <v>226</v>
      </c>
      <c r="B151" s="162"/>
      <c r="C151" s="162"/>
      <c r="D151" s="162"/>
      <c r="E151" s="162"/>
      <c r="F151" s="162"/>
      <c r="G151" s="162"/>
      <c r="H151" s="162"/>
      <c r="I151" s="162"/>
      <c r="J151" s="23"/>
      <c r="K151" s="66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  <c r="AA151" s="24"/>
      <c r="AB151" s="24"/>
      <c r="AC151" s="24"/>
      <c r="AD151" s="24"/>
      <c r="AE151" s="24"/>
      <c r="AF151" s="24"/>
      <c r="AG151" s="24"/>
      <c r="AH151" s="24"/>
      <c r="AI151" s="24"/>
      <c r="AJ151" s="24"/>
      <c r="AK151" s="24"/>
      <c r="AL151" s="24"/>
      <c r="AM151" s="24"/>
      <c r="AN151" s="24"/>
      <c r="AO151" s="24"/>
      <c r="AP151" s="24"/>
      <c r="AQ151" s="24"/>
      <c r="AR151" s="24"/>
      <c r="AS151" s="24"/>
      <c r="AT151" s="24"/>
      <c r="AU151" s="24"/>
      <c r="AMJ151" s="59"/>
    </row>
    <row r="152" spans="1:1024" s="58" customFormat="1" ht="15" customHeight="1">
      <c r="A152" s="79"/>
      <c r="B152" s="25"/>
      <c r="C152" s="25"/>
      <c r="D152" s="25"/>
      <c r="E152" s="25"/>
      <c r="F152" s="25"/>
      <c r="G152" s="106"/>
      <c r="H152" s="106"/>
      <c r="I152" s="106"/>
      <c r="J152" s="82"/>
      <c r="K152" s="66"/>
      <c r="L152" s="24"/>
      <c r="M152" s="24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  <c r="AA152" s="24"/>
      <c r="AB152" s="24"/>
      <c r="AC152" s="24"/>
      <c r="AD152" s="24"/>
      <c r="AE152" s="24"/>
      <c r="AF152" s="24"/>
      <c r="AG152" s="24"/>
      <c r="AH152" s="24"/>
      <c r="AI152" s="24"/>
      <c r="AJ152" s="24"/>
      <c r="AK152" s="24"/>
      <c r="AL152" s="24"/>
      <c r="AM152" s="24"/>
      <c r="AN152" s="24"/>
      <c r="AO152" s="24"/>
      <c r="AP152" s="24"/>
      <c r="AQ152" s="24"/>
      <c r="AR152" s="24"/>
      <c r="AS152" s="24"/>
      <c r="AT152" s="24"/>
      <c r="AU152" s="24"/>
      <c r="AMJ152" s="59"/>
    </row>
    <row r="153" spans="1:1024" s="58" customFormat="1" ht="15" customHeight="1">
      <c r="A153" s="163" t="s">
        <v>227</v>
      </c>
      <c r="B153" s="163"/>
      <c r="C153" s="163"/>
      <c r="D153" s="163"/>
      <c r="E153" s="163"/>
      <c r="F153" s="163"/>
      <c r="G153" s="163"/>
      <c r="H153" s="163"/>
      <c r="I153" s="163"/>
      <c r="J153" s="76"/>
      <c r="K153" s="66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  <c r="AA153" s="24"/>
      <c r="AB153" s="24"/>
      <c r="AC153" s="24"/>
      <c r="AD153" s="24"/>
      <c r="AE153" s="24"/>
      <c r="AF153" s="24"/>
      <c r="AG153" s="24"/>
      <c r="AH153" s="24"/>
      <c r="AI153" s="24"/>
      <c r="AJ153" s="24"/>
      <c r="AK153" s="24"/>
      <c r="AL153" s="24"/>
      <c r="AM153" s="24"/>
      <c r="AN153" s="24"/>
      <c r="AO153" s="24"/>
      <c r="AP153" s="24"/>
      <c r="AQ153" s="24"/>
      <c r="AR153" s="24"/>
      <c r="AS153" s="24"/>
      <c r="AT153" s="24"/>
      <c r="AU153" s="24"/>
      <c r="AMJ153" s="59"/>
    </row>
    <row r="154" spans="1:1024" s="58" customFormat="1" ht="15" customHeight="1">
      <c r="A154" s="164" t="s">
        <v>228</v>
      </c>
      <c r="B154" s="164"/>
      <c r="C154" s="164"/>
      <c r="D154" s="164"/>
      <c r="E154" s="164"/>
      <c r="F154" s="164"/>
      <c r="G154" s="164"/>
      <c r="H154" s="165" t="s">
        <v>229</v>
      </c>
      <c r="I154" s="165"/>
      <c r="J154" s="85"/>
      <c r="K154" s="66"/>
      <c r="L154" s="24"/>
      <c r="M154" s="24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4"/>
      <c r="AA154" s="24"/>
      <c r="AB154" s="24"/>
      <c r="AC154" s="24"/>
      <c r="AD154" s="24"/>
      <c r="AE154" s="24"/>
      <c r="AF154" s="24"/>
      <c r="AG154" s="24"/>
      <c r="AH154" s="24"/>
      <c r="AI154" s="24"/>
      <c r="AJ154" s="24"/>
      <c r="AK154" s="24"/>
      <c r="AL154" s="24"/>
      <c r="AM154" s="24"/>
      <c r="AN154" s="24"/>
      <c r="AO154" s="24"/>
      <c r="AP154" s="24"/>
      <c r="AQ154" s="24"/>
      <c r="AR154" s="24"/>
      <c r="AS154" s="24"/>
      <c r="AT154" s="24"/>
      <c r="AU154" s="24"/>
      <c r="AMJ154" s="59"/>
    </row>
    <row r="155" spans="1:1024" s="58" customFormat="1" ht="15" customHeight="1">
      <c r="A155" s="155" t="s">
        <v>230</v>
      </c>
      <c r="B155" s="155"/>
      <c r="C155" s="155"/>
      <c r="D155" s="155"/>
      <c r="E155" s="155"/>
      <c r="F155" s="155"/>
      <c r="G155" s="155"/>
      <c r="H155" s="156">
        <f>H149</f>
        <v>48909.88</v>
      </c>
      <c r="I155" s="156"/>
      <c r="J155" s="24"/>
      <c r="K155" s="66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  <c r="AA155" s="24"/>
      <c r="AB155" s="24"/>
      <c r="AC155" s="24"/>
      <c r="AD155" s="24"/>
      <c r="AE155" s="24"/>
      <c r="AF155" s="24"/>
      <c r="AG155" s="24"/>
      <c r="AH155" s="24"/>
      <c r="AI155" s="24"/>
      <c r="AJ155" s="24"/>
      <c r="AK155" s="24"/>
      <c r="AL155" s="24"/>
      <c r="AM155" s="24"/>
      <c r="AN155" s="24"/>
      <c r="AO155" s="24"/>
      <c r="AP155" s="24"/>
      <c r="AQ155" s="24"/>
      <c r="AR155" s="24"/>
      <c r="AS155" s="24"/>
      <c r="AT155" s="24"/>
      <c r="AU155" s="24"/>
      <c r="AMJ155" s="59"/>
    </row>
    <row r="156" spans="1:1024" s="58" customFormat="1" ht="15" customHeight="1" thickBot="1">
      <c r="A156" s="155" t="s">
        <v>231</v>
      </c>
      <c r="B156" s="155"/>
      <c r="C156" s="155"/>
      <c r="D156" s="155"/>
      <c r="E156" s="155"/>
      <c r="F156" s="155"/>
      <c r="G156" s="155"/>
      <c r="H156" s="157">
        <f>G13</f>
        <v>12</v>
      </c>
      <c r="I156" s="157"/>
      <c r="J156" s="24"/>
      <c r="K156" s="66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  <c r="AA156" s="24"/>
      <c r="AB156" s="24"/>
      <c r="AC156" s="24"/>
      <c r="AD156" s="24"/>
      <c r="AE156" s="24"/>
      <c r="AF156" s="24"/>
      <c r="AG156" s="24"/>
      <c r="AH156" s="24"/>
      <c r="AI156" s="24"/>
      <c r="AJ156" s="24"/>
      <c r="AK156" s="24"/>
      <c r="AL156" s="24"/>
      <c r="AM156" s="24"/>
      <c r="AN156" s="24"/>
      <c r="AO156" s="24"/>
      <c r="AP156" s="24"/>
      <c r="AQ156" s="24"/>
      <c r="AR156" s="24"/>
      <c r="AS156" s="24"/>
      <c r="AT156" s="24"/>
      <c r="AU156" s="24"/>
      <c r="AMJ156" s="59"/>
    </row>
    <row r="157" spans="1:1024" s="58" customFormat="1" ht="15" customHeight="1" thickBot="1">
      <c r="A157" s="158" t="s">
        <v>232</v>
      </c>
      <c r="B157" s="158"/>
      <c r="C157" s="158"/>
      <c r="D157" s="158"/>
      <c r="E157" s="158"/>
      <c r="F157" s="158"/>
      <c r="G157" s="158"/>
      <c r="H157" s="159">
        <f>H155*H156</f>
        <v>586918.56000000006</v>
      </c>
      <c r="I157" s="159"/>
      <c r="J157" s="24"/>
      <c r="K157" s="66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  <c r="AA157" s="24"/>
      <c r="AB157" s="24"/>
      <c r="AC157" s="24"/>
      <c r="AD157" s="24"/>
      <c r="AE157" s="24"/>
      <c r="AF157" s="24"/>
      <c r="AG157" s="24"/>
      <c r="AH157" s="24"/>
      <c r="AI157" s="24"/>
      <c r="AJ157" s="24"/>
      <c r="AK157" s="24"/>
      <c r="AL157" s="24"/>
      <c r="AM157" s="24"/>
      <c r="AN157" s="24"/>
      <c r="AO157" s="24"/>
      <c r="AP157" s="24"/>
      <c r="AQ157" s="24"/>
      <c r="AR157" s="24"/>
      <c r="AS157" s="24"/>
      <c r="AT157" s="24"/>
      <c r="AU157" s="24"/>
      <c r="AMJ157" s="59"/>
    </row>
    <row r="159" spans="1:1024">
      <c r="H159" s="108"/>
      <c r="I159" s="109"/>
    </row>
    <row r="160" spans="1:1024">
      <c r="G160" s="108"/>
      <c r="H160" s="108"/>
      <c r="I160" s="109"/>
    </row>
    <row r="161" spans="7:9">
      <c r="G161" s="108"/>
      <c r="H161" s="108"/>
      <c r="I161" s="109"/>
    </row>
    <row r="162" spans="7:9">
      <c r="G162" s="108"/>
      <c r="H162" s="108"/>
      <c r="I162" s="109"/>
    </row>
    <row r="163" spans="7:9">
      <c r="G163" s="108"/>
      <c r="H163" s="108"/>
      <c r="I163" s="108"/>
    </row>
    <row r="164" spans="7:9">
      <c r="G164" s="108"/>
    </row>
  </sheetData>
  <mergeCells count="233">
    <mergeCell ref="A156:G156"/>
    <mergeCell ref="H156:I156"/>
    <mergeCell ref="A157:G157"/>
    <mergeCell ref="H157:I157"/>
    <mergeCell ref="A151:I151"/>
    <mergeCell ref="A153:I153"/>
    <mergeCell ref="A154:G154"/>
    <mergeCell ref="H154:I154"/>
    <mergeCell ref="A155:G155"/>
    <mergeCell ref="H155:I155"/>
    <mergeCell ref="A147:G147"/>
    <mergeCell ref="H147:I147"/>
    <mergeCell ref="A148:G148"/>
    <mergeCell ref="H148:I148"/>
    <mergeCell ref="A149:G149"/>
    <mergeCell ref="H149:I149"/>
    <mergeCell ref="A145:B145"/>
    <mergeCell ref="E145:F145"/>
    <mergeCell ref="H145:I145"/>
    <mergeCell ref="A146:B146"/>
    <mergeCell ref="E146:F146"/>
    <mergeCell ref="H146:I146"/>
    <mergeCell ref="B140:G140"/>
    <mergeCell ref="H140:I140"/>
    <mergeCell ref="A141:G141"/>
    <mergeCell ref="H141:I141"/>
    <mergeCell ref="A142:I142"/>
    <mergeCell ref="A143:I143"/>
    <mergeCell ref="B137:G137"/>
    <mergeCell ref="H137:I137"/>
    <mergeCell ref="B138:G138"/>
    <mergeCell ref="H138:I138"/>
    <mergeCell ref="A139:G139"/>
    <mergeCell ref="H139:I139"/>
    <mergeCell ref="B134:G134"/>
    <mergeCell ref="H134:I134"/>
    <mergeCell ref="B135:G135"/>
    <mergeCell ref="H135:I135"/>
    <mergeCell ref="B136:G136"/>
    <mergeCell ref="H136:I136"/>
    <mergeCell ref="A129:G129"/>
    <mergeCell ref="A130:I130"/>
    <mergeCell ref="A131:I131"/>
    <mergeCell ref="A132:I132"/>
    <mergeCell ref="A133:G133"/>
    <mergeCell ref="H133:I133"/>
    <mergeCell ref="B124:G124"/>
    <mergeCell ref="B125:G125"/>
    <mergeCell ref="A126:B126"/>
    <mergeCell ref="C126:C127"/>
    <mergeCell ref="A127:B127"/>
    <mergeCell ref="A128:B128"/>
    <mergeCell ref="A119:G119"/>
    <mergeCell ref="H119:I119"/>
    <mergeCell ref="A120:I120"/>
    <mergeCell ref="A121:I121"/>
    <mergeCell ref="B122:G122"/>
    <mergeCell ref="B123:G123"/>
    <mergeCell ref="B116:G116"/>
    <mergeCell ref="H116:I116"/>
    <mergeCell ref="B117:G117"/>
    <mergeCell ref="H117:I117"/>
    <mergeCell ref="B118:G118"/>
    <mergeCell ref="H118:I118"/>
    <mergeCell ref="A112:I112"/>
    <mergeCell ref="A113:I113"/>
    <mergeCell ref="B114:G114"/>
    <mergeCell ref="H114:I114"/>
    <mergeCell ref="B115:G115"/>
    <mergeCell ref="H115:I115"/>
    <mergeCell ref="B109:G109"/>
    <mergeCell ref="H109:I109"/>
    <mergeCell ref="B110:G110"/>
    <mergeCell ref="H110:I110"/>
    <mergeCell ref="A111:G111"/>
    <mergeCell ref="H111:I111"/>
    <mergeCell ref="B104:G104"/>
    <mergeCell ref="A105:G105"/>
    <mergeCell ref="H105:I105"/>
    <mergeCell ref="A106:I106"/>
    <mergeCell ref="A107:I107"/>
    <mergeCell ref="B108:G108"/>
    <mergeCell ref="H108:I108"/>
    <mergeCell ref="B98:G98"/>
    <mergeCell ref="B99:G99"/>
    <mergeCell ref="A100:G100"/>
    <mergeCell ref="A101:I101"/>
    <mergeCell ref="A102:I102"/>
    <mergeCell ref="B103:G103"/>
    <mergeCell ref="B93:G93"/>
    <mergeCell ref="B94:G94"/>
    <mergeCell ref="K94:V94"/>
    <mergeCell ref="B95:G95"/>
    <mergeCell ref="B96:G96"/>
    <mergeCell ref="B97:G97"/>
    <mergeCell ref="B88:G88"/>
    <mergeCell ref="A89:G89"/>
    <mergeCell ref="H89:I89"/>
    <mergeCell ref="A90:I90"/>
    <mergeCell ref="A91:I91"/>
    <mergeCell ref="A92:I92"/>
    <mergeCell ref="B82:G82"/>
    <mergeCell ref="B83:G83"/>
    <mergeCell ref="B84:G84"/>
    <mergeCell ref="B85:G85"/>
    <mergeCell ref="B86:G86"/>
    <mergeCell ref="B87:G87"/>
    <mergeCell ref="B78:G78"/>
    <mergeCell ref="H78:I78"/>
    <mergeCell ref="A79:G79"/>
    <mergeCell ref="H79:I79"/>
    <mergeCell ref="A80:I80"/>
    <mergeCell ref="A81:I81"/>
    <mergeCell ref="A74:I74"/>
    <mergeCell ref="B75:G75"/>
    <mergeCell ref="H75:I75"/>
    <mergeCell ref="B76:G76"/>
    <mergeCell ref="H76:I76"/>
    <mergeCell ref="B77:G77"/>
    <mergeCell ref="H77:I77"/>
    <mergeCell ref="B70:G70"/>
    <mergeCell ref="H70:I70"/>
    <mergeCell ref="A71:G71"/>
    <mergeCell ref="H71:I71"/>
    <mergeCell ref="A72:I72"/>
    <mergeCell ref="A73:I73"/>
    <mergeCell ref="B67:G67"/>
    <mergeCell ref="H67:I67"/>
    <mergeCell ref="B68:G68"/>
    <mergeCell ref="H68:I68"/>
    <mergeCell ref="B69:G69"/>
    <mergeCell ref="H69:I69"/>
    <mergeCell ref="AB63:AC63"/>
    <mergeCell ref="AD63:AE63"/>
    <mergeCell ref="AF63:AG63"/>
    <mergeCell ref="AH63:AK63"/>
    <mergeCell ref="H64:I64"/>
    <mergeCell ref="A65:A66"/>
    <mergeCell ref="B65:C66"/>
    <mergeCell ref="H65:I66"/>
    <mergeCell ref="B62:G62"/>
    <mergeCell ref="H62:I62"/>
    <mergeCell ref="A63:A64"/>
    <mergeCell ref="B63:B64"/>
    <mergeCell ref="H63:I63"/>
    <mergeCell ref="Z63:AA63"/>
    <mergeCell ref="B56:G56"/>
    <mergeCell ref="B57:G57"/>
    <mergeCell ref="B58:G58"/>
    <mergeCell ref="A59:G59"/>
    <mergeCell ref="A60:I60"/>
    <mergeCell ref="A61:I61"/>
    <mergeCell ref="B50:G50"/>
    <mergeCell ref="B51:G51"/>
    <mergeCell ref="B52:G52"/>
    <mergeCell ref="B53:C53"/>
    <mergeCell ref="B54:G54"/>
    <mergeCell ref="B55:G55"/>
    <mergeCell ref="B46:G46"/>
    <mergeCell ref="K46:V46"/>
    <mergeCell ref="A47:G47"/>
    <mergeCell ref="H47:I47"/>
    <mergeCell ref="A48:I48"/>
    <mergeCell ref="A49:I49"/>
    <mergeCell ref="A41:I41"/>
    <mergeCell ref="A42:I42"/>
    <mergeCell ref="B43:G43"/>
    <mergeCell ref="B44:G44"/>
    <mergeCell ref="K44:V44"/>
    <mergeCell ref="B45:G45"/>
    <mergeCell ref="K45:V45"/>
    <mergeCell ref="B38:G38"/>
    <mergeCell ref="H38:I38"/>
    <mergeCell ref="K38:L38"/>
    <mergeCell ref="A39:G39"/>
    <mergeCell ref="H39:I39"/>
    <mergeCell ref="A40:I40"/>
    <mergeCell ref="B36:G36"/>
    <mergeCell ref="H36:I36"/>
    <mergeCell ref="K36:L36"/>
    <mergeCell ref="B37:G37"/>
    <mergeCell ref="H37:I37"/>
    <mergeCell ref="K37:L37"/>
    <mergeCell ref="K32:V32"/>
    <mergeCell ref="H33:I33"/>
    <mergeCell ref="K33:V33"/>
    <mergeCell ref="H34:I34"/>
    <mergeCell ref="B35:G35"/>
    <mergeCell ref="H35:I35"/>
    <mergeCell ref="K35:L35"/>
    <mergeCell ref="A29:I29"/>
    <mergeCell ref="A30:I30"/>
    <mergeCell ref="B31:G31"/>
    <mergeCell ref="H31:I31"/>
    <mergeCell ref="B32:G32"/>
    <mergeCell ref="H32:I32"/>
    <mergeCell ref="B26:G26"/>
    <mergeCell ref="H26:I26"/>
    <mergeCell ref="B27:G27"/>
    <mergeCell ref="H27:I27"/>
    <mergeCell ref="B28:G28"/>
    <mergeCell ref="H28:I28"/>
    <mergeCell ref="A22:I22"/>
    <mergeCell ref="A23:I23"/>
    <mergeCell ref="B24:G24"/>
    <mergeCell ref="H24:I24"/>
    <mergeCell ref="B25:G25"/>
    <mergeCell ref="H25:I25"/>
    <mergeCell ref="B17:G17"/>
    <mergeCell ref="H17:I17"/>
    <mergeCell ref="C18:I18"/>
    <mergeCell ref="A19:I19"/>
    <mergeCell ref="A20:I20"/>
    <mergeCell ref="A21:I21"/>
    <mergeCell ref="B12:F12"/>
    <mergeCell ref="G12:I12"/>
    <mergeCell ref="G13:I13"/>
    <mergeCell ref="A14:I14"/>
    <mergeCell ref="A15:I15"/>
    <mergeCell ref="B16:G16"/>
    <mergeCell ref="H16:I16"/>
    <mergeCell ref="A8:I8"/>
    <mergeCell ref="A9:I9"/>
    <mergeCell ref="B10:F10"/>
    <mergeCell ref="G10:I10"/>
    <mergeCell ref="B11:F11"/>
    <mergeCell ref="G11:I11"/>
    <mergeCell ref="A1:K1"/>
    <mergeCell ref="A2:K2"/>
    <mergeCell ref="A3:I3"/>
    <mergeCell ref="C4:I4"/>
    <mergeCell ref="C5:D5"/>
    <mergeCell ref="A7:I7"/>
  </mergeCells>
  <printOptions horizontalCentered="1" headings="1"/>
  <pageMargins left="0.39374999999999999" right="0.39374999999999999" top="0.39374999999999999" bottom="0.39374999999999999" header="0.511811023622047" footer="0.511811023622047"/>
  <pageSetup paperSize="9" scale="60" fitToHeight="0" orientation="landscape" r:id="rId1"/>
  <rowBreaks count="3" manualBreakCount="3">
    <brk id="47" max="10" man="1"/>
    <brk id="90" max="10" man="1"/>
    <brk id="12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0E428D-7CDE-40EE-B394-FD8722A1E949}">
  <sheetPr>
    <pageSetUpPr fitToPage="1"/>
  </sheetPr>
  <dimension ref="A1:AMJ164"/>
  <sheetViews>
    <sheetView view="pageBreakPreview" topLeftCell="C20" zoomScaleNormal="115" zoomScaleSheetLayoutView="100" zoomScalePageLayoutView="115" workbookViewId="0">
      <selection activeCell="K35" sqref="K35:L35"/>
    </sheetView>
  </sheetViews>
  <sheetFormatPr defaultColWidth="9.140625" defaultRowHeight="15"/>
  <cols>
    <col min="1" max="1" width="3.140625" style="86" customWidth="1"/>
    <col min="2" max="2" width="32.28515625" style="58" bestFit="1" customWidth="1"/>
    <col min="3" max="3" width="17.140625" style="58" customWidth="1"/>
    <col min="4" max="4" width="15" style="58" customWidth="1"/>
    <col min="5" max="5" width="13" style="58" customWidth="1"/>
    <col min="6" max="6" width="10.5703125" style="58" customWidth="1"/>
    <col min="7" max="7" width="15.28515625" style="58" bestFit="1" customWidth="1"/>
    <col min="8" max="8" width="8" style="58" customWidth="1"/>
    <col min="9" max="9" width="17.5703125" style="58" customWidth="1"/>
    <col min="10" max="10" width="10.140625" style="58" hidden="1" customWidth="1"/>
    <col min="11" max="11" width="94.7109375" style="1" customWidth="1"/>
    <col min="12" max="26" width="9.140625" style="2"/>
    <col min="27" max="27" width="9.7109375" style="2" customWidth="1"/>
    <col min="28" max="47" width="9.140625" style="2"/>
    <col min="48" max="1023" width="9.140625" style="58"/>
    <col min="1024" max="1024" width="11.5703125" style="59" customWidth="1"/>
    <col min="1025" max="16384" width="9.140625" style="59"/>
  </cols>
  <sheetData>
    <row r="1" spans="1:11">
      <c r="A1" s="234" t="s">
        <v>0</v>
      </c>
      <c r="B1" s="234"/>
      <c r="C1" s="234"/>
      <c r="D1" s="234"/>
      <c r="E1" s="234"/>
      <c r="F1" s="234"/>
      <c r="G1" s="234"/>
      <c r="H1" s="234"/>
      <c r="I1" s="234"/>
      <c r="J1" s="234"/>
      <c r="K1" s="234"/>
    </row>
    <row r="2" spans="1:11" ht="21" customHeight="1">
      <c r="A2" s="235" t="s">
        <v>1</v>
      </c>
      <c r="B2" s="235"/>
      <c r="C2" s="235"/>
      <c r="D2" s="235"/>
      <c r="E2" s="235"/>
      <c r="F2" s="235"/>
      <c r="G2" s="235"/>
      <c r="H2" s="235"/>
      <c r="I2" s="235"/>
      <c r="J2" s="235"/>
      <c r="K2" s="235"/>
    </row>
    <row r="3" spans="1:11" ht="15" customHeight="1">
      <c r="A3" s="191"/>
      <c r="B3" s="191"/>
      <c r="C3" s="191"/>
      <c r="D3" s="191"/>
      <c r="E3" s="191"/>
      <c r="F3" s="191"/>
      <c r="G3" s="191"/>
      <c r="H3" s="191"/>
      <c r="I3" s="191"/>
      <c r="J3" s="149"/>
    </row>
    <row r="4" spans="1:11" ht="15" customHeight="1">
      <c r="A4" s="138"/>
      <c r="B4" s="141" t="s">
        <v>2</v>
      </c>
      <c r="C4" s="238"/>
      <c r="D4" s="238"/>
      <c r="E4" s="238"/>
      <c r="F4" s="238"/>
      <c r="G4" s="238"/>
      <c r="H4" s="238"/>
      <c r="I4" s="238"/>
      <c r="J4" s="3"/>
    </row>
    <row r="5" spans="1:11" ht="15" customHeight="1">
      <c r="A5" s="138"/>
      <c r="B5" s="141" t="s">
        <v>3</v>
      </c>
      <c r="C5" s="239"/>
      <c r="D5" s="239"/>
      <c r="E5" s="4"/>
      <c r="F5" s="4"/>
      <c r="G5" s="4"/>
      <c r="H5" s="4"/>
      <c r="I5" s="4"/>
      <c r="J5" s="3"/>
    </row>
    <row r="6" spans="1:11" ht="15" customHeight="1">
      <c r="A6" s="138"/>
      <c r="B6" s="141" t="s">
        <v>4</v>
      </c>
      <c r="C6" s="4"/>
      <c r="D6" s="4"/>
      <c r="E6" s="4"/>
      <c r="F6" s="4"/>
      <c r="G6" s="4"/>
      <c r="H6" s="4"/>
      <c r="I6" s="4"/>
      <c r="J6" s="3"/>
    </row>
    <row r="7" spans="1:11" ht="15" customHeight="1">
      <c r="A7" s="191"/>
      <c r="B7" s="191"/>
      <c r="C7" s="191"/>
      <c r="D7" s="191"/>
      <c r="E7" s="191"/>
      <c r="F7" s="191"/>
      <c r="G7" s="191"/>
      <c r="H7" s="191"/>
      <c r="I7" s="191"/>
      <c r="J7" s="3"/>
    </row>
    <row r="8" spans="1:11" ht="15" customHeight="1">
      <c r="A8" s="230" t="s">
        <v>5</v>
      </c>
      <c r="B8" s="230"/>
      <c r="C8" s="230"/>
      <c r="D8" s="230"/>
      <c r="E8" s="230"/>
      <c r="F8" s="230"/>
      <c r="G8" s="230"/>
      <c r="H8" s="230"/>
      <c r="I8" s="230"/>
      <c r="J8" s="3"/>
      <c r="K8" s="5" t="s">
        <v>6</v>
      </c>
    </row>
    <row r="9" spans="1:11" ht="15" customHeight="1">
      <c r="A9" s="191"/>
      <c r="B9" s="191"/>
      <c r="C9" s="191"/>
      <c r="D9" s="191"/>
      <c r="E9" s="191"/>
      <c r="F9" s="191"/>
      <c r="G9" s="191"/>
      <c r="H9" s="191"/>
      <c r="I9" s="191"/>
      <c r="J9" s="149"/>
    </row>
    <row r="10" spans="1:11" ht="15" customHeight="1">
      <c r="A10" s="140" t="s">
        <v>7</v>
      </c>
      <c r="B10" s="224" t="s">
        <v>8</v>
      </c>
      <c r="C10" s="224"/>
      <c r="D10" s="224"/>
      <c r="E10" s="224"/>
      <c r="F10" s="224"/>
      <c r="G10" s="236" t="s">
        <v>9</v>
      </c>
      <c r="H10" s="236"/>
      <c r="I10" s="236"/>
      <c r="J10" s="6"/>
      <c r="K10" s="1" t="s">
        <v>10</v>
      </c>
    </row>
    <row r="11" spans="1:11" ht="15" customHeight="1">
      <c r="A11" s="140" t="s">
        <v>11</v>
      </c>
      <c r="B11" s="224" t="s">
        <v>12</v>
      </c>
      <c r="C11" s="224"/>
      <c r="D11" s="224"/>
      <c r="E11" s="224"/>
      <c r="F11" s="224"/>
      <c r="G11" s="166" t="s">
        <v>13</v>
      </c>
      <c r="H11" s="166"/>
      <c r="I11" s="166"/>
      <c r="J11" s="6"/>
      <c r="K11" s="1" t="s">
        <v>14</v>
      </c>
    </row>
    <row r="12" spans="1:11" ht="15" customHeight="1">
      <c r="A12" s="7" t="s">
        <v>15</v>
      </c>
      <c r="B12" s="237" t="s">
        <v>16</v>
      </c>
      <c r="C12" s="237"/>
      <c r="D12" s="237"/>
      <c r="E12" s="237"/>
      <c r="F12" s="237"/>
      <c r="G12" s="232" t="s">
        <v>17</v>
      </c>
      <c r="H12" s="232"/>
      <c r="I12" s="232"/>
      <c r="J12" s="149"/>
      <c r="K12" s="1" t="s">
        <v>18</v>
      </c>
    </row>
    <row r="13" spans="1:11" ht="15" customHeight="1">
      <c r="A13" s="140" t="s">
        <v>19</v>
      </c>
      <c r="B13" s="8" t="s">
        <v>20</v>
      </c>
      <c r="C13" s="9"/>
      <c r="D13" s="9"/>
      <c r="E13" s="9"/>
      <c r="F13" s="9"/>
      <c r="G13" s="232">
        <v>12</v>
      </c>
      <c r="H13" s="232"/>
      <c r="I13" s="232"/>
      <c r="J13" s="149"/>
      <c r="K13" s="1" t="s">
        <v>21</v>
      </c>
    </row>
    <row r="14" spans="1:11" ht="15" customHeight="1">
      <c r="A14" s="191"/>
      <c r="B14" s="191"/>
      <c r="C14" s="191"/>
      <c r="D14" s="191"/>
      <c r="E14" s="191"/>
      <c r="F14" s="191"/>
      <c r="G14" s="191"/>
      <c r="H14" s="191"/>
      <c r="I14" s="191"/>
      <c r="J14" s="149"/>
    </row>
    <row r="15" spans="1:11" ht="15" customHeight="1">
      <c r="A15" s="230" t="s">
        <v>22</v>
      </c>
      <c r="B15" s="230"/>
      <c r="C15" s="230"/>
      <c r="D15" s="230"/>
      <c r="E15" s="230"/>
      <c r="F15" s="230"/>
      <c r="G15" s="230"/>
      <c r="H15" s="230"/>
      <c r="I15" s="230"/>
      <c r="J15" s="149"/>
    </row>
    <row r="16" spans="1:11" ht="15" customHeight="1">
      <c r="A16" s="140">
        <v>1</v>
      </c>
      <c r="B16" s="224" t="s">
        <v>23</v>
      </c>
      <c r="C16" s="224"/>
      <c r="D16" s="224"/>
      <c r="E16" s="224"/>
      <c r="F16" s="224"/>
      <c r="G16" s="224"/>
      <c r="H16" s="232" t="s">
        <v>24</v>
      </c>
      <c r="I16" s="232"/>
      <c r="J16" s="149"/>
      <c r="K16" s="1" t="s">
        <v>25</v>
      </c>
    </row>
    <row r="17" spans="1:22" ht="15" customHeight="1">
      <c r="A17" s="140">
        <v>2</v>
      </c>
      <c r="B17" s="224" t="s">
        <v>26</v>
      </c>
      <c r="C17" s="224"/>
      <c r="D17" s="224"/>
      <c r="E17" s="224"/>
      <c r="F17" s="224"/>
      <c r="G17" s="224"/>
      <c r="H17" s="233"/>
      <c r="I17" s="232"/>
      <c r="J17" s="149"/>
      <c r="K17" s="1" t="s">
        <v>27</v>
      </c>
    </row>
    <row r="18" spans="1:22" ht="15" customHeight="1">
      <c r="A18" s="140">
        <v>1</v>
      </c>
      <c r="B18" s="8" t="s">
        <v>28</v>
      </c>
      <c r="C18" s="229" t="s">
        <v>29</v>
      </c>
      <c r="D18" s="229"/>
      <c r="E18" s="229"/>
      <c r="F18" s="229"/>
      <c r="G18" s="229"/>
      <c r="H18" s="229"/>
      <c r="I18" s="229"/>
      <c r="J18" s="149"/>
      <c r="K18" s="1" t="s">
        <v>30</v>
      </c>
    </row>
    <row r="19" spans="1:22" ht="15" customHeight="1">
      <c r="A19" s="191"/>
      <c r="B19" s="191"/>
      <c r="C19" s="191"/>
      <c r="D19" s="191"/>
      <c r="E19" s="191"/>
      <c r="F19" s="191"/>
      <c r="G19" s="191"/>
      <c r="H19" s="191"/>
      <c r="I19" s="191"/>
      <c r="J19" s="149"/>
    </row>
    <row r="20" spans="1:22" ht="15" customHeight="1">
      <c r="A20" s="230" t="s">
        <v>31</v>
      </c>
      <c r="B20" s="230"/>
      <c r="C20" s="230"/>
      <c r="D20" s="230"/>
      <c r="E20" s="230"/>
      <c r="F20" s="230"/>
      <c r="G20" s="230"/>
      <c r="H20" s="230"/>
      <c r="I20" s="230"/>
      <c r="J20" s="10"/>
    </row>
    <row r="21" spans="1:22" ht="15" customHeight="1">
      <c r="A21" s="191" t="s">
        <v>32</v>
      </c>
      <c r="B21" s="191"/>
      <c r="C21" s="191"/>
      <c r="D21" s="191"/>
      <c r="E21" s="191"/>
      <c r="F21" s="191"/>
      <c r="G21" s="191"/>
      <c r="H21" s="191"/>
      <c r="I21" s="191"/>
      <c r="J21" s="149"/>
    </row>
    <row r="22" spans="1:22" ht="15" customHeight="1">
      <c r="A22" s="231" t="s">
        <v>33</v>
      </c>
      <c r="B22" s="231"/>
      <c r="C22" s="231"/>
      <c r="D22" s="231"/>
      <c r="E22" s="231"/>
      <c r="F22" s="231"/>
      <c r="G22" s="231"/>
      <c r="H22" s="231"/>
      <c r="I22" s="231"/>
      <c r="J22" s="11"/>
    </row>
    <row r="23" spans="1:22" ht="15" customHeight="1">
      <c r="A23" s="187" t="s">
        <v>34</v>
      </c>
      <c r="B23" s="187"/>
      <c r="C23" s="187"/>
      <c r="D23" s="187"/>
      <c r="E23" s="187"/>
      <c r="F23" s="187"/>
      <c r="G23" s="187"/>
      <c r="H23" s="187"/>
      <c r="I23" s="187"/>
      <c r="J23" s="11"/>
    </row>
    <row r="24" spans="1:22" ht="15" customHeight="1">
      <c r="A24" s="142">
        <v>1</v>
      </c>
      <c r="B24" s="195" t="s">
        <v>35</v>
      </c>
      <c r="C24" s="195"/>
      <c r="D24" s="195"/>
      <c r="E24" s="195"/>
      <c r="F24" s="195"/>
      <c r="G24" s="195"/>
      <c r="H24" s="226" t="str">
        <f>C18</f>
        <v>VIGILANTE</v>
      </c>
      <c r="I24" s="226"/>
      <c r="J24" s="11"/>
      <c r="K24" s="1" t="s">
        <v>36</v>
      </c>
    </row>
    <row r="25" spans="1:22" ht="15" customHeight="1">
      <c r="A25" s="142">
        <v>2</v>
      </c>
      <c r="B25" s="195" t="s">
        <v>37</v>
      </c>
      <c r="C25" s="195"/>
      <c r="D25" s="195"/>
      <c r="E25" s="195"/>
      <c r="F25" s="195"/>
      <c r="G25" s="195"/>
      <c r="H25" s="226" t="s">
        <v>38</v>
      </c>
      <c r="I25" s="226"/>
      <c r="J25" s="11"/>
      <c r="K25" s="1" t="s">
        <v>39</v>
      </c>
    </row>
    <row r="26" spans="1:22" ht="15" customHeight="1">
      <c r="A26" s="142">
        <v>3</v>
      </c>
      <c r="B26" s="195" t="s">
        <v>40</v>
      </c>
      <c r="C26" s="195"/>
      <c r="D26" s="195"/>
      <c r="E26" s="195"/>
      <c r="F26" s="195"/>
      <c r="G26" s="195"/>
      <c r="H26" s="228">
        <v>2440.9899999999998</v>
      </c>
      <c r="I26" s="228"/>
      <c r="J26" s="12"/>
      <c r="K26" s="1" t="s">
        <v>41</v>
      </c>
    </row>
    <row r="27" spans="1:22" ht="15" customHeight="1">
      <c r="A27" s="142">
        <v>4</v>
      </c>
      <c r="B27" s="195" t="s">
        <v>42</v>
      </c>
      <c r="C27" s="195"/>
      <c r="D27" s="195"/>
      <c r="E27" s="195"/>
      <c r="F27" s="195"/>
      <c r="G27" s="195"/>
      <c r="H27" s="226" t="s">
        <v>43</v>
      </c>
      <c r="I27" s="226"/>
      <c r="J27" s="13"/>
      <c r="K27" s="1" t="s">
        <v>44</v>
      </c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</row>
    <row r="28" spans="1:22" ht="15" customHeight="1">
      <c r="A28" s="142">
        <v>5</v>
      </c>
      <c r="B28" s="195" t="s">
        <v>45</v>
      </c>
      <c r="C28" s="195"/>
      <c r="D28" s="195"/>
      <c r="E28" s="195"/>
      <c r="F28" s="195"/>
      <c r="G28" s="195"/>
      <c r="H28" s="227" t="s">
        <v>46</v>
      </c>
      <c r="I28" s="227"/>
      <c r="J28" s="13"/>
      <c r="K28" s="1" t="s">
        <v>47</v>
      </c>
    </row>
    <row r="29" spans="1:22" ht="15" customHeight="1">
      <c r="A29" s="218"/>
      <c r="B29" s="218"/>
      <c r="C29" s="218"/>
      <c r="D29" s="218"/>
      <c r="E29" s="218"/>
      <c r="F29" s="218"/>
      <c r="G29" s="218"/>
      <c r="H29" s="218"/>
      <c r="I29" s="218"/>
      <c r="J29" s="149"/>
    </row>
    <row r="30" spans="1:22" ht="15" customHeight="1">
      <c r="A30" s="185" t="s">
        <v>48</v>
      </c>
      <c r="B30" s="185"/>
      <c r="C30" s="185"/>
      <c r="D30" s="185"/>
      <c r="E30" s="185"/>
      <c r="F30" s="185"/>
      <c r="G30" s="185"/>
      <c r="H30" s="185"/>
      <c r="I30" s="185"/>
      <c r="J30" s="15"/>
    </row>
    <row r="31" spans="1:22" ht="15" customHeight="1">
      <c r="A31" s="146">
        <v>1</v>
      </c>
      <c r="B31" s="187" t="s">
        <v>49</v>
      </c>
      <c r="C31" s="187"/>
      <c r="D31" s="187"/>
      <c r="E31" s="187"/>
      <c r="F31" s="187"/>
      <c r="G31" s="187"/>
      <c r="H31" s="223" t="s">
        <v>50</v>
      </c>
      <c r="I31" s="223"/>
      <c r="J31" s="16"/>
    </row>
    <row r="32" spans="1:22" ht="15" customHeight="1">
      <c r="A32" s="142" t="s">
        <v>7</v>
      </c>
      <c r="B32" s="224" t="s">
        <v>51</v>
      </c>
      <c r="C32" s="224"/>
      <c r="D32" s="224"/>
      <c r="E32" s="224"/>
      <c r="F32" s="224"/>
      <c r="G32" s="224"/>
      <c r="H32" s="178">
        <f>H26</f>
        <v>2440.9899999999998</v>
      </c>
      <c r="I32" s="178"/>
      <c r="J32" s="17">
        <f>((H32/(H26/220)))</f>
        <v>220</v>
      </c>
      <c r="K32" s="240" t="s">
        <v>52</v>
      </c>
      <c r="L32" s="240"/>
      <c r="M32" s="240"/>
      <c r="N32" s="240"/>
      <c r="O32" s="240"/>
      <c r="P32" s="240"/>
      <c r="Q32" s="240"/>
      <c r="R32" s="240"/>
      <c r="S32" s="240"/>
      <c r="T32" s="240"/>
      <c r="U32" s="240"/>
      <c r="V32" s="240"/>
    </row>
    <row r="33" spans="1:22" ht="39" customHeight="1">
      <c r="A33" s="18" t="s">
        <v>11</v>
      </c>
      <c r="B33" s="101" t="s">
        <v>53</v>
      </c>
      <c r="C33" s="96"/>
      <c r="D33" s="97" t="s">
        <v>54</v>
      </c>
      <c r="E33" s="97" t="s">
        <v>55</v>
      </c>
      <c r="F33" s="96"/>
      <c r="G33" s="98"/>
      <c r="H33" s="225">
        <f>IF(E33="N",0,H32*0.3)</f>
        <v>732.3</v>
      </c>
      <c r="I33" s="225"/>
      <c r="J33" s="22"/>
      <c r="K33" s="241" t="s">
        <v>56</v>
      </c>
      <c r="L33" s="241"/>
      <c r="M33" s="241"/>
      <c r="N33" s="241"/>
      <c r="O33" s="241"/>
      <c r="P33" s="241"/>
      <c r="Q33" s="241"/>
      <c r="R33" s="241"/>
      <c r="S33" s="241"/>
      <c r="T33" s="241"/>
      <c r="U33" s="241"/>
      <c r="V33" s="241"/>
    </row>
    <row r="34" spans="1:22" ht="55.5" customHeight="1">
      <c r="A34" s="18" t="s">
        <v>15</v>
      </c>
      <c r="B34" s="101" t="s">
        <v>57</v>
      </c>
      <c r="C34" s="96"/>
      <c r="D34" s="97" t="s">
        <v>54</v>
      </c>
      <c r="E34" s="97" t="s">
        <v>58</v>
      </c>
      <c r="F34" s="99">
        <v>0.2</v>
      </c>
      <c r="G34" s="100"/>
      <c r="H34" s="221">
        <f>IF(E34="N",0,F34*H32)</f>
        <v>0</v>
      </c>
      <c r="I34" s="221"/>
      <c r="J34" s="22"/>
      <c r="K34" s="145" t="s">
        <v>59</v>
      </c>
      <c r="L34" s="144"/>
      <c r="M34" s="144"/>
      <c r="N34" s="144"/>
      <c r="O34" s="144"/>
      <c r="P34" s="144"/>
      <c r="Q34" s="144"/>
      <c r="R34" s="144"/>
      <c r="S34" s="144"/>
      <c r="T34" s="144"/>
      <c r="U34" s="144"/>
      <c r="V34" s="144"/>
    </row>
    <row r="35" spans="1:22" ht="15" customHeight="1">
      <c r="A35" s="142" t="s">
        <v>19</v>
      </c>
      <c r="B35" s="222" t="s">
        <v>60</v>
      </c>
      <c r="C35" s="222"/>
      <c r="D35" s="222"/>
      <c r="E35" s="222"/>
      <c r="F35" s="222"/>
      <c r="G35" s="222"/>
      <c r="H35" s="178">
        <f>(H32+H33)/220*20%*8*15</f>
        <v>346.18</v>
      </c>
      <c r="I35" s="178"/>
      <c r="J35" s="23"/>
      <c r="K35" s="241" t="s">
        <v>299</v>
      </c>
      <c r="L35" s="240"/>
    </row>
    <row r="36" spans="1:22" ht="15" customHeight="1">
      <c r="A36" s="142" t="s">
        <v>61</v>
      </c>
      <c r="B36" s="219" t="s">
        <v>62</v>
      </c>
      <c r="C36" s="219"/>
      <c r="D36" s="219"/>
      <c r="E36" s="219"/>
      <c r="F36" s="219"/>
      <c r="G36" s="219"/>
      <c r="H36" s="178"/>
      <c r="I36" s="178"/>
      <c r="J36" s="23"/>
      <c r="K36" s="240"/>
      <c r="L36" s="240"/>
      <c r="P36" s="24"/>
    </row>
    <row r="37" spans="1:22" ht="15" customHeight="1">
      <c r="A37" s="140" t="s">
        <v>63</v>
      </c>
      <c r="B37" s="219" t="s">
        <v>64</v>
      </c>
      <c r="C37" s="219"/>
      <c r="D37" s="219"/>
      <c r="E37" s="219"/>
      <c r="F37" s="219"/>
      <c r="G37" s="219"/>
      <c r="H37" s="186"/>
      <c r="I37" s="186"/>
      <c r="J37" s="25"/>
      <c r="K37" s="240"/>
      <c r="L37" s="240"/>
      <c r="N37" s="26"/>
    </row>
    <row r="38" spans="1:22" ht="15" customHeight="1">
      <c r="A38" s="142" t="s">
        <v>65</v>
      </c>
      <c r="B38" s="195" t="s">
        <v>66</v>
      </c>
      <c r="C38" s="195"/>
      <c r="D38" s="195"/>
      <c r="E38" s="195"/>
      <c r="F38" s="195"/>
      <c r="G38" s="195"/>
      <c r="H38" s="220"/>
      <c r="I38" s="220"/>
      <c r="J38" s="27"/>
      <c r="K38" s="240"/>
      <c r="L38" s="240"/>
    </row>
    <row r="39" spans="1:22" ht="15" customHeight="1">
      <c r="A39" s="188" t="s">
        <v>67</v>
      </c>
      <c r="B39" s="188"/>
      <c r="C39" s="188"/>
      <c r="D39" s="188"/>
      <c r="E39" s="188"/>
      <c r="F39" s="188"/>
      <c r="G39" s="188"/>
      <c r="H39" s="196">
        <f>SUM(H32:I38)</f>
        <v>3519.47</v>
      </c>
      <c r="I39" s="196"/>
      <c r="J39" s="28"/>
      <c r="K39" s="1" t="s">
        <v>68</v>
      </c>
    </row>
    <row r="40" spans="1:22" ht="15" customHeight="1">
      <c r="A40" s="218"/>
      <c r="B40" s="218"/>
      <c r="C40" s="218"/>
      <c r="D40" s="218"/>
      <c r="E40" s="218"/>
      <c r="F40" s="218"/>
      <c r="G40" s="218"/>
      <c r="H40" s="218"/>
      <c r="I40" s="218"/>
      <c r="J40" s="149"/>
    </row>
    <row r="41" spans="1:22" ht="15" customHeight="1">
      <c r="A41" s="185" t="s">
        <v>69</v>
      </c>
      <c r="B41" s="185"/>
      <c r="C41" s="185"/>
      <c r="D41" s="185"/>
      <c r="E41" s="185"/>
      <c r="F41" s="185"/>
      <c r="G41" s="185"/>
      <c r="H41" s="185"/>
      <c r="I41" s="185"/>
      <c r="J41" s="149"/>
    </row>
    <row r="42" spans="1:22" ht="15" customHeight="1">
      <c r="A42" s="188" t="s">
        <v>70</v>
      </c>
      <c r="B42" s="188"/>
      <c r="C42" s="188"/>
      <c r="D42" s="188"/>
      <c r="E42" s="188"/>
      <c r="F42" s="188"/>
      <c r="G42" s="188"/>
      <c r="H42" s="188"/>
      <c r="I42" s="188"/>
      <c r="J42" s="149"/>
    </row>
    <row r="43" spans="1:22" ht="15" customHeight="1">
      <c r="A43" s="146" t="s">
        <v>71</v>
      </c>
      <c r="B43" s="187" t="s">
        <v>72</v>
      </c>
      <c r="C43" s="187"/>
      <c r="D43" s="187"/>
      <c r="E43" s="187"/>
      <c r="F43" s="187"/>
      <c r="G43" s="187"/>
      <c r="H43" s="146" t="s">
        <v>73</v>
      </c>
      <c r="I43" s="29" t="s">
        <v>50</v>
      </c>
      <c r="J43" s="149"/>
    </row>
    <row r="44" spans="1:22" ht="15" customHeight="1">
      <c r="A44" s="142" t="s">
        <v>7</v>
      </c>
      <c r="B44" s="215" t="s">
        <v>74</v>
      </c>
      <c r="C44" s="215"/>
      <c r="D44" s="215"/>
      <c r="E44" s="215"/>
      <c r="F44" s="215"/>
      <c r="G44" s="215"/>
      <c r="H44" s="30">
        <f>1/12</f>
        <v>8.3299999999999999E-2</v>
      </c>
      <c r="I44" s="31">
        <f>H44*H39</f>
        <v>293.17</v>
      </c>
      <c r="J44" s="149"/>
      <c r="K44" s="240" t="s">
        <v>75</v>
      </c>
      <c r="L44" s="240"/>
      <c r="M44" s="240"/>
      <c r="N44" s="240"/>
      <c r="O44" s="240"/>
      <c r="P44" s="240"/>
      <c r="Q44" s="240"/>
      <c r="R44" s="240"/>
      <c r="S44" s="240"/>
      <c r="T44" s="240"/>
      <c r="U44" s="240"/>
      <c r="V44" s="240"/>
    </row>
    <row r="45" spans="1:22" ht="25.9" customHeight="1">
      <c r="A45" s="142" t="s">
        <v>11</v>
      </c>
      <c r="B45" s="216" t="s">
        <v>76</v>
      </c>
      <c r="C45" s="216"/>
      <c r="D45" s="216"/>
      <c r="E45" s="216"/>
      <c r="F45" s="216"/>
      <c r="G45" s="216"/>
      <c r="H45" s="32">
        <f>(1/12)+(1/3/12)</f>
        <v>0.1111</v>
      </c>
      <c r="I45" s="31">
        <f>H45*H39</f>
        <v>391.01</v>
      </c>
      <c r="J45" s="149"/>
      <c r="K45" s="240" t="s">
        <v>77</v>
      </c>
      <c r="L45" s="240"/>
      <c r="M45" s="240"/>
      <c r="N45" s="240"/>
      <c r="O45" s="240"/>
      <c r="P45" s="240"/>
      <c r="Q45" s="240"/>
      <c r="R45" s="240"/>
      <c r="S45" s="240"/>
      <c r="T45" s="240"/>
      <c r="U45" s="240"/>
      <c r="V45" s="240"/>
    </row>
    <row r="46" spans="1:22" ht="37.5" customHeight="1">
      <c r="A46" s="18" t="s">
        <v>15</v>
      </c>
      <c r="B46" s="217" t="s">
        <v>78</v>
      </c>
      <c r="C46" s="217"/>
      <c r="D46" s="217"/>
      <c r="E46" s="217"/>
      <c r="F46" s="217"/>
      <c r="G46" s="217"/>
      <c r="H46" s="33">
        <f>(H44+H45)*H59</f>
        <v>7.1499999999999994E-2</v>
      </c>
      <c r="I46" s="34">
        <f>H46*H39</f>
        <v>251.64</v>
      </c>
      <c r="J46" s="149"/>
      <c r="K46" s="241" t="s">
        <v>79</v>
      </c>
      <c r="L46" s="241"/>
      <c r="M46" s="241"/>
      <c r="N46" s="241"/>
      <c r="O46" s="241"/>
      <c r="P46" s="241"/>
      <c r="Q46" s="241"/>
      <c r="R46" s="241"/>
      <c r="S46" s="241"/>
      <c r="T46" s="241"/>
      <c r="U46" s="241"/>
      <c r="V46" s="241"/>
    </row>
    <row r="47" spans="1:22" ht="15" customHeight="1">
      <c r="A47" s="188" t="s">
        <v>80</v>
      </c>
      <c r="B47" s="188"/>
      <c r="C47" s="188"/>
      <c r="D47" s="188"/>
      <c r="E47" s="188"/>
      <c r="F47" s="188"/>
      <c r="G47" s="188"/>
      <c r="H47" s="196">
        <f>SUM(I44:I46)</f>
        <v>935.82</v>
      </c>
      <c r="I47" s="196"/>
      <c r="J47" s="149"/>
      <c r="K47" s="1" t="s">
        <v>81</v>
      </c>
    </row>
    <row r="48" spans="1:22" ht="15" customHeight="1">
      <c r="A48" s="197"/>
      <c r="B48" s="197"/>
      <c r="C48" s="197"/>
      <c r="D48" s="197"/>
      <c r="E48" s="197"/>
      <c r="F48" s="197"/>
      <c r="G48" s="197"/>
      <c r="H48" s="197"/>
      <c r="I48" s="197"/>
      <c r="J48" s="149"/>
    </row>
    <row r="49" spans="1:37" ht="15" customHeight="1">
      <c r="A49" s="187" t="s">
        <v>82</v>
      </c>
      <c r="B49" s="187"/>
      <c r="C49" s="187"/>
      <c r="D49" s="187"/>
      <c r="E49" s="187"/>
      <c r="F49" s="187"/>
      <c r="G49" s="187"/>
      <c r="H49" s="187"/>
      <c r="I49" s="187"/>
      <c r="J49" s="149"/>
    </row>
    <row r="50" spans="1:37" ht="15" customHeight="1">
      <c r="A50" s="146" t="s">
        <v>83</v>
      </c>
      <c r="B50" s="187" t="s">
        <v>84</v>
      </c>
      <c r="C50" s="187"/>
      <c r="D50" s="187"/>
      <c r="E50" s="187"/>
      <c r="F50" s="187"/>
      <c r="G50" s="187"/>
      <c r="H50" s="146" t="s">
        <v>73</v>
      </c>
      <c r="I50" s="29" t="s">
        <v>50</v>
      </c>
      <c r="J50" s="149"/>
    </row>
    <row r="51" spans="1:37" ht="15" customHeight="1">
      <c r="A51" s="142" t="s">
        <v>7</v>
      </c>
      <c r="B51" s="195" t="s">
        <v>85</v>
      </c>
      <c r="C51" s="195"/>
      <c r="D51" s="195"/>
      <c r="E51" s="195"/>
      <c r="F51" s="195"/>
      <c r="G51" s="195"/>
      <c r="H51" s="35">
        <v>0.2</v>
      </c>
      <c r="I51" s="36">
        <f t="shared" ref="I51:I58" si="0">H51*$H$39</f>
        <v>703.89</v>
      </c>
      <c r="J51" s="149"/>
      <c r="K51" s="1" t="s">
        <v>86</v>
      </c>
    </row>
    <row r="52" spans="1:37" ht="15" customHeight="1">
      <c r="A52" s="142" t="s">
        <v>11</v>
      </c>
      <c r="B52" s="195" t="s">
        <v>87</v>
      </c>
      <c r="C52" s="195"/>
      <c r="D52" s="195"/>
      <c r="E52" s="195"/>
      <c r="F52" s="195"/>
      <c r="G52" s="195"/>
      <c r="H52" s="35">
        <v>2.5000000000000001E-2</v>
      </c>
      <c r="I52" s="36">
        <f t="shared" si="0"/>
        <v>87.99</v>
      </c>
      <c r="J52" s="149"/>
      <c r="K52" s="1" t="s">
        <v>88</v>
      </c>
    </row>
    <row r="53" spans="1:37" ht="42.2" customHeight="1">
      <c r="A53" s="37" t="s">
        <v>15</v>
      </c>
      <c r="B53" s="214" t="s">
        <v>89</v>
      </c>
      <c r="C53" s="214"/>
      <c r="D53" s="18" t="s">
        <v>90</v>
      </c>
      <c r="E53" s="38">
        <v>3</v>
      </c>
      <c r="F53" s="39" t="s">
        <v>91</v>
      </c>
      <c r="G53" s="38">
        <v>1</v>
      </c>
      <c r="H53" s="113">
        <f>E53*G53/100</f>
        <v>0.03</v>
      </c>
      <c r="I53" s="114">
        <f t="shared" si="0"/>
        <v>105.58</v>
      </c>
      <c r="J53" s="149"/>
      <c r="K53" s="1" t="s">
        <v>92</v>
      </c>
    </row>
    <row r="54" spans="1:37" ht="15" customHeight="1">
      <c r="A54" s="37" t="s">
        <v>19</v>
      </c>
      <c r="B54" s="195" t="s">
        <v>93</v>
      </c>
      <c r="C54" s="195"/>
      <c r="D54" s="195"/>
      <c r="E54" s="195"/>
      <c r="F54" s="195"/>
      <c r="G54" s="195"/>
      <c r="H54" s="35">
        <v>1.4999999999999999E-2</v>
      </c>
      <c r="I54" s="36">
        <f t="shared" si="0"/>
        <v>52.79</v>
      </c>
      <c r="J54" s="149"/>
      <c r="K54" s="1" t="s">
        <v>94</v>
      </c>
    </row>
    <row r="55" spans="1:37" ht="15" customHeight="1">
      <c r="A55" s="142" t="s">
        <v>61</v>
      </c>
      <c r="B55" s="195" t="s">
        <v>95</v>
      </c>
      <c r="C55" s="195"/>
      <c r="D55" s="195"/>
      <c r="E55" s="195"/>
      <c r="F55" s="195"/>
      <c r="G55" s="195"/>
      <c r="H55" s="40">
        <v>0.01</v>
      </c>
      <c r="I55" s="36">
        <f t="shared" si="0"/>
        <v>35.19</v>
      </c>
      <c r="J55" s="149"/>
      <c r="K55" s="1" t="s">
        <v>96</v>
      </c>
    </row>
    <row r="56" spans="1:37" ht="15" customHeight="1">
      <c r="A56" s="142" t="s">
        <v>63</v>
      </c>
      <c r="B56" s="195" t="s">
        <v>97</v>
      </c>
      <c r="C56" s="195"/>
      <c r="D56" s="195"/>
      <c r="E56" s="195"/>
      <c r="F56" s="195"/>
      <c r="G56" s="195"/>
      <c r="H56" s="35">
        <v>6.0000000000000001E-3</v>
      </c>
      <c r="I56" s="36">
        <f t="shared" si="0"/>
        <v>21.12</v>
      </c>
      <c r="J56" s="149"/>
      <c r="K56" s="1" t="s">
        <v>98</v>
      </c>
    </row>
    <row r="57" spans="1:37">
      <c r="A57" s="142" t="s">
        <v>65</v>
      </c>
      <c r="B57" s="195" t="s">
        <v>99</v>
      </c>
      <c r="C57" s="195"/>
      <c r="D57" s="195"/>
      <c r="E57" s="195"/>
      <c r="F57" s="195"/>
      <c r="G57" s="195"/>
      <c r="H57" s="35">
        <v>2E-3</v>
      </c>
      <c r="I57" s="36">
        <f t="shared" si="0"/>
        <v>7.04</v>
      </c>
      <c r="J57" s="149"/>
      <c r="K57" s="1" t="s">
        <v>100</v>
      </c>
    </row>
    <row r="58" spans="1:37" ht="15" customHeight="1">
      <c r="A58" s="142" t="s">
        <v>101</v>
      </c>
      <c r="B58" s="195" t="s">
        <v>102</v>
      </c>
      <c r="C58" s="195"/>
      <c r="D58" s="195"/>
      <c r="E58" s="195"/>
      <c r="F58" s="195"/>
      <c r="G58" s="195"/>
      <c r="H58" s="40">
        <v>0.08</v>
      </c>
      <c r="I58" s="36">
        <f t="shared" si="0"/>
        <v>281.56</v>
      </c>
      <c r="J58" s="149"/>
      <c r="K58" s="1" t="s">
        <v>103</v>
      </c>
    </row>
    <row r="59" spans="1:37" ht="15" customHeight="1">
      <c r="A59" s="188" t="s">
        <v>104</v>
      </c>
      <c r="B59" s="188"/>
      <c r="C59" s="188"/>
      <c r="D59" s="188"/>
      <c r="E59" s="188"/>
      <c r="F59" s="188"/>
      <c r="G59" s="188"/>
      <c r="H59" s="41">
        <f>SUM(H51:H58)</f>
        <v>0.36799999999999999</v>
      </c>
      <c r="I59" s="147">
        <f>SUM(I51:I58)</f>
        <v>1295.1600000000001</v>
      </c>
      <c r="J59" s="149"/>
      <c r="K59" s="1" t="s">
        <v>105</v>
      </c>
    </row>
    <row r="60" spans="1:37" ht="15" customHeight="1">
      <c r="A60" s="197"/>
      <c r="B60" s="197"/>
      <c r="C60" s="197"/>
      <c r="D60" s="197"/>
      <c r="E60" s="197"/>
      <c r="F60" s="197"/>
      <c r="G60" s="197"/>
      <c r="H60" s="197"/>
      <c r="I60" s="197"/>
      <c r="J60" s="149"/>
    </row>
    <row r="61" spans="1:37" ht="15" customHeight="1">
      <c r="A61" s="188" t="s">
        <v>106</v>
      </c>
      <c r="B61" s="188"/>
      <c r="C61" s="188"/>
      <c r="D61" s="188"/>
      <c r="E61" s="188"/>
      <c r="F61" s="188"/>
      <c r="G61" s="188"/>
      <c r="H61" s="188"/>
      <c r="I61" s="188"/>
      <c r="J61" s="149"/>
    </row>
    <row r="62" spans="1:37" ht="15" customHeight="1" thickBot="1">
      <c r="A62" s="146" t="s">
        <v>107</v>
      </c>
      <c r="B62" s="187" t="s">
        <v>108</v>
      </c>
      <c r="C62" s="187"/>
      <c r="D62" s="187"/>
      <c r="E62" s="187"/>
      <c r="F62" s="187"/>
      <c r="G62" s="187"/>
      <c r="H62" s="188" t="s">
        <v>50</v>
      </c>
      <c r="I62" s="188"/>
      <c r="J62" s="42"/>
    </row>
    <row r="63" spans="1:37" ht="15.75" thickBot="1">
      <c r="A63" s="210" t="s">
        <v>7</v>
      </c>
      <c r="B63" s="212" t="s">
        <v>109</v>
      </c>
      <c r="C63" s="142" t="s">
        <v>110</v>
      </c>
      <c r="D63" s="142" t="s">
        <v>111</v>
      </c>
      <c r="E63" s="142" t="s">
        <v>112</v>
      </c>
      <c r="F63" s="142" t="s">
        <v>113</v>
      </c>
      <c r="G63" s="142" t="s">
        <v>114</v>
      </c>
      <c r="H63" s="213">
        <f>IF(C64="N",0,(D64*E64*F64)-G64)</f>
        <v>543.54</v>
      </c>
      <c r="I63" s="213"/>
      <c r="J63" s="22"/>
      <c r="K63" s="1" t="s">
        <v>115</v>
      </c>
      <c r="Z63" s="208"/>
      <c r="AA63" s="208"/>
      <c r="AB63" s="208"/>
      <c r="AC63" s="208"/>
      <c r="AD63" s="208"/>
      <c r="AE63" s="208"/>
      <c r="AF63" s="208"/>
      <c r="AG63" s="208"/>
      <c r="AH63" s="208"/>
      <c r="AI63" s="208"/>
      <c r="AJ63" s="208"/>
      <c r="AK63" s="208"/>
    </row>
    <row r="64" spans="1:37" ht="27" customHeight="1">
      <c r="A64" s="210"/>
      <c r="B64" s="210"/>
      <c r="C64" s="148" t="s">
        <v>55</v>
      </c>
      <c r="D64" s="102">
        <v>15</v>
      </c>
      <c r="E64" s="148">
        <v>2</v>
      </c>
      <c r="F64" s="148">
        <v>23</v>
      </c>
      <c r="G64" s="102">
        <f>H32*0.06</f>
        <v>146.46</v>
      </c>
      <c r="H64" s="209">
        <f>IF(H63&gt;=0,H63,0)</f>
        <v>543.54</v>
      </c>
      <c r="I64" s="209"/>
      <c r="J64" s="22"/>
      <c r="K64" s="1" t="s">
        <v>116</v>
      </c>
      <c r="Z64" s="44"/>
      <c r="AA64" s="45"/>
      <c r="AB64" s="46"/>
      <c r="AC64" s="47"/>
      <c r="AD64" s="48"/>
      <c r="AE64" s="47"/>
      <c r="AF64" s="48"/>
      <c r="AG64" s="47"/>
      <c r="AH64" s="48"/>
      <c r="AI64" s="47"/>
      <c r="AJ64" s="48"/>
      <c r="AK64" s="47"/>
    </row>
    <row r="65" spans="1:37" ht="15" customHeight="1">
      <c r="A65" s="210" t="s">
        <v>11</v>
      </c>
      <c r="B65" s="210" t="s">
        <v>117</v>
      </c>
      <c r="C65" s="210"/>
      <c r="D65" s="142" t="s">
        <v>110</v>
      </c>
      <c r="E65" s="142" t="s">
        <v>111</v>
      </c>
      <c r="F65" s="142" t="s">
        <v>113</v>
      </c>
      <c r="G65" s="142" t="s">
        <v>114</v>
      </c>
      <c r="H65" s="211">
        <f>IF(D66="N",0,(E66*F66)-G66)</f>
        <v>828</v>
      </c>
      <c r="I65" s="211"/>
      <c r="J65" s="22"/>
      <c r="K65" s="1" t="s">
        <v>118</v>
      </c>
      <c r="Z65" s="49"/>
      <c r="AA65" s="50"/>
      <c r="AB65" s="49"/>
      <c r="AC65" s="51"/>
      <c r="AD65" s="49"/>
      <c r="AE65" s="51"/>
      <c r="AF65" s="49"/>
      <c r="AG65" s="51"/>
      <c r="AH65" s="49"/>
      <c r="AI65" s="51"/>
      <c r="AJ65" s="49"/>
      <c r="AK65" s="51"/>
    </row>
    <row r="66" spans="1:37" ht="15" customHeight="1" thickBot="1">
      <c r="A66" s="210"/>
      <c r="B66" s="210"/>
      <c r="C66" s="210"/>
      <c r="D66" s="142" t="s">
        <v>110</v>
      </c>
      <c r="E66" s="43">
        <v>40</v>
      </c>
      <c r="F66" s="142">
        <v>23</v>
      </c>
      <c r="G66" s="43">
        <f>E66*F66*10%</f>
        <v>92</v>
      </c>
      <c r="H66" s="211"/>
      <c r="I66" s="211"/>
      <c r="J66" s="22"/>
      <c r="K66" s="1" t="s">
        <v>119</v>
      </c>
      <c r="Z66" s="52"/>
      <c r="AA66" s="53"/>
      <c r="AB66" s="52"/>
      <c r="AC66" s="54"/>
      <c r="AD66" s="52"/>
      <c r="AE66" s="54"/>
      <c r="AF66" s="52"/>
      <c r="AG66" s="54"/>
      <c r="AH66" s="52"/>
      <c r="AI66" s="54"/>
      <c r="AJ66" s="52"/>
      <c r="AK66" s="54"/>
    </row>
    <row r="67" spans="1:37" ht="15" customHeight="1">
      <c r="A67" s="142" t="s">
        <v>15</v>
      </c>
      <c r="B67" s="177" t="s">
        <v>120</v>
      </c>
      <c r="C67" s="177"/>
      <c r="D67" s="177"/>
      <c r="E67" s="177"/>
      <c r="F67" s="177"/>
      <c r="G67" s="177"/>
      <c r="H67" s="201">
        <v>120</v>
      </c>
      <c r="I67" s="202"/>
      <c r="J67" s="55"/>
      <c r="K67" s="1" t="s">
        <v>121</v>
      </c>
      <c r="Z67" s="56"/>
      <c r="AA67" s="56"/>
      <c r="AB67" s="56"/>
      <c r="AC67" s="56"/>
      <c r="AD67" s="56"/>
      <c r="AE67" s="56"/>
      <c r="AF67" s="56"/>
      <c r="AG67" s="56"/>
      <c r="AH67" s="56"/>
      <c r="AI67" s="56"/>
      <c r="AJ67" s="56"/>
      <c r="AK67" s="56"/>
    </row>
    <row r="68" spans="1:37" ht="15" customHeight="1">
      <c r="A68" s="142" t="s">
        <v>19</v>
      </c>
      <c r="B68" s="177" t="s">
        <v>122</v>
      </c>
      <c r="C68" s="177"/>
      <c r="D68" s="177"/>
      <c r="E68" s="177"/>
      <c r="F68" s="177"/>
      <c r="G68" s="177"/>
      <c r="H68" s="199">
        <v>0</v>
      </c>
      <c r="I68" s="199"/>
      <c r="J68" s="22"/>
      <c r="K68" s="1" t="s">
        <v>123</v>
      </c>
      <c r="Z68" s="56"/>
      <c r="AA68" s="56"/>
      <c r="AB68" s="56"/>
      <c r="AC68" s="56"/>
      <c r="AD68" s="56"/>
      <c r="AE68" s="56"/>
      <c r="AF68" s="56"/>
      <c r="AG68" s="56"/>
      <c r="AH68" s="57"/>
      <c r="AI68" s="56"/>
      <c r="AJ68" s="56"/>
      <c r="AK68" s="56"/>
    </row>
    <row r="69" spans="1:37" ht="15" customHeight="1">
      <c r="A69" s="142" t="s">
        <v>61</v>
      </c>
      <c r="B69" s="203" t="s">
        <v>124</v>
      </c>
      <c r="C69" s="204"/>
      <c r="D69" s="204"/>
      <c r="E69" s="204"/>
      <c r="F69" s="204"/>
      <c r="G69" s="205"/>
      <c r="H69" s="206">
        <v>0</v>
      </c>
      <c r="I69" s="207"/>
      <c r="J69" s="22"/>
      <c r="Z69" s="56"/>
      <c r="AA69" s="56"/>
      <c r="AB69" s="56"/>
      <c r="AC69" s="56"/>
      <c r="AD69" s="56"/>
      <c r="AE69" s="56"/>
      <c r="AF69" s="56"/>
      <c r="AG69" s="56"/>
      <c r="AH69" s="57"/>
      <c r="AI69" s="56"/>
      <c r="AJ69" s="56"/>
      <c r="AK69" s="56"/>
    </row>
    <row r="70" spans="1:37" ht="15" customHeight="1">
      <c r="A70" s="142" t="s">
        <v>63</v>
      </c>
      <c r="B70" s="177" t="s">
        <v>125</v>
      </c>
      <c r="C70" s="177"/>
      <c r="D70" s="177"/>
      <c r="E70" s="177"/>
      <c r="F70" s="177"/>
      <c r="G70" s="177"/>
      <c r="H70" s="199">
        <v>0</v>
      </c>
      <c r="I70" s="199"/>
      <c r="J70" s="22"/>
      <c r="Z70" s="56"/>
      <c r="AA70" s="56"/>
      <c r="AB70" s="56"/>
      <c r="AC70" s="56"/>
      <c r="AD70" s="56"/>
      <c r="AE70" s="56"/>
      <c r="AF70" s="56"/>
      <c r="AG70" s="56"/>
      <c r="AH70" s="57"/>
      <c r="AI70" s="56"/>
      <c r="AJ70" s="56"/>
      <c r="AK70" s="56"/>
    </row>
    <row r="71" spans="1:37" ht="15" customHeight="1">
      <c r="A71" s="188" t="s">
        <v>80</v>
      </c>
      <c r="B71" s="188"/>
      <c r="C71" s="188"/>
      <c r="D71" s="188"/>
      <c r="E71" s="188"/>
      <c r="F71" s="188"/>
      <c r="G71" s="188"/>
      <c r="H71" s="196">
        <f>SUM(H63:I70)</f>
        <v>2035.08</v>
      </c>
      <c r="I71" s="196"/>
      <c r="J71" s="28"/>
      <c r="K71" s="1" t="s">
        <v>126</v>
      </c>
    </row>
    <row r="72" spans="1:37" ht="15" customHeight="1">
      <c r="A72" s="191"/>
      <c r="B72" s="191"/>
      <c r="C72" s="191"/>
      <c r="D72" s="191"/>
      <c r="E72" s="191"/>
      <c r="F72" s="191"/>
      <c r="G72" s="191"/>
      <c r="H72" s="191"/>
      <c r="I72" s="191"/>
      <c r="J72" s="28"/>
    </row>
    <row r="73" spans="1:37" ht="15" customHeight="1">
      <c r="A73" s="200" t="s">
        <v>127</v>
      </c>
      <c r="B73" s="200"/>
      <c r="C73" s="200"/>
      <c r="D73" s="200"/>
      <c r="E73" s="200"/>
      <c r="F73" s="200"/>
      <c r="G73" s="200"/>
      <c r="H73" s="200"/>
      <c r="I73" s="200"/>
      <c r="J73" s="28"/>
    </row>
    <row r="74" spans="1:37" ht="15" customHeight="1">
      <c r="A74" s="198"/>
      <c r="B74" s="198"/>
      <c r="C74" s="198"/>
      <c r="D74" s="198"/>
      <c r="E74" s="198"/>
      <c r="F74" s="198"/>
      <c r="G74" s="198"/>
      <c r="H74" s="198"/>
      <c r="I74" s="198"/>
      <c r="J74" s="28"/>
    </row>
    <row r="75" spans="1:37" ht="15" customHeight="1">
      <c r="A75" s="150">
        <v>2</v>
      </c>
      <c r="B75" s="180" t="s">
        <v>128</v>
      </c>
      <c r="C75" s="180"/>
      <c r="D75" s="180"/>
      <c r="E75" s="180"/>
      <c r="F75" s="180"/>
      <c r="G75" s="180"/>
      <c r="H75" s="172" t="s">
        <v>50</v>
      </c>
      <c r="I75" s="172"/>
      <c r="J75" s="28"/>
    </row>
    <row r="76" spans="1:37" ht="15" customHeight="1">
      <c r="A76" s="18" t="s">
        <v>71</v>
      </c>
      <c r="B76" s="177" t="s">
        <v>129</v>
      </c>
      <c r="C76" s="177"/>
      <c r="D76" s="177"/>
      <c r="E76" s="177"/>
      <c r="F76" s="177"/>
      <c r="G76" s="177"/>
      <c r="H76" s="178">
        <f>H47</f>
        <v>935.82</v>
      </c>
      <c r="I76" s="178"/>
      <c r="J76" s="28"/>
      <c r="K76" s="1" t="s">
        <v>130</v>
      </c>
    </row>
    <row r="77" spans="1:37" ht="15" customHeight="1">
      <c r="A77" s="18" t="s">
        <v>83</v>
      </c>
      <c r="B77" s="177" t="s">
        <v>84</v>
      </c>
      <c r="C77" s="177"/>
      <c r="D77" s="177"/>
      <c r="E77" s="177"/>
      <c r="F77" s="177"/>
      <c r="G77" s="177"/>
      <c r="H77" s="178">
        <f>I59</f>
        <v>1295.1600000000001</v>
      </c>
      <c r="I77" s="178"/>
      <c r="J77" s="28"/>
      <c r="K77" s="1" t="s">
        <v>131</v>
      </c>
    </row>
    <row r="78" spans="1:37" ht="15" customHeight="1">
      <c r="A78" s="18" t="s">
        <v>107</v>
      </c>
      <c r="B78" s="177" t="s">
        <v>108</v>
      </c>
      <c r="C78" s="177"/>
      <c r="D78" s="177"/>
      <c r="E78" s="177"/>
      <c r="F78" s="177"/>
      <c r="G78" s="177"/>
      <c r="H78" s="178">
        <f>H71</f>
        <v>2035.08</v>
      </c>
      <c r="I78" s="178"/>
      <c r="J78" s="28"/>
      <c r="K78" s="1" t="s">
        <v>132</v>
      </c>
    </row>
    <row r="79" spans="1:37" ht="15" customHeight="1">
      <c r="A79" s="188" t="s">
        <v>80</v>
      </c>
      <c r="B79" s="188"/>
      <c r="C79" s="188"/>
      <c r="D79" s="188"/>
      <c r="E79" s="188"/>
      <c r="F79" s="188"/>
      <c r="G79" s="188"/>
      <c r="H79" s="196">
        <f>SUM(H76:I78)</f>
        <v>4266.0600000000004</v>
      </c>
      <c r="I79" s="196"/>
      <c r="J79" s="28"/>
      <c r="K79" s="1" t="s">
        <v>133</v>
      </c>
    </row>
    <row r="80" spans="1:37" ht="15" customHeight="1">
      <c r="A80" s="190"/>
      <c r="B80" s="190"/>
      <c r="C80" s="190"/>
      <c r="D80" s="190"/>
      <c r="E80" s="190"/>
      <c r="F80" s="190"/>
      <c r="G80" s="190"/>
      <c r="H80" s="190"/>
      <c r="I80" s="190"/>
      <c r="J80" s="28"/>
    </row>
    <row r="81" spans="1:22" ht="15" customHeight="1">
      <c r="A81" s="185" t="s">
        <v>134</v>
      </c>
      <c r="B81" s="185"/>
      <c r="C81" s="185"/>
      <c r="D81" s="185"/>
      <c r="E81" s="185"/>
      <c r="F81" s="185"/>
      <c r="G81" s="185"/>
      <c r="H81" s="185"/>
      <c r="I81" s="185"/>
      <c r="J81" s="28"/>
    </row>
    <row r="82" spans="1:22" ht="15" customHeight="1">
      <c r="A82" s="146">
        <v>3</v>
      </c>
      <c r="B82" s="187" t="s">
        <v>135</v>
      </c>
      <c r="C82" s="187"/>
      <c r="D82" s="187"/>
      <c r="E82" s="187"/>
      <c r="F82" s="187"/>
      <c r="G82" s="187"/>
      <c r="H82" s="146" t="s">
        <v>73</v>
      </c>
      <c r="I82" s="29" t="s">
        <v>50</v>
      </c>
      <c r="J82" s="28"/>
    </row>
    <row r="83" spans="1:22" ht="15" customHeight="1">
      <c r="A83" s="142" t="s">
        <v>7</v>
      </c>
      <c r="B83" s="195" t="s">
        <v>136</v>
      </c>
      <c r="C83" s="195"/>
      <c r="D83" s="195"/>
      <c r="E83" s="195"/>
      <c r="F83" s="195"/>
      <c r="G83" s="195"/>
      <c r="H83" s="104">
        <f>(1/12)</f>
        <v>8.3299999999999999E-2</v>
      </c>
      <c r="I83" s="36">
        <f t="shared" ref="I83:I88" si="1">H83*$H$39</f>
        <v>293.17</v>
      </c>
      <c r="J83" s="28"/>
      <c r="K83" s="1" t="s">
        <v>137</v>
      </c>
    </row>
    <row r="84" spans="1:22" ht="15" customHeight="1">
      <c r="A84" s="142" t="s">
        <v>11</v>
      </c>
      <c r="B84" s="195" t="s">
        <v>138</v>
      </c>
      <c r="C84" s="195"/>
      <c r="D84" s="195"/>
      <c r="E84" s="195"/>
      <c r="F84" s="195"/>
      <c r="G84" s="195"/>
      <c r="H84" s="104">
        <f>H83*8%</f>
        <v>6.7000000000000002E-3</v>
      </c>
      <c r="I84" s="36">
        <f t="shared" si="1"/>
        <v>23.58</v>
      </c>
      <c r="J84" s="28"/>
      <c r="K84" s="1" t="s">
        <v>139</v>
      </c>
    </row>
    <row r="85" spans="1:22" ht="15" customHeight="1">
      <c r="A85" s="142" t="s">
        <v>15</v>
      </c>
      <c r="B85" s="195" t="s">
        <v>140</v>
      </c>
      <c r="C85" s="195"/>
      <c r="D85" s="195"/>
      <c r="E85" s="195"/>
      <c r="F85" s="195"/>
      <c r="G85" s="195"/>
      <c r="H85" s="104">
        <f>(((1+(2/12)+((1/3)*(1/12)))*0.08*0.4*0.9))</f>
        <v>3.44E-2</v>
      </c>
      <c r="I85" s="36">
        <f t="shared" si="1"/>
        <v>121.07</v>
      </c>
      <c r="J85" s="28"/>
      <c r="K85" s="1" t="s">
        <v>141</v>
      </c>
    </row>
    <row r="86" spans="1:22" ht="15" customHeight="1">
      <c r="A86" s="142" t="s">
        <v>19</v>
      </c>
      <c r="B86" s="195" t="s">
        <v>142</v>
      </c>
      <c r="C86" s="195"/>
      <c r="D86" s="195"/>
      <c r="E86" s="195"/>
      <c r="F86" s="195"/>
      <c r="G86" s="195"/>
      <c r="H86" s="104">
        <v>1.9400000000000001E-2</v>
      </c>
      <c r="I86" s="36">
        <f t="shared" si="1"/>
        <v>68.28</v>
      </c>
      <c r="J86" s="28"/>
      <c r="K86" s="1" t="s">
        <v>143</v>
      </c>
    </row>
    <row r="87" spans="1:22" ht="15" customHeight="1">
      <c r="A87" s="142" t="s">
        <v>61</v>
      </c>
      <c r="B87" s="195" t="s">
        <v>144</v>
      </c>
      <c r="C87" s="195"/>
      <c r="D87" s="195"/>
      <c r="E87" s="195"/>
      <c r="F87" s="195"/>
      <c r="G87" s="195"/>
      <c r="H87" s="104">
        <f>H86*H59</f>
        <v>7.1000000000000004E-3</v>
      </c>
      <c r="I87" s="36">
        <f t="shared" si="1"/>
        <v>24.99</v>
      </c>
      <c r="J87" s="28"/>
      <c r="K87" s="1" t="s">
        <v>145</v>
      </c>
    </row>
    <row r="88" spans="1:22" ht="15" customHeight="1">
      <c r="A88" s="142" t="s">
        <v>63</v>
      </c>
      <c r="B88" s="195" t="s">
        <v>146</v>
      </c>
      <c r="C88" s="195"/>
      <c r="D88" s="195"/>
      <c r="E88" s="195"/>
      <c r="F88" s="195"/>
      <c r="G88" s="195"/>
      <c r="H88" s="104">
        <f>H86*0.08*0.4</f>
        <v>5.9999999999999995E-4</v>
      </c>
      <c r="I88" s="36">
        <f t="shared" si="1"/>
        <v>2.11</v>
      </c>
      <c r="J88" s="28"/>
      <c r="K88" s="1" t="s">
        <v>147</v>
      </c>
    </row>
    <row r="89" spans="1:22" ht="15" customHeight="1">
      <c r="A89" s="188" t="s">
        <v>80</v>
      </c>
      <c r="B89" s="188"/>
      <c r="C89" s="188"/>
      <c r="D89" s="188"/>
      <c r="E89" s="188"/>
      <c r="F89" s="188"/>
      <c r="G89" s="188"/>
      <c r="H89" s="196">
        <f>SUM(I83:I88)</f>
        <v>533.20000000000005</v>
      </c>
      <c r="I89" s="196"/>
      <c r="J89" s="28"/>
      <c r="K89" s="1" t="s">
        <v>148</v>
      </c>
    </row>
    <row r="90" spans="1:22" ht="15" customHeight="1">
      <c r="A90" s="197"/>
      <c r="B90" s="197"/>
      <c r="C90" s="197"/>
      <c r="D90" s="197"/>
      <c r="E90" s="197"/>
      <c r="F90" s="197"/>
      <c r="G90" s="197"/>
      <c r="H90" s="197"/>
      <c r="I90" s="197"/>
      <c r="J90" s="28"/>
    </row>
    <row r="91" spans="1:22" ht="15" customHeight="1">
      <c r="A91" s="185" t="s">
        <v>149</v>
      </c>
      <c r="B91" s="185"/>
      <c r="C91" s="185"/>
      <c r="D91" s="185"/>
      <c r="E91" s="185"/>
      <c r="F91" s="185"/>
      <c r="G91" s="185"/>
      <c r="H91" s="185"/>
      <c r="I91" s="185"/>
      <c r="J91" s="28"/>
    </row>
    <row r="92" spans="1:22" ht="15" customHeight="1">
      <c r="A92" s="188" t="s">
        <v>150</v>
      </c>
      <c r="B92" s="188"/>
      <c r="C92" s="188"/>
      <c r="D92" s="188"/>
      <c r="E92" s="188"/>
      <c r="F92" s="188"/>
      <c r="G92" s="188"/>
      <c r="H92" s="188"/>
      <c r="I92" s="188"/>
      <c r="J92" s="28"/>
    </row>
    <row r="93" spans="1:22" ht="15" customHeight="1">
      <c r="A93" s="146" t="s">
        <v>151</v>
      </c>
      <c r="B93" s="187" t="s">
        <v>152</v>
      </c>
      <c r="C93" s="187"/>
      <c r="D93" s="187"/>
      <c r="E93" s="187"/>
      <c r="F93" s="187"/>
      <c r="G93" s="187"/>
      <c r="H93" s="146" t="s">
        <v>73</v>
      </c>
      <c r="I93" s="146" t="s">
        <v>50</v>
      </c>
      <c r="J93" s="28"/>
    </row>
    <row r="94" spans="1:22" ht="15" customHeight="1">
      <c r="A94" s="103" t="s">
        <v>7</v>
      </c>
      <c r="B94" s="195" t="s">
        <v>153</v>
      </c>
      <c r="C94" s="195"/>
      <c r="D94" s="195"/>
      <c r="E94" s="195"/>
      <c r="F94" s="195"/>
      <c r="G94" s="195"/>
      <c r="H94" s="32">
        <f>1/12</f>
        <v>8.3299999999999999E-2</v>
      </c>
      <c r="I94" s="31">
        <f>H94*H39</f>
        <v>293.17</v>
      </c>
      <c r="J94" s="149"/>
      <c r="K94" s="240" t="s">
        <v>75</v>
      </c>
      <c r="L94" s="240"/>
      <c r="M94" s="240"/>
      <c r="N94" s="240"/>
      <c r="O94" s="240"/>
      <c r="P94" s="240"/>
      <c r="Q94" s="240"/>
      <c r="R94" s="240"/>
      <c r="S94" s="240"/>
      <c r="T94" s="240"/>
      <c r="U94" s="240"/>
      <c r="V94" s="240"/>
    </row>
    <row r="95" spans="1:22" ht="15" customHeight="1">
      <c r="A95" s="142" t="s">
        <v>11</v>
      </c>
      <c r="B95" s="195" t="s">
        <v>154</v>
      </c>
      <c r="C95" s="195"/>
      <c r="D95" s="195"/>
      <c r="E95" s="195"/>
      <c r="F95" s="195"/>
      <c r="G95" s="195"/>
      <c r="H95" s="105">
        <v>1.66E-2</v>
      </c>
      <c r="I95" s="31">
        <f>H95*$H$39</f>
        <v>58.42</v>
      </c>
      <c r="J95" s="28"/>
      <c r="K95" s="1" t="s">
        <v>155</v>
      </c>
    </row>
    <row r="96" spans="1:22" ht="15" customHeight="1">
      <c r="A96" s="142" t="s">
        <v>15</v>
      </c>
      <c r="B96" s="195" t="s">
        <v>156</v>
      </c>
      <c r="C96" s="195"/>
      <c r="D96" s="195"/>
      <c r="E96" s="195"/>
      <c r="F96" s="195"/>
      <c r="G96" s="195"/>
      <c r="H96" s="105">
        <f>(5/30/12)*0.015</f>
        <v>2.0000000000000001E-4</v>
      </c>
      <c r="I96" s="31">
        <f>H96*$H$39</f>
        <v>0.7</v>
      </c>
      <c r="J96" s="28"/>
      <c r="K96" s="1" t="s">
        <v>157</v>
      </c>
    </row>
    <row r="97" spans="1:1024" ht="15" customHeight="1">
      <c r="A97" s="142" t="s">
        <v>19</v>
      </c>
      <c r="B97" s="195" t="s">
        <v>158</v>
      </c>
      <c r="C97" s="195"/>
      <c r="D97" s="195"/>
      <c r="E97" s="195"/>
      <c r="F97" s="195"/>
      <c r="G97" s="195"/>
      <c r="H97" s="105">
        <f>(1/12)*(0.0178)</f>
        <v>1.5E-3</v>
      </c>
      <c r="I97" s="31">
        <f>H97*$H$39</f>
        <v>5.28</v>
      </c>
      <c r="J97" s="28"/>
      <c r="K97" s="1" t="s">
        <v>159</v>
      </c>
    </row>
    <row r="98" spans="1:1024" ht="15" customHeight="1">
      <c r="A98" s="142" t="s">
        <v>61</v>
      </c>
      <c r="B98" s="195" t="s">
        <v>160</v>
      </c>
      <c r="C98" s="195"/>
      <c r="D98" s="195"/>
      <c r="E98" s="195"/>
      <c r="F98" s="195"/>
      <c r="G98" s="195"/>
      <c r="H98" s="105">
        <f>11.11%*5.28%*50%</f>
        <v>2.8999999999999998E-3</v>
      </c>
      <c r="I98" s="31">
        <f>H98*$H$39</f>
        <v>10.210000000000001</v>
      </c>
      <c r="J98" s="28"/>
      <c r="K98" s="1" t="s">
        <v>161</v>
      </c>
    </row>
    <row r="99" spans="1:1024" ht="15" customHeight="1">
      <c r="A99" s="142" t="s">
        <v>63</v>
      </c>
      <c r="B99" s="195" t="s">
        <v>162</v>
      </c>
      <c r="C99" s="195"/>
      <c r="D99" s="195"/>
      <c r="E99" s="195"/>
      <c r="F99" s="195"/>
      <c r="G99" s="195"/>
      <c r="H99" s="105">
        <f>(1/30/12)</f>
        <v>2.8E-3</v>
      </c>
      <c r="I99" s="31">
        <f>H99*$H$39</f>
        <v>9.85</v>
      </c>
      <c r="J99" s="28"/>
      <c r="K99" s="1" t="s">
        <v>163</v>
      </c>
    </row>
    <row r="100" spans="1:1024" ht="15" customHeight="1">
      <c r="A100" s="172" t="s">
        <v>80</v>
      </c>
      <c r="B100" s="172"/>
      <c r="C100" s="172"/>
      <c r="D100" s="172"/>
      <c r="E100" s="172"/>
      <c r="F100" s="172"/>
      <c r="G100" s="172"/>
      <c r="H100" s="60">
        <f>SUM(H95:H99)</f>
        <v>2.4E-2</v>
      </c>
      <c r="I100" s="61">
        <f>SUM(I94:I99)</f>
        <v>377.63</v>
      </c>
      <c r="J100" s="28"/>
      <c r="K100" s="1" t="s">
        <v>148</v>
      </c>
    </row>
    <row r="101" spans="1:1024" ht="15" customHeight="1">
      <c r="A101" s="190"/>
      <c r="B101" s="190"/>
      <c r="C101" s="190"/>
      <c r="D101" s="190"/>
      <c r="E101" s="190"/>
      <c r="F101" s="190"/>
      <c r="G101" s="190"/>
      <c r="H101" s="190"/>
      <c r="I101" s="190"/>
      <c r="J101" s="28"/>
    </row>
    <row r="102" spans="1:1024" ht="15" customHeight="1">
      <c r="A102" s="188" t="s">
        <v>164</v>
      </c>
      <c r="B102" s="188"/>
      <c r="C102" s="188"/>
      <c r="D102" s="188"/>
      <c r="E102" s="188"/>
      <c r="F102" s="188"/>
      <c r="G102" s="188"/>
      <c r="H102" s="188"/>
      <c r="I102" s="188"/>
      <c r="J102" s="28"/>
    </row>
    <row r="103" spans="1:1024" ht="15" customHeight="1">
      <c r="A103" s="146" t="s">
        <v>165</v>
      </c>
      <c r="B103" s="187" t="s">
        <v>166</v>
      </c>
      <c r="C103" s="187"/>
      <c r="D103" s="187"/>
      <c r="E103" s="187"/>
      <c r="F103" s="187"/>
      <c r="G103" s="187"/>
      <c r="H103" s="146" t="s">
        <v>73</v>
      </c>
      <c r="I103" s="146" t="s">
        <v>50</v>
      </c>
      <c r="J103" s="28"/>
      <c r="L103" s="2" t="s">
        <v>167</v>
      </c>
    </row>
    <row r="104" spans="1:1024" ht="15" customHeight="1">
      <c r="A104" s="142" t="s">
        <v>7</v>
      </c>
      <c r="B104" s="195" t="s">
        <v>168</v>
      </c>
      <c r="C104" s="195"/>
      <c r="D104" s="195"/>
      <c r="E104" s="195"/>
      <c r="F104" s="195"/>
      <c r="G104" s="195"/>
      <c r="H104" s="30"/>
      <c r="I104" s="31">
        <f>(H32+H33+H34)*H104</f>
        <v>0</v>
      </c>
      <c r="J104" s="28"/>
    </row>
    <row r="105" spans="1:1024" ht="15" customHeight="1">
      <c r="A105" s="188" t="s">
        <v>80</v>
      </c>
      <c r="B105" s="188"/>
      <c r="C105" s="188"/>
      <c r="D105" s="188"/>
      <c r="E105" s="188"/>
      <c r="F105" s="188"/>
      <c r="G105" s="188"/>
      <c r="H105" s="196">
        <f>SUM(I101:I104)</f>
        <v>0</v>
      </c>
      <c r="I105" s="196"/>
      <c r="J105" s="28"/>
    </row>
    <row r="106" spans="1:1024" ht="15" customHeight="1">
      <c r="A106" s="191"/>
      <c r="B106" s="191"/>
      <c r="C106" s="191"/>
      <c r="D106" s="191"/>
      <c r="E106" s="191"/>
      <c r="F106" s="191"/>
      <c r="G106" s="191"/>
      <c r="H106" s="191"/>
      <c r="I106" s="191"/>
      <c r="J106" s="28"/>
    </row>
    <row r="107" spans="1:1024" ht="15" customHeight="1">
      <c r="A107" s="192" t="s">
        <v>169</v>
      </c>
      <c r="B107" s="193"/>
      <c r="C107" s="193"/>
      <c r="D107" s="193"/>
      <c r="E107" s="193"/>
      <c r="F107" s="193"/>
      <c r="G107" s="193"/>
      <c r="H107" s="193"/>
      <c r="I107" s="194"/>
      <c r="J107" s="28"/>
    </row>
    <row r="108" spans="1:1024" s="2" customFormat="1" ht="15" customHeight="1">
      <c r="A108" s="150">
        <v>4</v>
      </c>
      <c r="B108" s="180" t="s">
        <v>128</v>
      </c>
      <c r="C108" s="180"/>
      <c r="D108" s="180"/>
      <c r="E108" s="180"/>
      <c r="F108" s="180"/>
      <c r="G108" s="180"/>
      <c r="H108" s="172" t="s">
        <v>50</v>
      </c>
      <c r="I108" s="172"/>
      <c r="J108" s="28"/>
      <c r="K108" s="1"/>
      <c r="AV108" s="58"/>
      <c r="AW108" s="58"/>
      <c r="AX108" s="58"/>
      <c r="AY108" s="58"/>
      <c r="AZ108" s="58"/>
      <c r="BA108" s="58"/>
      <c r="BB108" s="58"/>
      <c r="BC108" s="58"/>
      <c r="BD108" s="58"/>
      <c r="BE108" s="58"/>
      <c r="BF108" s="58"/>
      <c r="BG108" s="58"/>
      <c r="BH108" s="58"/>
      <c r="BI108" s="58"/>
      <c r="BJ108" s="58"/>
      <c r="BK108" s="58"/>
      <c r="BL108" s="58"/>
      <c r="BM108" s="58"/>
      <c r="BN108" s="58"/>
      <c r="BO108" s="58"/>
      <c r="BP108" s="58"/>
      <c r="BQ108" s="58"/>
      <c r="BR108" s="58"/>
      <c r="BS108" s="58"/>
      <c r="BT108" s="58"/>
      <c r="BU108" s="58"/>
      <c r="BV108" s="58"/>
      <c r="BW108" s="58"/>
      <c r="BX108" s="58"/>
      <c r="BY108" s="58"/>
      <c r="BZ108" s="58"/>
      <c r="CA108" s="58"/>
      <c r="CB108" s="58"/>
      <c r="CC108" s="58"/>
      <c r="CD108" s="58"/>
      <c r="CE108" s="58"/>
      <c r="CF108" s="58"/>
      <c r="CG108" s="58"/>
      <c r="CH108" s="58"/>
      <c r="CI108" s="58"/>
      <c r="CJ108" s="58"/>
      <c r="CK108" s="58"/>
      <c r="CL108" s="58"/>
      <c r="CM108" s="58"/>
      <c r="CN108" s="58"/>
      <c r="CO108" s="58"/>
      <c r="CP108" s="58"/>
      <c r="CQ108" s="58"/>
      <c r="CR108" s="58"/>
      <c r="CS108" s="58"/>
      <c r="CT108" s="58"/>
      <c r="CU108" s="58"/>
      <c r="CV108" s="58"/>
      <c r="CW108" s="58"/>
      <c r="CX108" s="58"/>
      <c r="CY108" s="58"/>
      <c r="CZ108" s="58"/>
      <c r="DA108" s="58"/>
      <c r="DB108" s="58"/>
      <c r="DC108" s="58"/>
      <c r="DD108" s="58"/>
      <c r="DE108" s="58"/>
      <c r="DF108" s="58"/>
      <c r="DG108" s="58"/>
      <c r="DH108" s="58"/>
      <c r="DI108" s="58"/>
      <c r="DJ108" s="58"/>
      <c r="DK108" s="58"/>
      <c r="DL108" s="58"/>
      <c r="DM108" s="58"/>
      <c r="DN108" s="58"/>
      <c r="DO108" s="58"/>
      <c r="DP108" s="58"/>
      <c r="DQ108" s="58"/>
      <c r="DR108" s="58"/>
      <c r="DS108" s="58"/>
      <c r="DT108" s="58"/>
      <c r="DU108" s="58"/>
      <c r="DV108" s="58"/>
      <c r="DW108" s="58"/>
      <c r="DX108" s="58"/>
      <c r="DY108" s="58"/>
      <c r="DZ108" s="58"/>
      <c r="EA108" s="58"/>
      <c r="EB108" s="58"/>
      <c r="EC108" s="58"/>
      <c r="ED108" s="58"/>
      <c r="EE108" s="58"/>
      <c r="EF108" s="58"/>
      <c r="EG108" s="58"/>
      <c r="EH108" s="58"/>
      <c r="EI108" s="58"/>
      <c r="EJ108" s="58"/>
      <c r="EK108" s="58"/>
      <c r="EL108" s="58"/>
      <c r="EM108" s="58"/>
      <c r="EN108" s="58"/>
      <c r="EO108" s="58"/>
      <c r="EP108" s="58"/>
      <c r="EQ108" s="58"/>
      <c r="ER108" s="58"/>
      <c r="ES108" s="58"/>
      <c r="ET108" s="58"/>
      <c r="EU108" s="58"/>
      <c r="EV108" s="58"/>
      <c r="EW108" s="58"/>
      <c r="EX108" s="58"/>
      <c r="EY108" s="58"/>
      <c r="EZ108" s="58"/>
      <c r="FA108" s="58"/>
      <c r="FB108" s="58"/>
      <c r="FC108" s="58"/>
      <c r="FD108" s="58"/>
      <c r="FE108" s="58"/>
      <c r="FF108" s="58"/>
      <c r="FG108" s="58"/>
      <c r="FH108" s="58"/>
      <c r="FI108" s="58"/>
      <c r="FJ108" s="58"/>
      <c r="FK108" s="58"/>
      <c r="FL108" s="58"/>
      <c r="FM108" s="58"/>
      <c r="FN108" s="58"/>
      <c r="FO108" s="58"/>
      <c r="FP108" s="58"/>
      <c r="FQ108" s="58"/>
      <c r="FR108" s="58"/>
      <c r="FS108" s="58"/>
      <c r="FT108" s="58"/>
      <c r="FU108" s="58"/>
      <c r="FV108" s="58"/>
      <c r="FW108" s="58"/>
      <c r="FX108" s="58"/>
      <c r="FY108" s="58"/>
      <c r="FZ108" s="58"/>
      <c r="GA108" s="58"/>
      <c r="GB108" s="58"/>
      <c r="GC108" s="58"/>
      <c r="GD108" s="58"/>
      <c r="GE108" s="58"/>
      <c r="GF108" s="58"/>
      <c r="GG108" s="58"/>
      <c r="GH108" s="58"/>
      <c r="GI108" s="58"/>
      <c r="GJ108" s="58"/>
      <c r="GK108" s="58"/>
      <c r="GL108" s="58"/>
      <c r="GM108" s="58"/>
      <c r="GN108" s="58"/>
      <c r="GO108" s="58"/>
      <c r="GP108" s="58"/>
      <c r="GQ108" s="58"/>
      <c r="GR108" s="58"/>
      <c r="GS108" s="58"/>
      <c r="GT108" s="58"/>
      <c r="GU108" s="58"/>
      <c r="GV108" s="58"/>
      <c r="GW108" s="58"/>
      <c r="GX108" s="58"/>
      <c r="GY108" s="58"/>
      <c r="GZ108" s="58"/>
      <c r="HA108" s="58"/>
      <c r="HB108" s="58"/>
      <c r="HC108" s="58"/>
      <c r="HD108" s="58"/>
      <c r="HE108" s="58"/>
      <c r="HF108" s="58"/>
      <c r="HG108" s="58"/>
      <c r="HH108" s="58"/>
      <c r="HI108" s="58"/>
      <c r="HJ108" s="58"/>
      <c r="HK108" s="58"/>
      <c r="HL108" s="58"/>
      <c r="HM108" s="58"/>
      <c r="HN108" s="58"/>
      <c r="HO108" s="58"/>
      <c r="HP108" s="58"/>
      <c r="HQ108" s="58"/>
      <c r="HR108" s="58"/>
      <c r="HS108" s="58"/>
      <c r="HT108" s="58"/>
      <c r="HU108" s="58"/>
      <c r="HV108" s="58"/>
      <c r="HW108" s="58"/>
      <c r="HX108" s="58"/>
      <c r="HY108" s="58"/>
      <c r="HZ108" s="58"/>
      <c r="IA108" s="58"/>
      <c r="IB108" s="58"/>
      <c r="IC108" s="58"/>
      <c r="ID108" s="58"/>
      <c r="IE108" s="58"/>
      <c r="IF108" s="58"/>
      <c r="IG108" s="58"/>
      <c r="IH108" s="58"/>
      <c r="II108" s="58"/>
      <c r="IJ108" s="58"/>
      <c r="IK108" s="58"/>
      <c r="IL108" s="58"/>
      <c r="IM108" s="58"/>
      <c r="IN108" s="58"/>
      <c r="IO108" s="58"/>
      <c r="IP108" s="58"/>
      <c r="IQ108" s="58"/>
      <c r="IR108" s="58"/>
      <c r="IS108" s="58"/>
      <c r="IT108" s="58"/>
      <c r="IU108" s="58"/>
      <c r="IV108" s="58"/>
      <c r="IW108" s="58"/>
      <c r="IX108" s="58"/>
      <c r="IY108" s="58"/>
      <c r="IZ108" s="58"/>
      <c r="JA108" s="58"/>
      <c r="JB108" s="58"/>
      <c r="JC108" s="58"/>
      <c r="JD108" s="58"/>
      <c r="JE108" s="58"/>
      <c r="JF108" s="58"/>
      <c r="JG108" s="58"/>
      <c r="JH108" s="58"/>
      <c r="JI108" s="58"/>
      <c r="JJ108" s="58"/>
      <c r="JK108" s="58"/>
      <c r="JL108" s="58"/>
      <c r="JM108" s="58"/>
      <c r="JN108" s="58"/>
      <c r="JO108" s="58"/>
      <c r="JP108" s="58"/>
      <c r="JQ108" s="58"/>
      <c r="JR108" s="58"/>
      <c r="JS108" s="58"/>
      <c r="JT108" s="58"/>
      <c r="JU108" s="58"/>
      <c r="JV108" s="58"/>
      <c r="JW108" s="58"/>
      <c r="JX108" s="58"/>
      <c r="JY108" s="58"/>
      <c r="JZ108" s="58"/>
      <c r="KA108" s="58"/>
      <c r="KB108" s="58"/>
      <c r="KC108" s="58"/>
      <c r="KD108" s="58"/>
      <c r="KE108" s="58"/>
      <c r="KF108" s="58"/>
      <c r="KG108" s="58"/>
      <c r="KH108" s="58"/>
      <c r="KI108" s="58"/>
      <c r="KJ108" s="58"/>
      <c r="KK108" s="58"/>
      <c r="KL108" s="58"/>
      <c r="KM108" s="58"/>
      <c r="KN108" s="58"/>
      <c r="KO108" s="58"/>
      <c r="KP108" s="58"/>
      <c r="KQ108" s="58"/>
      <c r="KR108" s="58"/>
      <c r="KS108" s="58"/>
      <c r="KT108" s="58"/>
      <c r="KU108" s="58"/>
      <c r="KV108" s="58"/>
      <c r="KW108" s="58"/>
      <c r="KX108" s="58"/>
      <c r="KY108" s="58"/>
      <c r="KZ108" s="58"/>
      <c r="LA108" s="58"/>
      <c r="LB108" s="58"/>
      <c r="LC108" s="58"/>
      <c r="LD108" s="58"/>
      <c r="LE108" s="58"/>
      <c r="LF108" s="58"/>
      <c r="LG108" s="58"/>
      <c r="LH108" s="58"/>
      <c r="LI108" s="58"/>
      <c r="LJ108" s="58"/>
      <c r="LK108" s="58"/>
      <c r="LL108" s="58"/>
      <c r="LM108" s="58"/>
      <c r="LN108" s="58"/>
      <c r="LO108" s="58"/>
      <c r="LP108" s="58"/>
      <c r="LQ108" s="58"/>
      <c r="LR108" s="58"/>
      <c r="LS108" s="58"/>
      <c r="LT108" s="58"/>
      <c r="LU108" s="58"/>
      <c r="LV108" s="58"/>
      <c r="LW108" s="58"/>
      <c r="LX108" s="58"/>
      <c r="LY108" s="58"/>
      <c r="LZ108" s="58"/>
      <c r="MA108" s="58"/>
      <c r="MB108" s="58"/>
      <c r="MC108" s="58"/>
      <c r="MD108" s="58"/>
      <c r="ME108" s="58"/>
      <c r="MF108" s="58"/>
      <c r="MG108" s="58"/>
      <c r="MH108" s="58"/>
      <c r="MI108" s="58"/>
      <c r="MJ108" s="58"/>
      <c r="MK108" s="58"/>
      <c r="ML108" s="58"/>
      <c r="MM108" s="58"/>
      <c r="MN108" s="58"/>
      <c r="MO108" s="58"/>
      <c r="MP108" s="58"/>
      <c r="MQ108" s="58"/>
      <c r="MR108" s="58"/>
      <c r="MS108" s="58"/>
      <c r="MT108" s="58"/>
      <c r="MU108" s="58"/>
      <c r="MV108" s="58"/>
      <c r="MW108" s="58"/>
      <c r="MX108" s="58"/>
      <c r="MY108" s="58"/>
      <c r="MZ108" s="58"/>
      <c r="NA108" s="58"/>
      <c r="NB108" s="58"/>
      <c r="NC108" s="58"/>
      <c r="ND108" s="58"/>
      <c r="NE108" s="58"/>
      <c r="NF108" s="58"/>
      <c r="NG108" s="58"/>
      <c r="NH108" s="58"/>
      <c r="NI108" s="58"/>
      <c r="NJ108" s="58"/>
      <c r="NK108" s="58"/>
      <c r="NL108" s="58"/>
      <c r="NM108" s="58"/>
      <c r="NN108" s="58"/>
      <c r="NO108" s="58"/>
      <c r="NP108" s="58"/>
      <c r="NQ108" s="58"/>
      <c r="NR108" s="58"/>
      <c r="NS108" s="58"/>
      <c r="NT108" s="58"/>
      <c r="NU108" s="58"/>
      <c r="NV108" s="58"/>
      <c r="NW108" s="58"/>
      <c r="NX108" s="58"/>
      <c r="NY108" s="58"/>
      <c r="NZ108" s="58"/>
      <c r="OA108" s="58"/>
      <c r="OB108" s="58"/>
      <c r="OC108" s="58"/>
      <c r="OD108" s="58"/>
      <c r="OE108" s="58"/>
      <c r="OF108" s="58"/>
      <c r="OG108" s="58"/>
      <c r="OH108" s="58"/>
      <c r="OI108" s="58"/>
      <c r="OJ108" s="58"/>
      <c r="OK108" s="58"/>
      <c r="OL108" s="58"/>
      <c r="OM108" s="58"/>
      <c r="ON108" s="58"/>
      <c r="OO108" s="58"/>
      <c r="OP108" s="58"/>
      <c r="OQ108" s="58"/>
      <c r="OR108" s="58"/>
      <c r="OS108" s="58"/>
      <c r="OT108" s="58"/>
      <c r="OU108" s="58"/>
      <c r="OV108" s="58"/>
      <c r="OW108" s="58"/>
      <c r="OX108" s="58"/>
      <c r="OY108" s="58"/>
      <c r="OZ108" s="58"/>
      <c r="PA108" s="58"/>
      <c r="PB108" s="58"/>
      <c r="PC108" s="58"/>
      <c r="PD108" s="58"/>
      <c r="PE108" s="58"/>
      <c r="PF108" s="58"/>
      <c r="PG108" s="58"/>
      <c r="PH108" s="58"/>
      <c r="PI108" s="58"/>
      <c r="PJ108" s="58"/>
      <c r="PK108" s="58"/>
      <c r="PL108" s="58"/>
      <c r="PM108" s="58"/>
      <c r="PN108" s="58"/>
      <c r="PO108" s="58"/>
      <c r="PP108" s="58"/>
      <c r="PQ108" s="58"/>
      <c r="PR108" s="58"/>
      <c r="PS108" s="58"/>
      <c r="PT108" s="58"/>
      <c r="PU108" s="58"/>
      <c r="PV108" s="58"/>
      <c r="PW108" s="58"/>
      <c r="PX108" s="58"/>
      <c r="PY108" s="58"/>
      <c r="PZ108" s="58"/>
      <c r="QA108" s="58"/>
      <c r="QB108" s="58"/>
      <c r="QC108" s="58"/>
      <c r="QD108" s="58"/>
      <c r="QE108" s="58"/>
      <c r="QF108" s="58"/>
      <c r="QG108" s="58"/>
      <c r="QH108" s="58"/>
      <c r="QI108" s="58"/>
      <c r="QJ108" s="58"/>
      <c r="QK108" s="58"/>
      <c r="QL108" s="58"/>
      <c r="QM108" s="58"/>
      <c r="QN108" s="58"/>
      <c r="QO108" s="58"/>
      <c r="QP108" s="58"/>
      <c r="QQ108" s="58"/>
      <c r="QR108" s="58"/>
      <c r="QS108" s="58"/>
      <c r="QT108" s="58"/>
      <c r="QU108" s="58"/>
      <c r="QV108" s="58"/>
      <c r="QW108" s="58"/>
      <c r="QX108" s="58"/>
      <c r="QY108" s="58"/>
      <c r="QZ108" s="58"/>
      <c r="RA108" s="58"/>
      <c r="RB108" s="58"/>
      <c r="RC108" s="58"/>
      <c r="RD108" s="58"/>
      <c r="RE108" s="58"/>
      <c r="RF108" s="58"/>
      <c r="RG108" s="58"/>
      <c r="RH108" s="58"/>
      <c r="RI108" s="58"/>
      <c r="RJ108" s="58"/>
      <c r="RK108" s="58"/>
      <c r="RL108" s="58"/>
      <c r="RM108" s="58"/>
      <c r="RN108" s="58"/>
      <c r="RO108" s="58"/>
      <c r="RP108" s="58"/>
      <c r="RQ108" s="58"/>
      <c r="RR108" s="58"/>
      <c r="RS108" s="58"/>
      <c r="RT108" s="58"/>
      <c r="RU108" s="58"/>
      <c r="RV108" s="58"/>
      <c r="RW108" s="58"/>
      <c r="RX108" s="58"/>
      <c r="RY108" s="58"/>
      <c r="RZ108" s="58"/>
      <c r="SA108" s="58"/>
      <c r="SB108" s="58"/>
      <c r="SC108" s="58"/>
      <c r="SD108" s="58"/>
      <c r="SE108" s="58"/>
      <c r="SF108" s="58"/>
      <c r="SG108" s="58"/>
      <c r="SH108" s="58"/>
      <c r="SI108" s="58"/>
      <c r="SJ108" s="58"/>
      <c r="SK108" s="58"/>
      <c r="SL108" s="58"/>
      <c r="SM108" s="58"/>
      <c r="SN108" s="58"/>
      <c r="SO108" s="58"/>
      <c r="SP108" s="58"/>
      <c r="SQ108" s="58"/>
      <c r="SR108" s="58"/>
      <c r="SS108" s="58"/>
      <c r="ST108" s="58"/>
      <c r="SU108" s="58"/>
      <c r="SV108" s="58"/>
      <c r="SW108" s="58"/>
      <c r="SX108" s="58"/>
      <c r="SY108" s="58"/>
      <c r="SZ108" s="58"/>
      <c r="TA108" s="58"/>
      <c r="TB108" s="58"/>
      <c r="TC108" s="58"/>
      <c r="TD108" s="58"/>
      <c r="TE108" s="58"/>
      <c r="TF108" s="58"/>
      <c r="TG108" s="58"/>
      <c r="TH108" s="58"/>
      <c r="TI108" s="58"/>
      <c r="TJ108" s="58"/>
      <c r="TK108" s="58"/>
      <c r="TL108" s="58"/>
      <c r="TM108" s="58"/>
      <c r="TN108" s="58"/>
      <c r="TO108" s="58"/>
      <c r="TP108" s="58"/>
      <c r="TQ108" s="58"/>
      <c r="TR108" s="58"/>
      <c r="TS108" s="58"/>
      <c r="TT108" s="58"/>
      <c r="TU108" s="58"/>
      <c r="TV108" s="58"/>
      <c r="TW108" s="58"/>
      <c r="TX108" s="58"/>
      <c r="TY108" s="58"/>
      <c r="TZ108" s="58"/>
      <c r="UA108" s="58"/>
      <c r="UB108" s="58"/>
      <c r="UC108" s="58"/>
      <c r="UD108" s="58"/>
      <c r="UE108" s="58"/>
      <c r="UF108" s="58"/>
      <c r="UG108" s="58"/>
      <c r="UH108" s="58"/>
      <c r="UI108" s="58"/>
      <c r="UJ108" s="58"/>
      <c r="UK108" s="58"/>
      <c r="UL108" s="58"/>
      <c r="UM108" s="58"/>
      <c r="UN108" s="58"/>
      <c r="UO108" s="58"/>
      <c r="UP108" s="58"/>
      <c r="UQ108" s="58"/>
      <c r="UR108" s="58"/>
      <c r="US108" s="58"/>
      <c r="UT108" s="58"/>
      <c r="UU108" s="58"/>
      <c r="UV108" s="58"/>
      <c r="UW108" s="58"/>
      <c r="UX108" s="58"/>
      <c r="UY108" s="58"/>
      <c r="UZ108" s="58"/>
      <c r="VA108" s="58"/>
      <c r="VB108" s="58"/>
      <c r="VC108" s="58"/>
      <c r="VD108" s="58"/>
      <c r="VE108" s="58"/>
      <c r="VF108" s="58"/>
      <c r="VG108" s="58"/>
      <c r="VH108" s="58"/>
      <c r="VI108" s="58"/>
      <c r="VJ108" s="58"/>
      <c r="VK108" s="58"/>
      <c r="VL108" s="58"/>
      <c r="VM108" s="58"/>
      <c r="VN108" s="58"/>
      <c r="VO108" s="58"/>
      <c r="VP108" s="58"/>
      <c r="VQ108" s="58"/>
      <c r="VR108" s="58"/>
      <c r="VS108" s="58"/>
      <c r="VT108" s="58"/>
      <c r="VU108" s="58"/>
      <c r="VV108" s="58"/>
      <c r="VW108" s="58"/>
      <c r="VX108" s="58"/>
      <c r="VY108" s="58"/>
      <c r="VZ108" s="58"/>
      <c r="WA108" s="58"/>
      <c r="WB108" s="58"/>
      <c r="WC108" s="58"/>
      <c r="WD108" s="58"/>
      <c r="WE108" s="58"/>
      <c r="WF108" s="58"/>
      <c r="WG108" s="58"/>
      <c r="WH108" s="58"/>
      <c r="WI108" s="58"/>
      <c r="WJ108" s="58"/>
      <c r="WK108" s="58"/>
      <c r="WL108" s="58"/>
      <c r="WM108" s="58"/>
      <c r="WN108" s="58"/>
      <c r="WO108" s="58"/>
      <c r="WP108" s="58"/>
      <c r="WQ108" s="58"/>
      <c r="WR108" s="58"/>
      <c r="WS108" s="58"/>
      <c r="WT108" s="58"/>
      <c r="WU108" s="58"/>
      <c r="WV108" s="58"/>
      <c r="WW108" s="58"/>
      <c r="WX108" s="58"/>
      <c r="WY108" s="58"/>
      <c r="WZ108" s="58"/>
      <c r="XA108" s="58"/>
      <c r="XB108" s="58"/>
      <c r="XC108" s="58"/>
      <c r="XD108" s="58"/>
      <c r="XE108" s="58"/>
      <c r="XF108" s="58"/>
      <c r="XG108" s="58"/>
      <c r="XH108" s="58"/>
      <c r="XI108" s="58"/>
      <c r="XJ108" s="58"/>
      <c r="XK108" s="58"/>
      <c r="XL108" s="58"/>
      <c r="XM108" s="58"/>
      <c r="XN108" s="58"/>
      <c r="XO108" s="58"/>
      <c r="XP108" s="58"/>
      <c r="XQ108" s="58"/>
      <c r="XR108" s="58"/>
      <c r="XS108" s="58"/>
      <c r="XT108" s="58"/>
      <c r="XU108" s="58"/>
      <c r="XV108" s="58"/>
      <c r="XW108" s="58"/>
      <c r="XX108" s="58"/>
      <c r="XY108" s="58"/>
      <c r="XZ108" s="58"/>
      <c r="YA108" s="58"/>
      <c r="YB108" s="58"/>
      <c r="YC108" s="58"/>
      <c r="YD108" s="58"/>
      <c r="YE108" s="58"/>
      <c r="YF108" s="58"/>
      <c r="YG108" s="58"/>
      <c r="YH108" s="58"/>
      <c r="YI108" s="58"/>
      <c r="YJ108" s="58"/>
      <c r="YK108" s="58"/>
      <c r="YL108" s="58"/>
      <c r="YM108" s="58"/>
      <c r="YN108" s="58"/>
      <c r="YO108" s="58"/>
      <c r="YP108" s="58"/>
      <c r="YQ108" s="58"/>
      <c r="YR108" s="58"/>
      <c r="YS108" s="58"/>
      <c r="YT108" s="58"/>
      <c r="YU108" s="58"/>
      <c r="YV108" s="58"/>
      <c r="YW108" s="58"/>
      <c r="YX108" s="58"/>
      <c r="YY108" s="58"/>
      <c r="YZ108" s="58"/>
      <c r="ZA108" s="58"/>
      <c r="ZB108" s="58"/>
      <c r="ZC108" s="58"/>
      <c r="ZD108" s="58"/>
      <c r="ZE108" s="58"/>
      <c r="ZF108" s="58"/>
      <c r="ZG108" s="58"/>
      <c r="ZH108" s="58"/>
      <c r="ZI108" s="58"/>
      <c r="ZJ108" s="58"/>
      <c r="ZK108" s="58"/>
      <c r="ZL108" s="58"/>
      <c r="ZM108" s="58"/>
      <c r="ZN108" s="58"/>
      <c r="ZO108" s="58"/>
      <c r="ZP108" s="58"/>
      <c r="ZQ108" s="58"/>
      <c r="ZR108" s="58"/>
      <c r="ZS108" s="58"/>
      <c r="ZT108" s="58"/>
      <c r="ZU108" s="58"/>
      <c r="ZV108" s="58"/>
      <c r="ZW108" s="58"/>
      <c r="ZX108" s="58"/>
      <c r="ZY108" s="58"/>
      <c r="ZZ108" s="58"/>
      <c r="AAA108" s="58"/>
      <c r="AAB108" s="58"/>
      <c r="AAC108" s="58"/>
      <c r="AAD108" s="58"/>
      <c r="AAE108" s="58"/>
      <c r="AAF108" s="58"/>
      <c r="AAG108" s="58"/>
      <c r="AAH108" s="58"/>
      <c r="AAI108" s="58"/>
      <c r="AAJ108" s="58"/>
      <c r="AAK108" s="58"/>
      <c r="AAL108" s="58"/>
      <c r="AAM108" s="58"/>
      <c r="AAN108" s="58"/>
      <c r="AAO108" s="58"/>
      <c r="AAP108" s="58"/>
      <c r="AAQ108" s="58"/>
      <c r="AAR108" s="58"/>
      <c r="AAS108" s="58"/>
      <c r="AAT108" s="58"/>
      <c r="AAU108" s="58"/>
      <c r="AAV108" s="58"/>
      <c r="AAW108" s="58"/>
      <c r="AAX108" s="58"/>
      <c r="AAY108" s="58"/>
      <c r="AAZ108" s="58"/>
      <c r="ABA108" s="58"/>
      <c r="ABB108" s="58"/>
      <c r="ABC108" s="58"/>
      <c r="ABD108" s="58"/>
      <c r="ABE108" s="58"/>
      <c r="ABF108" s="58"/>
      <c r="ABG108" s="58"/>
      <c r="ABH108" s="58"/>
      <c r="ABI108" s="58"/>
      <c r="ABJ108" s="58"/>
      <c r="ABK108" s="58"/>
      <c r="ABL108" s="58"/>
      <c r="ABM108" s="58"/>
      <c r="ABN108" s="58"/>
      <c r="ABO108" s="58"/>
      <c r="ABP108" s="58"/>
      <c r="ABQ108" s="58"/>
      <c r="ABR108" s="58"/>
      <c r="ABS108" s="58"/>
      <c r="ABT108" s="58"/>
      <c r="ABU108" s="58"/>
      <c r="ABV108" s="58"/>
      <c r="ABW108" s="58"/>
      <c r="ABX108" s="58"/>
      <c r="ABY108" s="58"/>
      <c r="ABZ108" s="58"/>
      <c r="ACA108" s="58"/>
      <c r="ACB108" s="58"/>
      <c r="ACC108" s="58"/>
      <c r="ACD108" s="58"/>
      <c r="ACE108" s="58"/>
      <c r="ACF108" s="58"/>
      <c r="ACG108" s="58"/>
      <c r="ACH108" s="58"/>
      <c r="ACI108" s="58"/>
      <c r="ACJ108" s="58"/>
      <c r="ACK108" s="58"/>
      <c r="ACL108" s="58"/>
      <c r="ACM108" s="58"/>
      <c r="ACN108" s="58"/>
      <c r="ACO108" s="58"/>
      <c r="ACP108" s="58"/>
      <c r="ACQ108" s="58"/>
      <c r="ACR108" s="58"/>
      <c r="ACS108" s="58"/>
      <c r="ACT108" s="58"/>
      <c r="ACU108" s="58"/>
      <c r="ACV108" s="58"/>
      <c r="ACW108" s="58"/>
      <c r="ACX108" s="58"/>
      <c r="ACY108" s="58"/>
      <c r="ACZ108" s="58"/>
      <c r="ADA108" s="58"/>
      <c r="ADB108" s="58"/>
      <c r="ADC108" s="58"/>
      <c r="ADD108" s="58"/>
      <c r="ADE108" s="58"/>
      <c r="ADF108" s="58"/>
      <c r="ADG108" s="58"/>
      <c r="ADH108" s="58"/>
      <c r="ADI108" s="58"/>
      <c r="ADJ108" s="58"/>
      <c r="ADK108" s="58"/>
      <c r="ADL108" s="58"/>
      <c r="ADM108" s="58"/>
      <c r="ADN108" s="58"/>
      <c r="ADO108" s="58"/>
      <c r="ADP108" s="58"/>
      <c r="ADQ108" s="58"/>
      <c r="ADR108" s="58"/>
      <c r="ADS108" s="58"/>
      <c r="ADT108" s="58"/>
      <c r="ADU108" s="58"/>
      <c r="ADV108" s="58"/>
      <c r="ADW108" s="58"/>
      <c r="ADX108" s="58"/>
      <c r="ADY108" s="58"/>
      <c r="ADZ108" s="58"/>
      <c r="AEA108" s="58"/>
      <c r="AEB108" s="58"/>
      <c r="AEC108" s="58"/>
      <c r="AED108" s="58"/>
      <c r="AEE108" s="58"/>
      <c r="AEF108" s="58"/>
      <c r="AEG108" s="58"/>
      <c r="AEH108" s="58"/>
      <c r="AEI108" s="58"/>
      <c r="AEJ108" s="58"/>
      <c r="AEK108" s="58"/>
      <c r="AEL108" s="58"/>
      <c r="AEM108" s="58"/>
      <c r="AEN108" s="58"/>
      <c r="AEO108" s="58"/>
      <c r="AEP108" s="58"/>
      <c r="AEQ108" s="58"/>
      <c r="AER108" s="58"/>
      <c r="AES108" s="58"/>
      <c r="AET108" s="58"/>
      <c r="AEU108" s="58"/>
      <c r="AEV108" s="58"/>
      <c r="AEW108" s="58"/>
      <c r="AEX108" s="58"/>
      <c r="AEY108" s="58"/>
      <c r="AEZ108" s="58"/>
      <c r="AFA108" s="58"/>
      <c r="AFB108" s="58"/>
      <c r="AFC108" s="58"/>
      <c r="AFD108" s="58"/>
      <c r="AFE108" s="58"/>
      <c r="AFF108" s="58"/>
      <c r="AFG108" s="58"/>
      <c r="AFH108" s="58"/>
      <c r="AFI108" s="58"/>
      <c r="AFJ108" s="58"/>
      <c r="AFK108" s="58"/>
      <c r="AFL108" s="58"/>
      <c r="AFM108" s="58"/>
      <c r="AFN108" s="58"/>
      <c r="AFO108" s="58"/>
      <c r="AFP108" s="58"/>
      <c r="AFQ108" s="58"/>
      <c r="AFR108" s="58"/>
      <c r="AFS108" s="58"/>
      <c r="AFT108" s="58"/>
      <c r="AFU108" s="58"/>
      <c r="AFV108" s="58"/>
      <c r="AFW108" s="58"/>
      <c r="AFX108" s="58"/>
      <c r="AFY108" s="58"/>
      <c r="AFZ108" s="58"/>
      <c r="AGA108" s="58"/>
      <c r="AGB108" s="58"/>
      <c r="AGC108" s="58"/>
      <c r="AGD108" s="58"/>
      <c r="AGE108" s="58"/>
      <c r="AGF108" s="58"/>
      <c r="AGG108" s="58"/>
      <c r="AGH108" s="58"/>
      <c r="AGI108" s="58"/>
      <c r="AGJ108" s="58"/>
      <c r="AGK108" s="58"/>
      <c r="AGL108" s="58"/>
      <c r="AGM108" s="58"/>
      <c r="AGN108" s="58"/>
      <c r="AGO108" s="58"/>
      <c r="AGP108" s="58"/>
      <c r="AGQ108" s="58"/>
      <c r="AGR108" s="58"/>
      <c r="AGS108" s="58"/>
      <c r="AGT108" s="58"/>
      <c r="AGU108" s="58"/>
      <c r="AGV108" s="58"/>
      <c r="AGW108" s="58"/>
      <c r="AGX108" s="58"/>
      <c r="AGY108" s="58"/>
      <c r="AGZ108" s="58"/>
      <c r="AHA108" s="58"/>
      <c r="AHB108" s="58"/>
      <c r="AHC108" s="58"/>
      <c r="AHD108" s="58"/>
      <c r="AHE108" s="58"/>
      <c r="AHF108" s="58"/>
      <c r="AHG108" s="58"/>
      <c r="AHH108" s="58"/>
      <c r="AHI108" s="58"/>
      <c r="AHJ108" s="58"/>
      <c r="AHK108" s="58"/>
      <c r="AHL108" s="58"/>
      <c r="AHM108" s="58"/>
      <c r="AHN108" s="58"/>
      <c r="AHO108" s="58"/>
      <c r="AHP108" s="58"/>
      <c r="AHQ108" s="58"/>
      <c r="AHR108" s="58"/>
      <c r="AHS108" s="58"/>
      <c r="AHT108" s="58"/>
      <c r="AHU108" s="58"/>
      <c r="AHV108" s="58"/>
      <c r="AHW108" s="58"/>
      <c r="AHX108" s="58"/>
      <c r="AHY108" s="58"/>
      <c r="AHZ108" s="58"/>
      <c r="AIA108" s="58"/>
      <c r="AIB108" s="58"/>
      <c r="AIC108" s="58"/>
      <c r="AID108" s="58"/>
      <c r="AIE108" s="58"/>
      <c r="AIF108" s="58"/>
      <c r="AIG108" s="58"/>
      <c r="AIH108" s="58"/>
      <c r="AII108" s="58"/>
      <c r="AIJ108" s="58"/>
      <c r="AIK108" s="58"/>
      <c r="AIL108" s="58"/>
      <c r="AIM108" s="58"/>
      <c r="AIN108" s="58"/>
      <c r="AIO108" s="58"/>
      <c r="AIP108" s="58"/>
      <c r="AIQ108" s="58"/>
      <c r="AIR108" s="58"/>
      <c r="AIS108" s="58"/>
      <c r="AIT108" s="58"/>
      <c r="AIU108" s="58"/>
      <c r="AIV108" s="58"/>
      <c r="AIW108" s="58"/>
      <c r="AIX108" s="58"/>
      <c r="AIY108" s="58"/>
      <c r="AIZ108" s="58"/>
      <c r="AJA108" s="58"/>
      <c r="AJB108" s="58"/>
      <c r="AJC108" s="58"/>
      <c r="AJD108" s="58"/>
      <c r="AJE108" s="58"/>
      <c r="AJF108" s="58"/>
      <c r="AJG108" s="58"/>
      <c r="AJH108" s="58"/>
      <c r="AJI108" s="58"/>
      <c r="AJJ108" s="58"/>
      <c r="AJK108" s="58"/>
      <c r="AJL108" s="58"/>
      <c r="AJM108" s="58"/>
      <c r="AJN108" s="58"/>
      <c r="AJO108" s="58"/>
      <c r="AJP108" s="58"/>
      <c r="AJQ108" s="58"/>
      <c r="AJR108" s="58"/>
      <c r="AJS108" s="58"/>
      <c r="AJT108" s="58"/>
      <c r="AJU108" s="58"/>
      <c r="AJV108" s="58"/>
      <c r="AJW108" s="58"/>
      <c r="AJX108" s="58"/>
      <c r="AJY108" s="58"/>
      <c r="AJZ108" s="58"/>
      <c r="AKA108" s="58"/>
      <c r="AKB108" s="58"/>
      <c r="AKC108" s="58"/>
      <c r="AKD108" s="58"/>
      <c r="AKE108" s="58"/>
      <c r="AKF108" s="58"/>
      <c r="AKG108" s="58"/>
      <c r="AKH108" s="58"/>
      <c r="AKI108" s="58"/>
      <c r="AKJ108" s="58"/>
      <c r="AKK108" s="58"/>
      <c r="AKL108" s="58"/>
      <c r="AKM108" s="58"/>
      <c r="AKN108" s="58"/>
      <c r="AKO108" s="58"/>
      <c r="AKP108" s="58"/>
      <c r="AKQ108" s="58"/>
      <c r="AKR108" s="58"/>
      <c r="AKS108" s="58"/>
      <c r="AKT108" s="58"/>
      <c r="AKU108" s="58"/>
      <c r="AKV108" s="58"/>
      <c r="AKW108" s="58"/>
      <c r="AKX108" s="58"/>
      <c r="AKY108" s="58"/>
      <c r="AKZ108" s="58"/>
      <c r="ALA108" s="58"/>
      <c r="ALB108" s="58"/>
      <c r="ALC108" s="58"/>
      <c r="ALD108" s="58"/>
      <c r="ALE108" s="58"/>
      <c r="ALF108" s="58"/>
      <c r="ALG108" s="58"/>
      <c r="ALH108" s="58"/>
      <c r="ALI108" s="58"/>
      <c r="ALJ108" s="58"/>
      <c r="ALK108" s="58"/>
      <c r="ALL108" s="58"/>
      <c r="ALM108" s="58"/>
      <c r="ALN108" s="58"/>
      <c r="ALO108" s="58"/>
      <c r="ALP108" s="58"/>
      <c r="ALQ108" s="58"/>
      <c r="ALR108" s="58"/>
      <c r="ALS108" s="58"/>
      <c r="ALT108" s="58"/>
      <c r="ALU108" s="58"/>
      <c r="ALV108" s="58"/>
      <c r="ALW108" s="58"/>
      <c r="ALX108" s="58"/>
      <c r="ALY108" s="58"/>
      <c r="ALZ108" s="58"/>
      <c r="AMA108" s="58"/>
      <c r="AMB108" s="58"/>
      <c r="AMC108" s="58"/>
      <c r="AMD108" s="58"/>
      <c r="AME108" s="58"/>
      <c r="AMF108" s="58"/>
      <c r="AMG108" s="58"/>
      <c r="AMH108" s="58"/>
      <c r="AMI108" s="58"/>
      <c r="AMJ108" s="59"/>
    </row>
    <row r="109" spans="1:1024" s="2" customFormat="1" ht="15" customHeight="1">
      <c r="A109" s="18" t="s">
        <v>151</v>
      </c>
      <c r="B109" s="177" t="s">
        <v>170</v>
      </c>
      <c r="C109" s="177"/>
      <c r="D109" s="177"/>
      <c r="E109" s="177"/>
      <c r="F109" s="177"/>
      <c r="G109" s="177"/>
      <c r="H109" s="178">
        <f>I100</f>
        <v>377.63</v>
      </c>
      <c r="I109" s="178"/>
      <c r="J109" s="28"/>
      <c r="K109" s="1" t="s">
        <v>171</v>
      </c>
      <c r="AV109" s="58"/>
      <c r="AW109" s="58"/>
      <c r="AX109" s="58"/>
      <c r="AY109" s="58"/>
      <c r="AZ109" s="58"/>
      <c r="BA109" s="58"/>
      <c r="BB109" s="58"/>
      <c r="BC109" s="58"/>
      <c r="BD109" s="58"/>
      <c r="BE109" s="58"/>
      <c r="BF109" s="58"/>
      <c r="BG109" s="58"/>
      <c r="BH109" s="58"/>
      <c r="BI109" s="58"/>
      <c r="BJ109" s="58"/>
      <c r="BK109" s="58"/>
      <c r="BL109" s="58"/>
      <c r="BM109" s="58"/>
      <c r="BN109" s="58"/>
      <c r="BO109" s="58"/>
      <c r="BP109" s="58"/>
      <c r="BQ109" s="58"/>
      <c r="BR109" s="58"/>
      <c r="BS109" s="58"/>
      <c r="BT109" s="58"/>
      <c r="BU109" s="58"/>
      <c r="BV109" s="58"/>
      <c r="BW109" s="58"/>
      <c r="BX109" s="58"/>
      <c r="BY109" s="58"/>
      <c r="BZ109" s="58"/>
      <c r="CA109" s="58"/>
      <c r="CB109" s="58"/>
      <c r="CC109" s="58"/>
      <c r="CD109" s="58"/>
      <c r="CE109" s="58"/>
      <c r="CF109" s="58"/>
      <c r="CG109" s="58"/>
      <c r="CH109" s="58"/>
      <c r="CI109" s="58"/>
      <c r="CJ109" s="58"/>
      <c r="CK109" s="58"/>
      <c r="CL109" s="58"/>
      <c r="CM109" s="58"/>
      <c r="CN109" s="58"/>
      <c r="CO109" s="58"/>
      <c r="CP109" s="58"/>
      <c r="CQ109" s="58"/>
      <c r="CR109" s="58"/>
      <c r="CS109" s="58"/>
      <c r="CT109" s="58"/>
      <c r="CU109" s="58"/>
      <c r="CV109" s="58"/>
      <c r="CW109" s="58"/>
      <c r="CX109" s="58"/>
      <c r="CY109" s="58"/>
      <c r="CZ109" s="58"/>
      <c r="DA109" s="58"/>
      <c r="DB109" s="58"/>
      <c r="DC109" s="58"/>
      <c r="DD109" s="58"/>
      <c r="DE109" s="58"/>
      <c r="DF109" s="58"/>
      <c r="DG109" s="58"/>
      <c r="DH109" s="58"/>
      <c r="DI109" s="58"/>
      <c r="DJ109" s="58"/>
      <c r="DK109" s="58"/>
      <c r="DL109" s="58"/>
      <c r="DM109" s="58"/>
      <c r="DN109" s="58"/>
      <c r="DO109" s="58"/>
      <c r="DP109" s="58"/>
      <c r="DQ109" s="58"/>
      <c r="DR109" s="58"/>
      <c r="DS109" s="58"/>
      <c r="DT109" s="58"/>
      <c r="DU109" s="58"/>
      <c r="DV109" s="58"/>
      <c r="DW109" s="58"/>
      <c r="DX109" s="58"/>
      <c r="DY109" s="58"/>
      <c r="DZ109" s="58"/>
      <c r="EA109" s="58"/>
      <c r="EB109" s="58"/>
      <c r="EC109" s="58"/>
      <c r="ED109" s="58"/>
      <c r="EE109" s="58"/>
      <c r="EF109" s="58"/>
      <c r="EG109" s="58"/>
      <c r="EH109" s="58"/>
      <c r="EI109" s="58"/>
      <c r="EJ109" s="58"/>
      <c r="EK109" s="58"/>
      <c r="EL109" s="58"/>
      <c r="EM109" s="58"/>
      <c r="EN109" s="58"/>
      <c r="EO109" s="58"/>
      <c r="EP109" s="58"/>
      <c r="EQ109" s="58"/>
      <c r="ER109" s="58"/>
      <c r="ES109" s="58"/>
      <c r="ET109" s="58"/>
      <c r="EU109" s="58"/>
      <c r="EV109" s="58"/>
      <c r="EW109" s="58"/>
      <c r="EX109" s="58"/>
      <c r="EY109" s="58"/>
      <c r="EZ109" s="58"/>
      <c r="FA109" s="58"/>
      <c r="FB109" s="58"/>
      <c r="FC109" s="58"/>
      <c r="FD109" s="58"/>
      <c r="FE109" s="58"/>
      <c r="FF109" s="58"/>
      <c r="FG109" s="58"/>
      <c r="FH109" s="58"/>
      <c r="FI109" s="58"/>
      <c r="FJ109" s="58"/>
      <c r="FK109" s="58"/>
      <c r="FL109" s="58"/>
      <c r="FM109" s="58"/>
      <c r="FN109" s="58"/>
      <c r="FO109" s="58"/>
      <c r="FP109" s="58"/>
      <c r="FQ109" s="58"/>
      <c r="FR109" s="58"/>
      <c r="FS109" s="58"/>
      <c r="FT109" s="58"/>
      <c r="FU109" s="58"/>
      <c r="FV109" s="58"/>
      <c r="FW109" s="58"/>
      <c r="FX109" s="58"/>
      <c r="FY109" s="58"/>
      <c r="FZ109" s="58"/>
      <c r="GA109" s="58"/>
      <c r="GB109" s="58"/>
      <c r="GC109" s="58"/>
      <c r="GD109" s="58"/>
      <c r="GE109" s="58"/>
      <c r="GF109" s="58"/>
      <c r="GG109" s="58"/>
      <c r="GH109" s="58"/>
      <c r="GI109" s="58"/>
      <c r="GJ109" s="58"/>
      <c r="GK109" s="58"/>
      <c r="GL109" s="58"/>
      <c r="GM109" s="58"/>
      <c r="GN109" s="58"/>
      <c r="GO109" s="58"/>
      <c r="GP109" s="58"/>
      <c r="GQ109" s="58"/>
      <c r="GR109" s="58"/>
      <c r="GS109" s="58"/>
      <c r="GT109" s="58"/>
      <c r="GU109" s="58"/>
      <c r="GV109" s="58"/>
      <c r="GW109" s="58"/>
      <c r="GX109" s="58"/>
      <c r="GY109" s="58"/>
      <c r="GZ109" s="58"/>
      <c r="HA109" s="58"/>
      <c r="HB109" s="58"/>
      <c r="HC109" s="58"/>
      <c r="HD109" s="58"/>
      <c r="HE109" s="58"/>
      <c r="HF109" s="58"/>
      <c r="HG109" s="58"/>
      <c r="HH109" s="58"/>
      <c r="HI109" s="58"/>
      <c r="HJ109" s="58"/>
      <c r="HK109" s="58"/>
      <c r="HL109" s="58"/>
      <c r="HM109" s="58"/>
      <c r="HN109" s="58"/>
      <c r="HO109" s="58"/>
      <c r="HP109" s="58"/>
      <c r="HQ109" s="58"/>
      <c r="HR109" s="58"/>
      <c r="HS109" s="58"/>
      <c r="HT109" s="58"/>
      <c r="HU109" s="58"/>
      <c r="HV109" s="58"/>
      <c r="HW109" s="58"/>
      <c r="HX109" s="58"/>
      <c r="HY109" s="58"/>
      <c r="HZ109" s="58"/>
      <c r="IA109" s="58"/>
      <c r="IB109" s="58"/>
      <c r="IC109" s="58"/>
      <c r="ID109" s="58"/>
      <c r="IE109" s="58"/>
      <c r="IF109" s="58"/>
      <c r="IG109" s="58"/>
      <c r="IH109" s="58"/>
      <c r="II109" s="58"/>
      <c r="IJ109" s="58"/>
      <c r="IK109" s="58"/>
      <c r="IL109" s="58"/>
      <c r="IM109" s="58"/>
      <c r="IN109" s="58"/>
      <c r="IO109" s="58"/>
      <c r="IP109" s="58"/>
      <c r="IQ109" s="58"/>
      <c r="IR109" s="58"/>
      <c r="IS109" s="58"/>
      <c r="IT109" s="58"/>
      <c r="IU109" s="58"/>
      <c r="IV109" s="58"/>
      <c r="IW109" s="58"/>
      <c r="IX109" s="58"/>
      <c r="IY109" s="58"/>
      <c r="IZ109" s="58"/>
      <c r="JA109" s="58"/>
      <c r="JB109" s="58"/>
      <c r="JC109" s="58"/>
      <c r="JD109" s="58"/>
      <c r="JE109" s="58"/>
      <c r="JF109" s="58"/>
      <c r="JG109" s="58"/>
      <c r="JH109" s="58"/>
      <c r="JI109" s="58"/>
      <c r="JJ109" s="58"/>
      <c r="JK109" s="58"/>
      <c r="JL109" s="58"/>
      <c r="JM109" s="58"/>
      <c r="JN109" s="58"/>
      <c r="JO109" s="58"/>
      <c r="JP109" s="58"/>
      <c r="JQ109" s="58"/>
      <c r="JR109" s="58"/>
      <c r="JS109" s="58"/>
      <c r="JT109" s="58"/>
      <c r="JU109" s="58"/>
      <c r="JV109" s="58"/>
      <c r="JW109" s="58"/>
      <c r="JX109" s="58"/>
      <c r="JY109" s="58"/>
      <c r="JZ109" s="58"/>
      <c r="KA109" s="58"/>
      <c r="KB109" s="58"/>
      <c r="KC109" s="58"/>
      <c r="KD109" s="58"/>
      <c r="KE109" s="58"/>
      <c r="KF109" s="58"/>
      <c r="KG109" s="58"/>
      <c r="KH109" s="58"/>
      <c r="KI109" s="58"/>
      <c r="KJ109" s="58"/>
      <c r="KK109" s="58"/>
      <c r="KL109" s="58"/>
      <c r="KM109" s="58"/>
      <c r="KN109" s="58"/>
      <c r="KO109" s="58"/>
      <c r="KP109" s="58"/>
      <c r="KQ109" s="58"/>
      <c r="KR109" s="58"/>
      <c r="KS109" s="58"/>
      <c r="KT109" s="58"/>
      <c r="KU109" s="58"/>
      <c r="KV109" s="58"/>
      <c r="KW109" s="58"/>
      <c r="KX109" s="58"/>
      <c r="KY109" s="58"/>
      <c r="KZ109" s="58"/>
      <c r="LA109" s="58"/>
      <c r="LB109" s="58"/>
      <c r="LC109" s="58"/>
      <c r="LD109" s="58"/>
      <c r="LE109" s="58"/>
      <c r="LF109" s="58"/>
      <c r="LG109" s="58"/>
      <c r="LH109" s="58"/>
      <c r="LI109" s="58"/>
      <c r="LJ109" s="58"/>
      <c r="LK109" s="58"/>
      <c r="LL109" s="58"/>
      <c r="LM109" s="58"/>
      <c r="LN109" s="58"/>
      <c r="LO109" s="58"/>
      <c r="LP109" s="58"/>
      <c r="LQ109" s="58"/>
      <c r="LR109" s="58"/>
      <c r="LS109" s="58"/>
      <c r="LT109" s="58"/>
      <c r="LU109" s="58"/>
      <c r="LV109" s="58"/>
      <c r="LW109" s="58"/>
      <c r="LX109" s="58"/>
      <c r="LY109" s="58"/>
      <c r="LZ109" s="58"/>
      <c r="MA109" s="58"/>
      <c r="MB109" s="58"/>
      <c r="MC109" s="58"/>
      <c r="MD109" s="58"/>
      <c r="ME109" s="58"/>
      <c r="MF109" s="58"/>
      <c r="MG109" s="58"/>
      <c r="MH109" s="58"/>
      <c r="MI109" s="58"/>
      <c r="MJ109" s="58"/>
      <c r="MK109" s="58"/>
      <c r="ML109" s="58"/>
      <c r="MM109" s="58"/>
      <c r="MN109" s="58"/>
      <c r="MO109" s="58"/>
      <c r="MP109" s="58"/>
      <c r="MQ109" s="58"/>
      <c r="MR109" s="58"/>
      <c r="MS109" s="58"/>
      <c r="MT109" s="58"/>
      <c r="MU109" s="58"/>
      <c r="MV109" s="58"/>
      <c r="MW109" s="58"/>
      <c r="MX109" s="58"/>
      <c r="MY109" s="58"/>
      <c r="MZ109" s="58"/>
      <c r="NA109" s="58"/>
      <c r="NB109" s="58"/>
      <c r="NC109" s="58"/>
      <c r="ND109" s="58"/>
      <c r="NE109" s="58"/>
      <c r="NF109" s="58"/>
      <c r="NG109" s="58"/>
      <c r="NH109" s="58"/>
      <c r="NI109" s="58"/>
      <c r="NJ109" s="58"/>
      <c r="NK109" s="58"/>
      <c r="NL109" s="58"/>
      <c r="NM109" s="58"/>
      <c r="NN109" s="58"/>
      <c r="NO109" s="58"/>
      <c r="NP109" s="58"/>
      <c r="NQ109" s="58"/>
      <c r="NR109" s="58"/>
      <c r="NS109" s="58"/>
      <c r="NT109" s="58"/>
      <c r="NU109" s="58"/>
      <c r="NV109" s="58"/>
      <c r="NW109" s="58"/>
      <c r="NX109" s="58"/>
      <c r="NY109" s="58"/>
      <c r="NZ109" s="58"/>
      <c r="OA109" s="58"/>
      <c r="OB109" s="58"/>
      <c r="OC109" s="58"/>
      <c r="OD109" s="58"/>
      <c r="OE109" s="58"/>
      <c r="OF109" s="58"/>
      <c r="OG109" s="58"/>
      <c r="OH109" s="58"/>
      <c r="OI109" s="58"/>
      <c r="OJ109" s="58"/>
      <c r="OK109" s="58"/>
      <c r="OL109" s="58"/>
      <c r="OM109" s="58"/>
      <c r="ON109" s="58"/>
      <c r="OO109" s="58"/>
      <c r="OP109" s="58"/>
      <c r="OQ109" s="58"/>
      <c r="OR109" s="58"/>
      <c r="OS109" s="58"/>
      <c r="OT109" s="58"/>
      <c r="OU109" s="58"/>
      <c r="OV109" s="58"/>
      <c r="OW109" s="58"/>
      <c r="OX109" s="58"/>
      <c r="OY109" s="58"/>
      <c r="OZ109" s="58"/>
      <c r="PA109" s="58"/>
      <c r="PB109" s="58"/>
      <c r="PC109" s="58"/>
      <c r="PD109" s="58"/>
      <c r="PE109" s="58"/>
      <c r="PF109" s="58"/>
      <c r="PG109" s="58"/>
      <c r="PH109" s="58"/>
      <c r="PI109" s="58"/>
      <c r="PJ109" s="58"/>
      <c r="PK109" s="58"/>
      <c r="PL109" s="58"/>
      <c r="PM109" s="58"/>
      <c r="PN109" s="58"/>
      <c r="PO109" s="58"/>
      <c r="PP109" s="58"/>
      <c r="PQ109" s="58"/>
      <c r="PR109" s="58"/>
      <c r="PS109" s="58"/>
      <c r="PT109" s="58"/>
      <c r="PU109" s="58"/>
      <c r="PV109" s="58"/>
      <c r="PW109" s="58"/>
      <c r="PX109" s="58"/>
      <c r="PY109" s="58"/>
      <c r="PZ109" s="58"/>
      <c r="QA109" s="58"/>
      <c r="QB109" s="58"/>
      <c r="QC109" s="58"/>
      <c r="QD109" s="58"/>
      <c r="QE109" s="58"/>
      <c r="QF109" s="58"/>
      <c r="QG109" s="58"/>
      <c r="QH109" s="58"/>
      <c r="QI109" s="58"/>
      <c r="QJ109" s="58"/>
      <c r="QK109" s="58"/>
      <c r="QL109" s="58"/>
      <c r="QM109" s="58"/>
      <c r="QN109" s="58"/>
      <c r="QO109" s="58"/>
      <c r="QP109" s="58"/>
      <c r="QQ109" s="58"/>
      <c r="QR109" s="58"/>
      <c r="QS109" s="58"/>
      <c r="QT109" s="58"/>
      <c r="QU109" s="58"/>
      <c r="QV109" s="58"/>
      <c r="QW109" s="58"/>
      <c r="QX109" s="58"/>
      <c r="QY109" s="58"/>
      <c r="QZ109" s="58"/>
      <c r="RA109" s="58"/>
      <c r="RB109" s="58"/>
      <c r="RC109" s="58"/>
      <c r="RD109" s="58"/>
      <c r="RE109" s="58"/>
      <c r="RF109" s="58"/>
      <c r="RG109" s="58"/>
      <c r="RH109" s="58"/>
      <c r="RI109" s="58"/>
      <c r="RJ109" s="58"/>
      <c r="RK109" s="58"/>
      <c r="RL109" s="58"/>
      <c r="RM109" s="58"/>
      <c r="RN109" s="58"/>
      <c r="RO109" s="58"/>
      <c r="RP109" s="58"/>
      <c r="RQ109" s="58"/>
      <c r="RR109" s="58"/>
      <c r="RS109" s="58"/>
      <c r="RT109" s="58"/>
      <c r="RU109" s="58"/>
      <c r="RV109" s="58"/>
      <c r="RW109" s="58"/>
      <c r="RX109" s="58"/>
      <c r="RY109" s="58"/>
      <c r="RZ109" s="58"/>
      <c r="SA109" s="58"/>
      <c r="SB109" s="58"/>
      <c r="SC109" s="58"/>
      <c r="SD109" s="58"/>
      <c r="SE109" s="58"/>
      <c r="SF109" s="58"/>
      <c r="SG109" s="58"/>
      <c r="SH109" s="58"/>
      <c r="SI109" s="58"/>
      <c r="SJ109" s="58"/>
      <c r="SK109" s="58"/>
      <c r="SL109" s="58"/>
      <c r="SM109" s="58"/>
      <c r="SN109" s="58"/>
      <c r="SO109" s="58"/>
      <c r="SP109" s="58"/>
      <c r="SQ109" s="58"/>
      <c r="SR109" s="58"/>
      <c r="SS109" s="58"/>
      <c r="ST109" s="58"/>
      <c r="SU109" s="58"/>
      <c r="SV109" s="58"/>
      <c r="SW109" s="58"/>
      <c r="SX109" s="58"/>
      <c r="SY109" s="58"/>
      <c r="SZ109" s="58"/>
      <c r="TA109" s="58"/>
      <c r="TB109" s="58"/>
      <c r="TC109" s="58"/>
      <c r="TD109" s="58"/>
      <c r="TE109" s="58"/>
      <c r="TF109" s="58"/>
      <c r="TG109" s="58"/>
      <c r="TH109" s="58"/>
      <c r="TI109" s="58"/>
      <c r="TJ109" s="58"/>
      <c r="TK109" s="58"/>
      <c r="TL109" s="58"/>
      <c r="TM109" s="58"/>
      <c r="TN109" s="58"/>
      <c r="TO109" s="58"/>
      <c r="TP109" s="58"/>
      <c r="TQ109" s="58"/>
      <c r="TR109" s="58"/>
      <c r="TS109" s="58"/>
      <c r="TT109" s="58"/>
      <c r="TU109" s="58"/>
      <c r="TV109" s="58"/>
      <c r="TW109" s="58"/>
      <c r="TX109" s="58"/>
      <c r="TY109" s="58"/>
      <c r="TZ109" s="58"/>
      <c r="UA109" s="58"/>
      <c r="UB109" s="58"/>
      <c r="UC109" s="58"/>
      <c r="UD109" s="58"/>
      <c r="UE109" s="58"/>
      <c r="UF109" s="58"/>
      <c r="UG109" s="58"/>
      <c r="UH109" s="58"/>
      <c r="UI109" s="58"/>
      <c r="UJ109" s="58"/>
      <c r="UK109" s="58"/>
      <c r="UL109" s="58"/>
      <c r="UM109" s="58"/>
      <c r="UN109" s="58"/>
      <c r="UO109" s="58"/>
      <c r="UP109" s="58"/>
      <c r="UQ109" s="58"/>
      <c r="UR109" s="58"/>
      <c r="US109" s="58"/>
      <c r="UT109" s="58"/>
      <c r="UU109" s="58"/>
      <c r="UV109" s="58"/>
      <c r="UW109" s="58"/>
      <c r="UX109" s="58"/>
      <c r="UY109" s="58"/>
      <c r="UZ109" s="58"/>
      <c r="VA109" s="58"/>
      <c r="VB109" s="58"/>
      <c r="VC109" s="58"/>
      <c r="VD109" s="58"/>
      <c r="VE109" s="58"/>
      <c r="VF109" s="58"/>
      <c r="VG109" s="58"/>
      <c r="VH109" s="58"/>
      <c r="VI109" s="58"/>
      <c r="VJ109" s="58"/>
      <c r="VK109" s="58"/>
      <c r="VL109" s="58"/>
      <c r="VM109" s="58"/>
      <c r="VN109" s="58"/>
      <c r="VO109" s="58"/>
      <c r="VP109" s="58"/>
      <c r="VQ109" s="58"/>
      <c r="VR109" s="58"/>
      <c r="VS109" s="58"/>
      <c r="VT109" s="58"/>
      <c r="VU109" s="58"/>
      <c r="VV109" s="58"/>
      <c r="VW109" s="58"/>
      <c r="VX109" s="58"/>
      <c r="VY109" s="58"/>
      <c r="VZ109" s="58"/>
      <c r="WA109" s="58"/>
      <c r="WB109" s="58"/>
      <c r="WC109" s="58"/>
      <c r="WD109" s="58"/>
      <c r="WE109" s="58"/>
      <c r="WF109" s="58"/>
      <c r="WG109" s="58"/>
      <c r="WH109" s="58"/>
      <c r="WI109" s="58"/>
      <c r="WJ109" s="58"/>
      <c r="WK109" s="58"/>
      <c r="WL109" s="58"/>
      <c r="WM109" s="58"/>
      <c r="WN109" s="58"/>
      <c r="WO109" s="58"/>
      <c r="WP109" s="58"/>
      <c r="WQ109" s="58"/>
      <c r="WR109" s="58"/>
      <c r="WS109" s="58"/>
      <c r="WT109" s="58"/>
      <c r="WU109" s="58"/>
      <c r="WV109" s="58"/>
      <c r="WW109" s="58"/>
      <c r="WX109" s="58"/>
      <c r="WY109" s="58"/>
      <c r="WZ109" s="58"/>
      <c r="XA109" s="58"/>
      <c r="XB109" s="58"/>
      <c r="XC109" s="58"/>
      <c r="XD109" s="58"/>
      <c r="XE109" s="58"/>
      <c r="XF109" s="58"/>
      <c r="XG109" s="58"/>
      <c r="XH109" s="58"/>
      <c r="XI109" s="58"/>
      <c r="XJ109" s="58"/>
      <c r="XK109" s="58"/>
      <c r="XL109" s="58"/>
      <c r="XM109" s="58"/>
      <c r="XN109" s="58"/>
      <c r="XO109" s="58"/>
      <c r="XP109" s="58"/>
      <c r="XQ109" s="58"/>
      <c r="XR109" s="58"/>
      <c r="XS109" s="58"/>
      <c r="XT109" s="58"/>
      <c r="XU109" s="58"/>
      <c r="XV109" s="58"/>
      <c r="XW109" s="58"/>
      <c r="XX109" s="58"/>
      <c r="XY109" s="58"/>
      <c r="XZ109" s="58"/>
      <c r="YA109" s="58"/>
      <c r="YB109" s="58"/>
      <c r="YC109" s="58"/>
      <c r="YD109" s="58"/>
      <c r="YE109" s="58"/>
      <c r="YF109" s="58"/>
      <c r="YG109" s="58"/>
      <c r="YH109" s="58"/>
      <c r="YI109" s="58"/>
      <c r="YJ109" s="58"/>
      <c r="YK109" s="58"/>
      <c r="YL109" s="58"/>
      <c r="YM109" s="58"/>
      <c r="YN109" s="58"/>
      <c r="YO109" s="58"/>
      <c r="YP109" s="58"/>
      <c r="YQ109" s="58"/>
      <c r="YR109" s="58"/>
      <c r="YS109" s="58"/>
      <c r="YT109" s="58"/>
      <c r="YU109" s="58"/>
      <c r="YV109" s="58"/>
      <c r="YW109" s="58"/>
      <c r="YX109" s="58"/>
      <c r="YY109" s="58"/>
      <c r="YZ109" s="58"/>
      <c r="ZA109" s="58"/>
      <c r="ZB109" s="58"/>
      <c r="ZC109" s="58"/>
      <c r="ZD109" s="58"/>
      <c r="ZE109" s="58"/>
      <c r="ZF109" s="58"/>
      <c r="ZG109" s="58"/>
      <c r="ZH109" s="58"/>
      <c r="ZI109" s="58"/>
      <c r="ZJ109" s="58"/>
      <c r="ZK109" s="58"/>
      <c r="ZL109" s="58"/>
      <c r="ZM109" s="58"/>
      <c r="ZN109" s="58"/>
      <c r="ZO109" s="58"/>
      <c r="ZP109" s="58"/>
      <c r="ZQ109" s="58"/>
      <c r="ZR109" s="58"/>
      <c r="ZS109" s="58"/>
      <c r="ZT109" s="58"/>
      <c r="ZU109" s="58"/>
      <c r="ZV109" s="58"/>
      <c r="ZW109" s="58"/>
      <c r="ZX109" s="58"/>
      <c r="ZY109" s="58"/>
      <c r="ZZ109" s="58"/>
      <c r="AAA109" s="58"/>
      <c r="AAB109" s="58"/>
      <c r="AAC109" s="58"/>
      <c r="AAD109" s="58"/>
      <c r="AAE109" s="58"/>
      <c r="AAF109" s="58"/>
      <c r="AAG109" s="58"/>
      <c r="AAH109" s="58"/>
      <c r="AAI109" s="58"/>
      <c r="AAJ109" s="58"/>
      <c r="AAK109" s="58"/>
      <c r="AAL109" s="58"/>
      <c r="AAM109" s="58"/>
      <c r="AAN109" s="58"/>
      <c r="AAO109" s="58"/>
      <c r="AAP109" s="58"/>
      <c r="AAQ109" s="58"/>
      <c r="AAR109" s="58"/>
      <c r="AAS109" s="58"/>
      <c r="AAT109" s="58"/>
      <c r="AAU109" s="58"/>
      <c r="AAV109" s="58"/>
      <c r="AAW109" s="58"/>
      <c r="AAX109" s="58"/>
      <c r="AAY109" s="58"/>
      <c r="AAZ109" s="58"/>
      <c r="ABA109" s="58"/>
      <c r="ABB109" s="58"/>
      <c r="ABC109" s="58"/>
      <c r="ABD109" s="58"/>
      <c r="ABE109" s="58"/>
      <c r="ABF109" s="58"/>
      <c r="ABG109" s="58"/>
      <c r="ABH109" s="58"/>
      <c r="ABI109" s="58"/>
      <c r="ABJ109" s="58"/>
      <c r="ABK109" s="58"/>
      <c r="ABL109" s="58"/>
      <c r="ABM109" s="58"/>
      <c r="ABN109" s="58"/>
      <c r="ABO109" s="58"/>
      <c r="ABP109" s="58"/>
      <c r="ABQ109" s="58"/>
      <c r="ABR109" s="58"/>
      <c r="ABS109" s="58"/>
      <c r="ABT109" s="58"/>
      <c r="ABU109" s="58"/>
      <c r="ABV109" s="58"/>
      <c r="ABW109" s="58"/>
      <c r="ABX109" s="58"/>
      <c r="ABY109" s="58"/>
      <c r="ABZ109" s="58"/>
      <c r="ACA109" s="58"/>
      <c r="ACB109" s="58"/>
      <c r="ACC109" s="58"/>
      <c r="ACD109" s="58"/>
      <c r="ACE109" s="58"/>
      <c r="ACF109" s="58"/>
      <c r="ACG109" s="58"/>
      <c r="ACH109" s="58"/>
      <c r="ACI109" s="58"/>
      <c r="ACJ109" s="58"/>
      <c r="ACK109" s="58"/>
      <c r="ACL109" s="58"/>
      <c r="ACM109" s="58"/>
      <c r="ACN109" s="58"/>
      <c r="ACO109" s="58"/>
      <c r="ACP109" s="58"/>
      <c r="ACQ109" s="58"/>
      <c r="ACR109" s="58"/>
      <c r="ACS109" s="58"/>
      <c r="ACT109" s="58"/>
      <c r="ACU109" s="58"/>
      <c r="ACV109" s="58"/>
      <c r="ACW109" s="58"/>
      <c r="ACX109" s="58"/>
      <c r="ACY109" s="58"/>
      <c r="ACZ109" s="58"/>
      <c r="ADA109" s="58"/>
      <c r="ADB109" s="58"/>
      <c r="ADC109" s="58"/>
      <c r="ADD109" s="58"/>
      <c r="ADE109" s="58"/>
      <c r="ADF109" s="58"/>
      <c r="ADG109" s="58"/>
      <c r="ADH109" s="58"/>
      <c r="ADI109" s="58"/>
      <c r="ADJ109" s="58"/>
      <c r="ADK109" s="58"/>
      <c r="ADL109" s="58"/>
      <c r="ADM109" s="58"/>
      <c r="ADN109" s="58"/>
      <c r="ADO109" s="58"/>
      <c r="ADP109" s="58"/>
      <c r="ADQ109" s="58"/>
      <c r="ADR109" s="58"/>
      <c r="ADS109" s="58"/>
      <c r="ADT109" s="58"/>
      <c r="ADU109" s="58"/>
      <c r="ADV109" s="58"/>
      <c r="ADW109" s="58"/>
      <c r="ADX109" s="58"/>
      <c r="ADY109" s="58"/>
      <c r="ADZ109" s="58"/>
      <c r="AEA109" s="58"/>
      <c r="AEB109" s="58"/>
      <c r="AEC109" s="58"/>
      <c r="AED109" s="58"/>
      <c r="AEE109" s="58"/>
      <c r="AEF109" s="58"/>
      <c r="AEG109" s="58"/>
      <c r="AEH109" s="58"/>
      <c r="AEI109" s="58"/>
      <c r="AEJ109" s="58"/>
      <c r="AEK109" s="58"/>
      <c r="AEL109" s="58"/>
      <c r="AEM109" s="58"/>
      <c r="AEN109" s="58"/>
      <c r="AEO109" s="58"/>
      <c r="AEP109" s="58"/>
      <c r="AEQ109" s="58"/>
      <c r="AER109" s="58"/>
      <c r="AES109" s="58"/>
      <c r="AET109" s="58"/>
      <c r="AEU109" s="58"/>
      <c r="AEV109" s="58"/>
      <c r="AEW109" s="58"/>
      <c r="AEX109" s="58"/>
      <c r="AEY109" s="58"/>
      <c r="AEZ109" s="58"/>
      <c r="AFA109" s="58"/>
      <c r="AFB109" s="58"/>
      <c r="AFC109" s="58"/>
      <c r="AFD109" s="58"/>
      <c r="AFE109" s="58"/>
      <c r="AFF109" s="58"/>
      <c r="AFG109" s="58"/>
      <c r="AFH109" s="58"/>
      <c r="AFI109" s="58"/>
      <c r="AFJ109" s="58"/>
      <c r="AFK109" s="58"/>
      <c r="AFL109" s="58"/>
      <c r="AFM109" s="58"/>
      <c r="AFN109" s="58"/>
      <c r="AFO109" s="58"/>
      <c r="AFP109" s="58"/>
      <c r="AFQ109" s="58"/>
      <c r="AFR109" s="58"/>
      <c r="AFS109" s="58"/>
      <c r="AFT109" s="58"/>
      <c r="AFU109" s="58"/>
      <c r="AFV109" s="58"/>
      <c r="AFW109" s="58"/>
      <c r="AFX109" s="58"/>
      <c r="AFY109" s="58"/>
      <c r="AFZ109" s="58"/>
      <c r="AGA109" s="58"/>
      <c r="AGB109" s="58"/>
      <c r="AGC109" s="58"/>
      <c r="AGD109" s="58"/>
      <c r="AGE109" s="58"/>
      <c r="AGF109" s="58"/>
      <c r="AGG109" s="58"/>
      <c r="AGH109" s="58"/>
      <c r="AGI109" s="58"/>
      <c r="AGJ109" s="58"/>
      <c r="AGK109" s="58"/>
      <c r="AGL109" s="58"/>
      <c r="AGM109" s="58"/>
      <c r="AGN109" s="58"/>
      <c r="AGO109" s="58"/>
      <c r="AGP109" s="58"/>
      <c r="AGQ109" s="58"/>
      <c r="AGR109" s="58"/>
      <c r="AGS109" s="58"/>
      <c r="AGT109" s="58"/>
      <c r="AGU109" s="58"/>
      <c r="AGV109" s="58"/>
      <c r="AGW109" s="58"/>
      <c r="AGX109" s="58"/>
      <c r="AGY109" s="58"/>
      <c r="AGZ109" s="58"/>
      <c r="AHA109" s="58"/>
      <c r="AHB109" s="58"/>
      <c r="AHC109" s="58"/>
      <c r="AHD109" s="58"/>
      <c r="AHE109" s="58"/>
      <c r="AHF109" s="58"/>
      <c r="AHG109" s="58"/>
      <c r="AHH109" s="58"/>
      <c r="AHI109" s="58"/>
      <c r="AHJ109" s="58"/>
      <c r="AHK109" s="58"/>
      <c r="AHL109" s="58"/>
      <c r="AHM109" s="58"/>
      <c r="AHN109" s="58"/>
      <c r="AHO109" s="58"/>
      <c r="AHP109" s="58"/>
      <c r="AHQ109" s="58"/>
      <c r="AHR109" s="58"/>
      <c r="AHS109" s="58"/>
      <c r="AHT109" s="58"/>
      <c r="AHU109" s="58"/>
      <c r="AHV109" s="58"/>
      <c r="AHW109" s="58"/>
      <c r="AHX109" s="58"/>
      <c r="AHY109" s="58"/>
      <c r="AHZ109" s="58"/>
      <c r="AIA109" s="58"/>
      <c r="AIB109" s="58"/>
      <c r="AIC109" s="58"/>
      <c r="AID109" s="58"/>
      <c r="AIE109" s="58"/>
      <c r="AIF109" s="58"/>
      <c r="AIG109" s="58"/>
      <c r="AIH109" s="58"/>
      <c r="AII109" s="58"/>
      <c r="AIJ109" s="58"/>
      <c r="AIK109" s="58"/>
      <c r="AIL109" s="58"/>
      <c r="AIM109" s="58"/>
      <c r="AIN109" s="58"/>
      <c r="AIO109" s="58"/>
      <c r="AIP109" s="58"/>
      <c r="AIQ109" s="58"/>
      <c r="AIR109" s="58"/>
      <c r="AIS109" s="58"/>
      <c r="AIT109" s="58"/>
      <c r="AIU109" s="58"/>
      <c r="AIV109" s="58"/>
      <c r="AIW109" s="58"/>
      <c r="AIX109" s="58"/>
      <c r="AIY109" s="58"/>
      <c r="AIZ109" s="58"/>
      <c r="AJA109" s="58"/>
      <c r="AJB109" s="58"/>
      <c r="AJC109" s="58"/>
      <c r="AJD109" s="58"/>
      <c r="AJE109" s="58"/>
      <c r="AJF109" s="58"/>
      <c r="AJG109" s="58"/>
      <c r="AJH109" s="58"/>
      <c r="AJI109" s="58"/>
      <c r="AJJ109" s="58"/>
      <c r="AJK109" s="58"/>
      <c r="AJL109" s="58"/>
      <c r="AJM109" s="58"/>
      <c r="AJN109" s="58"/>
      <c r="AJO109" s="58"/>
      <c r="AJP109" s="58"/>
      <c r="AJQ109" s="58"/>
      <c r="AJR109" s="58"/>
      <c r="AJS109" s="58"/>
      <c r="AJT109" s="58"/>
      <c r="AJU109" s="58"/>
      <c r="AJV109" s="58"/>
      <c r="AJW109" s="58"/>
      <c r="AJX109" s="58"/>
      <c r="AJY109" s="58"/>
      <c r="AJZ109" s="58"/>
      <c r="AKA109" s="58"/>
      <c r="AKB109" s="58"/>
      <c r="AKC109" s="58"/>
      <c r="AKD109" s="58"/>
      <c r="AKE109" s="58"/>
      <c r="AKF109" s="58"/>
      <c r="AKG109" s="58"/>
      <c r="AKH109" s="58"/>
      <c r="AKI109" s="58"/>
      <c r="AKJ109" s="58"/>
      <c r="AKK109" s="58"/>
      <c r="AKL109" s="58"/>
      <c r="AKM109" s="58"/>
      <c r="AKN109" s="58"/>
      <c r="AKO109" s="58"/>
      <c r="AKP109" s="58"/>
      <c r="AKQ109" s="58"/>
      <c r="AKR109" s="58"/>
      <c r="AKS109" s="58"/>
      <c r="AKT109" s="58"/>
      <c r="AKU109" s="58"/>
      <c r="AKV109" s="58"/>
      <c r="AKW109" s="58"/>
      <c r="AKX109" s="58"/>
      <c r="AKY109" s="58"/>
      <c r="AKZ109" s="58"/>
      <c r="ALA109" s="58"/>
      <c r="ALB109" s="58"/>
      <c r="ALC109" s="58"/>
      <c r="ALD109" s="58"/>
      <c r="ALE109" s="58"/>
      <c r="ALF109" s="58"/>
      <c r="ALG109" s="58"/>
      <c r="ALH109" s="58"/>
      <c r="ALI109" s="58"/>
      <c r="ALJ109" s="58"/>
      <c r="ALK109" s="58"/>
      <c r="ALL109" s="58"/>
      <c r="ALM109" s="58"/>
      <c r="ALN109" s="58"/>
      <c r="ALO109" s="58"/>
      <c r="ALP109" s="58"/>
      <c r="ALQ109" s="58"/>
      <c r="ALR109" s="58"/>
      <c r="ALS109" s="58"/>
      <c r="ALT109" s="58"/>
      <c r="ALU109" s="58"/>
      <c r="ALV109" s="58"/>
      <c r="ALW109" s="58"/>
      <c r="ALX109" s="58"/>
      <c r="ALY109" s="58"/>
      <c r="ALZ109" s="58"/>
      <c r="AMA109" s="58"/>
      <c r="AMB109" s="58"/>
      <c r="AMC109" s="58"/>
      <c r="AMD109" s="58"/>
      <c r="AME109" s="58"/>
      <c r="AMF109" s="58"/>
      <c r="AMG109" s="58"/>
      <c r="AMH109" s="58"/>
      <c r="AMI109" s="58"/>
      <c r="AMJ109" s="59"/>
    </row>
    <row r="110" spans="1:1024" s="2" customFormat="1" ht="15" customHeight="1">
      <c r="A110" s="18" t="s">
        <v>165</v>
      </c>
      <c r="B110" s="177" t="s">
        <v>166</v>
      </c>
      <c r="C110" s="177"/>
      <c r="D110" s="177"/>
      <c r="E110" s="177"/>
      <c r="F110" s="177"/>
      <c r="G110" s="177"/>
      <c r="H110" s="178">
        <f>H105</f>
        <v>0</v>
      </c>
      <c r="I110" s="178"/>
      <c r="J110" s="28"/>
      <c r="K110" s="1" t="s">
        <v>172</v>
      </c>
      <c r="AV110" s="58"/>
      <c r="AW110" s="58"/>
      <c r="AX110" s="58"/>
      <c r="AY110" s="58"/>
      <c r="AZ110" s="58"/>
      <c r="BA110" s="58"/>
      <c r="BB110" s="58"/>
      <c r="BC110" s="58"/>
      <c r="BD110" s="58"/>
      <c r="BE110" s="58"/>
      <c r="BF110" s="58"/>
      <c r="BG110" s="58"/>
      <c r="BH110" s="58"/>
      <c r="BI110" s="58"/>
      <c r="BJ110" s="58"/>
      <c r="BK110" s="58"/>
      <c r="BL110" s="58"/>
      <c r="BM110" s="58"/>
      <c r="BN110" s="58"/>
      <c r="BO110" s="58"/>
      <c r="BP110" s="58"/>
      <c r="BQ110" s="58"/>
      <c r="BR110" s="58"/>
      <c r="BS110" s="58"/>
      <c r="BT110" s="58"/>
      <c r="BU110" s="58"/>
      <c r="BV110" s="58"/>
      <c r="BW110" s="58"/>
      <c r="BX110" s="58"/>
      <c r="BY110" s="58"/>
      <c r="BZ110" s="58"/>
      <c r="CA110" s="58"/>
      <c r="CB110" s="58"/>
      <c r="CC110" s="58"/>
      <c r="CD110" s="58"/>
      <c r="CE110" s="58"/>
      <c r="CF110" s="58"/>
      <c r="CG110" s="58"/>
      <c r="CH110" s="58"/>
      <c r="CI110" s="58"/>
      <c r="CJ110" s="58"/>
      <c r="CK110" s="58"/>
      <c r="CL110" s="58"/>
      <c r="CM110" s="58"/>
      <c r="CN110" s="58"/>
      <c r="CO110" s="58"/>
      <c r="CP110" s="58"/>
      <c r="CQ110" s="58"/>
      <c r="CR110" s="58"/>
      <c r="CS110" s="58"/>
      <c r="CT110" s="58"/>
      <c r="CU110" s="58"/>
      <c r="CV110" s="58"/>
      <c r="CW110" s="58"/>
      <c r="CX110" s="58"/>
      <c r="CY110" s="58"/>
      <c r="CZ110" s="58"/>
      <c r="DA110" s="58"/>
      <c r="DB110" s="58"/>
      <c r="DC110" s="58"/>
      <c r="DD110" s="58"/>
      <c r="DE110" s="58"/>
      <c r="DF110" s="58"/>
      <c r="DG110" s="58"/>
      <c r="DH110" s="58"/>
      <c r="DI110" s="58"/>
      <c r="DJ110" s="58"/>
      <c r="DK110" s="58"/>
      <c r="DL110" s="58"/>
      <c r="DM110" s="58"/>
      <c r="DN110" s="58"/>
      <c r="DO110" s="58"/>
      <c r="DP110" s="58"/>
      <c r="DQ110" s="58"/>
      <c r="DR110" s="58"/>
      <c r="DS110" s="58"/>
      <c r="DT110" s="58"/>
      <c r="DU110" s="58"/>
      <c r="DV110" s="58"/>
      <c r="DW110" s="58"/>
      <c r="DX110" s="58"/>
      <c r="DY110" s="58"/>
      <c r="DZ110" s="58"/>
      <c r="EA110" s="58"/>
      <c r="EB110" s="58"/>
      <c r="EC110" s="58"/>
      <c r="ED110" s="58"/>
      <c r="EE110" s="58"/>
      <c r="EF110" s="58"/>
      <c r="EG110" s="58"/>
      <c r="EH110" s="58"/>
      <c r="EI110" s="58"/>
      <c r="EJ110" s="58"/>
      <c r="EK110" s="58"/>
      <c r="EL110" s="58"/>
      <c r="EM110" s="58"/>
      <c r="EN110" s="58"/>
      <c r="EO110" s="58"/>
      <c r="EP110" s="58"/>
      <c r="EQ110" s="58"/>
      <c r="ER110" s="58"/>
      <c r="ES110" s="58"/>
      <c r="ET110" s="58"/>
      <c r="EU110" s="58"/>
      <c r="EV110" s="58"/>
      <c r="EW110" s="58"/>
      <c r="EX110" s="58"/>
      <c r="EY110" s="58"/>
      <c r="EZ110" s="58"/>
      <c r="FA110" s="58"/>
      <c r="FB110" s="58"/>
      <c r="FC110" s="58"/>
      <c r="FD110" s="58"/>
      <c r="FE110" s="58"/>
      <c r="FF110" s="58"/>
      <c r="FG110" s="58"/>
      <c r="FH110" s="58"/>
      <c r="FI110" s="58"/>
      <c r="FJ110" s="58"/>
      <c r="FK110" s="58"/>
      <c r="FL110" s="58"/>
      <c r="FM110" s="58"/>
      <c r="FN110" s="58"/>
      <c r="FO110" s="58"/>
      <c r="FP110" s="58"/>
      <c r="FQ110" s="58"/>
      <c r="FR110" s="58"/>
      <c r="FS110" s="58"/>
      <c r="FT110" s="58"/>
      <c r="FU110" s="58"/>
      <c r="FV110" s="58"/>
      <c r="FW110" s="58"/>
      <c r="FX110" s="58"/>
      <c r="FY110" s="58"/>
      <c r="FZ110" s="58"/>
      <c r="GA110" s="58"/>
      <c r="GB110" s="58"/>
      <c r="GC110" s="58"/>
      <c r="GD110" s="58"/>
      <c r="GE110" s="58"/>
      <c r="GF110" s="58"/>
      <c r="GG110" s="58"/>
      <c r="GH110" s="58"/>
      <c r="GI110" s="58"/>
      <c r="GJ110" s="58"/>
      <c r="GK110" s="58"/>
      <c r="GL110" s="58"/>
      <c r="GM110" s="58"/>
      <c r="GN110" s="58"/>
      <c r="GO110" s="58"/>
      <c r="GP110" s="58"/>
      <c r="GQ110" s="58"/>
      <c r="GR110" s="58"/>
      <c r="GS110" s="58"/>
      <c r="GT110" s="58"/>
      <c r="GU110" s="58"/>
      <c r="GV110" s="58"/>
      <c r="GW110" s="58"/>
      <c r="GX110" s="58"/>
      <c r="GY110" s="58"/>
      <c r="GZ110" s="58"/>
      <c r="HA110" s="58"/>
      <c r="HB110" s="58"/>
      <c r="HC110" s="58"/>
      <c r="HD110" s="58"/>
      <c r="HE110" s="58"/>
      <c r="HF110" s="58"/>
      <c r="HG110" s="58"/>
      <c r="HH110" s="58"/>
      <c r="HI110" s="58"/>
      <c r="HJ110" s="58"/>
      <c r="HK110" s="58"/>
      <c r="HL110" s="58"/>
      <c r="HM110" s="58"/>
      <c r="HN110" s="58"/>
      <c r="HO110" s="58"/>
      <c r="HP110" s="58"/>
      <c r="HQ110" s="58"/>
      <c r="HR110" s="58"/>
      <c r="HS110" s="58"/>
      <c r="HT110" s="58"/>
      <c r="HU110" s="58"/>
      <c r="HV110" s="58"/>
      <c r="HW110" s="58"/>
      <c r="HX110" s="58"/>
      <c r="HY110" s="58"/>
      <c r="HZ110" s="58"/>
      <c r="IA110" s="58"/>
      <c r="IB110" s="58"/>
      <c r="IC110" s="58"/>
      <c r="ID110" s="58"/>
      <c r="IE110" s="58"/>
      <c r="IF110" s="58"/>
      <c r="IG110" s="58"/>
      <c r="IH110" s="58"/>
      <c r="II110" s="58"/>
      <c r="IJ110" s="58"/>
      <c r="IK110" s="58"/>
      <c r="IL110" s="58"/>
      <c r="IM110" s="58"/>
      <c r="IN110" s="58"/>
      <c r="IO110" s="58"/>
      <c r="IP110" s="58"/>
      <c r="IQ110" s="58"/>
      <c r="IR110" s="58"/>
      <c r="IS110" s="58"/>
      <c r="IT110" s="58"/>
      <c r="IU110" s="58"/>
      <c r="IV110" s="58"/>
      <c r="IW110" s="58"/>
      <c r="IX110" s="58"/>
      <c r="IY110" s="58"/>
      <c r="IZ110" s="58"/>
      <c r="JA110" s="58"/>
      <c r="JB110" s="58"/>
      <c r="JC110" s="58"/>
      <c r="JD110" s="58"/>
      <c r="JE110" s="58"/>
      <c r="JF110" s="58"/>
      <c r="JG110" s="58"/>
      <c r="JH110" s="58"/>
      <c r="JI110" s="58"/>
      <c r="JJ110" s="58"/>
      <c r="JK110" s="58"/>
      <c r="JL110" s="58"/>
      <c r="JM110" s="58"/>
      <c r="JN110" s="58"/>
      <c r="JO110" s="58"/>
      <c r="JP110" s="58"/>
      <c r="JQ110" s="58"/>
      <c r="JR110" s="58"/>
      <c r="JS110" s="58"/>
      <c r="JT110" s="58"/>
      <c r="JU110" s="58"/>
      <c r="JV110" s="58"/>
      <c r="JW110" s="58"/>
      <c r="JX110" s="58"/>
      <c r="JY110" s="58"/>
      <c r="JZ110" s="58"/>
      <c r="KA110" s="58"/>
      <c r="KB110" s="58"/>
      <c r="KC110" s="58"/>
      <c r="KD110" s="58"/>
      <c r="KE110" s="58"/>
      <c r="KF110" s="58"/>
      <c r="KG110" s="58"/>
      <c r="KH110" s="58"/>
      <c r="KI110" s="58"/>
      <c r="KJ110" s="58"/>
      <c r="KK110" s="58"/>
      <c r="KL110" s="58"/>
      <c r="KM110" s="58"/>
      <c r="KN110" s="58"/>
      <c r="KO110" s="58"/>
      <c r="KP110" s="58"/>
      <c r="KQ110" s="58"/>
      <c r="KR110" s="58"/>
      <c r="KS110" s="58"/>
      <c r="KT110" s="58"/>
      <c r="KU110" s="58"/>
      <c r="KV110" s="58"/>
      <c r="KW110" s="58"/>
      <c r="KX110" s="58"/>
      <c r="KY110" s="58"/>
      <c r="KZ110" s="58"/>
      <c r="LA110" s="58"/>
      <c r="LB110" s="58"/>
      <c r="LC110" s="58"/>
      <c r="LD110" s="58"/>
      <c r="LE110" s="58"/>
      <c r="LF110" s="58"/>
      <c r="LG110" s="58"/>
      <c r="LH110" s="58"/>
      <c r="LI110" s="58"/>
      <c r="LJ110" s="58"/>
      <c r="LK110" s="58"/>
      <c r="LL110" s="58"/>
      <c r="LM110" s="58"/>
      <c r="LN110" s="58"/>
      <c r="LO110" s="58"/>
      <c r="LP110" s="58"/>
      <c r="LQ110" s="58"/>
      <c r="LR110" s="58"/>
      <c r="LS110" s="58"/>
      <c r="LT110" s="58"/>
      <c r="LU110" s="58"/>
      <c r="LV110" s="58"/>
      <c r="LW110" s="58"/>
      <c r="LX110" s="58"/>
      <c r="LY110" s="58"/>
      <c r="LZ110" s="58"/>
      <c r="MA110" s="58"/>
      <c r="MB110" s="58"/>
      <c r="MC110" s="58"/>
      <c r="MD110" s="58"/>
      <c r="ME110" s="58"/>
      <c r="MF110" s="58"/>
      <c r="MG110" s="58"/>
      <c r="MH110" s="58"/>
      <c r="MI110" s="58"/>
      <c r="MJ110" s="58"/>
      <c r="MK110" s="58"/>
      <c r="ML110" s="58"/>
      <c r="MM110" s="58"/>
      <c r="MN110" s="58"/>
      <c r="MO110" s="58"/>
      <c r="MP110" s="58"/>
      <c r="MQ110" s="58"/>
      <c r="MR110" s="58"/>
      <c r="MS110" s="58"/>
      <c r="MT110" s="58"/>
      <c r="MU110" s="58"/>
      <c r="MV110" s="58"/>
      <c r="MW110" s="58"/>
      <c r="MX110" s="58"/>
      <c r="MY110" s="58"/>
      <c r="MZ110" s="58"/>
      <c r="NA110" s="58"/>
      <c r="NB110" s="58"/>
      <c r="NC110" s="58"/>
      <c r="ND110" s="58"/>
      <c r="NE110" s="58"/>
      <c r="NF110" s="58"/>
      <c r="NG110" s="58"/>
      <c r="NH110" s="58"/>
      <c r="NI110" s="58"/>
      <c r="NJ110" s="58"/>
      <c r="NK110" s="58"/>
      <c r="NL110" s="58"/>
      <c r="NM110" s="58"/>
      <c r="NN110" s="58"/>
      <c r="NO110" s="58"/>
      <c r="NP110" s="58"/>
      <c r="NQ110" s="58"/>
      <c r="NR110" s="58"/>
      <c r="NS110" s="58"/>
      <c r="NT110" s="58"/>
      <c r="NU110" s="58"/>
      <c r="NV110" s="58"/>
      <c r="NW110" s="58"/>
      <c r="NX110" s="58"/>
      <c r="NY110" s="58"/>
      <c r="NZ110" s="58"/>
      <c r="OA110" s="58"/>
      <c r="OB110" s="58"/>
      <c r="OC110" s="58"/>
      <c r="OD110" s="58"/>
      <c r="OE110" s="58"/>
      <c r="OF110" s="58"/>
      <c r="OG110" s="58"/>
      <c r="OH110" s="58"/>
      <c r="OI110" s="58"/>
      <c r="OJ110" s="58"/>
      <c r="OK110" s="58"/>
      <c r="OL110" s="58"/>
      <c r="OM110" s="58"/>
      <c r="ON110" s="58"/>
      <c r="OO110" s="58"/>
      <c r="OP110" s="58"/>
      <c r="OQ110" s="58"/>
      <c r="OR110" s="58"/>
      <c r="OS110" s="58"/>
      <c r="OT110" s="58"/>
      <c r="OU110" s="58"/>
      <c r="OV110" s="58"/>
      <c r="OW110" s="58"/>
      <c r="OX110" s="58"/>
      <c r="OY110" s="58"/>
      <c r="OZ110" s="58"/>
      <c r="PA110" s="58"/>
      <c r="PB110" s="58"/>
      <c r="PC110" s="58"/>
      <c r="PD110" s="58"/>
      <c r="PE110" s="58"/>
      <c r="PF110" s="58"/>
      <c r="PG110" s="58"/>
      <c r="PH110" s="58"/>
      <c r="PI110" s="58"/>
      <c r="PJ110" s="58"/>
      <c r="PK110" s="58"/>
      <c r="PL110" s="58"/>
      <c r="PM110" s="58"/>
      <c r="PN110" s="58"/>
      <c r="PO110" s="58"/>
      <c r="PP110" s="58"/>
      <c r="PQ110" s="58"/>
      <c r="PR110" s="58"/>
      <c r="PS110" s="58"/>
      <c r="PT110" s="58"/>
      <c r="PU110" s="58"/>
      <c r="PV110" s="58"/>
      <c r="PW110" s="58"/>
      <c r="PX110" s="58"/>
      <c r="PY110" s="58"/>
      <c r="PZ110" s="58"/>
      <c r="QA110" s="58"/>
      <c r="QB110" s="58"/>
      <c r="QC110" s="58"/>
      <c r="QD110" s="58"/>
      <c r="QE110" s="58"/>
      <c r="QF110" s="58"/>
      <c r="QG110" s="58"/>
      <c r="QH110" s="58"/>
      <c r="QI110" s="58"/>
      <c r="QJ110" s="58"/>
      <c r="QK110" s="58"/>
      <c r="QL110" s="58"/>
      <c r="QM110" s="58"/>
      <c r="QN110" s="58"/>
      <c r="QO110" s="58"/>
      <c r="QP110" s="58"/>
      <c r="QQ110" s="58"/>
      <c r="QR110" s="58"/>
      <c r="QS110" s="58"/>
      <c r="QT110" s="58"/>
      <c r="QU110" s="58"/>
      <c r="QV110" s="58"/>
      <c r="QW110" s="58"/>
      <c r="QX110" s="58"/>
      <c r="QY110" s="58"/>
      <c r="QZ110" s="58"/>
      <c r="RA110" s="58"/>
      <c r="RB110" s="58"/>
      <c r="RC110" s="58"/>
      <c r="RD110" s="58"/>
      <c r="RE110" s="58"/>
      <c r="RF110" s="58"/>
      <c r="RG110" s="58"/>
      <c r="RH110" s="58"/>
      <c r="RI110" s="58"/>
      <c r="RJ110" s="58"/>
      <c r="RK110" s="58"/>
      <c r="RL110" s="58"/>
      <c r="RM110" s="58"/>
      <c r="RN110" s="58"/>
      <c r="RO110" s="58"/>
      <c r="RP110" s="58"/>
      <c r="RQ110" s="58"/>
      <c r="RR110" s="58"/>
      <c r="RS110" s="58"/>
      <c r="RT110" s="58"/>
      <c r="RU110" s="58"/>
      <c r="RV110" s="58"/>
      <c r="RW110" s="58"/>
      <c r="RX110" s="58"/>
      <c r="RY110" s="58"/>
      <c r="RZ110" s="58"/>
      <c r="SA110" s="58"/>
      <c r="SB110" s="58"/>
      <c r="SC110" s="58"/>
      <c r="SD110" s="58"/>
      <c r="SE110" s="58"/>
      <c r="SF110" s="58"/>
      <c r="SG110" s="58"/>
      <c r="SH110" s="58"/>
      <c r="SI110" s="58"/>
      <c r="SJ110" s="58"/>
      <c r="SK110" s="58"/>
      <c r="SL110" s="58"/>
      <c r="SM110" s="58"/>
      <c r="SN110" s="58"/>
      <c r="SO110" s="58"/>
      <c r="SP110" s="58"/>
      <c r="SQ110" s="58"/>
      <c r="SR110" s="58"/>
      <c r="SS110" s="58"/>
      <c r="ST110" s="58"/>
      <c r="SU110" s="58"/>
      <c r="SV110" s="58"/>
      <c r="SW110" s="58"/>
      <c r="SX110" s="58"/>
      <c r="SY110" s="58"/>
      <c r="SZ110" s="58"/>
      <c r="TA110" s="58"/>
      <c r="TB110" s="58"/>
      <c r="TC110" s="58"/>
      <c r="TD110" s="58"/>
      <c r="TE110" s="58"/>
      <c r="TF110" s="58"/>
      <c r="TG110" s="58"/>
      <c r="TH110" s="58"/>
      <c r="TI110" s="58"/>
      <c r="TJ110" s="58"/>
      <c r="TK110" s="58"/>
      <c r="TL110" s="58"/>
      <c r="TM110" s="58"/>
      <c r="TN110" s="58"/>
      <c r="TO110" s="58"/>
      <c r="TP110" s="58"/>
      <c r="TQ110" s="58"/>
      <c r="TR110" s="58"/>
      <c r="TS110" s="58"/>
      <c r="TT110" s="58"/>
      <c r="TU110" s="58"/>
      <c r="TV110" s="58"/>
      <c r="TW110" s="58"/>
      <c r="TX110" s="58"/>
      <c r="TY110" s="58"/>
      <c r="TZ110" s="58"/>
      <c r="UA110" s="58"/>
      <c r="UB110" s="58"/>
      <c r="UC110" s="58"/>
      <c r="UD110" s="58"/>
      <c r="UE110" s="58"/>
      <c r="UF110" s="58"/>
      <c r="UG110" s="58"/>
      <c r="UH110" s="58"/>
      <c r="UI110" s="58"/>
      <c r="UJ110" s="58"/>
      <c r="UK110" s="58"/>
      <c r="UL110" s="58"/>
      <c r="UM110" s="58"/>
      <c r="UN110" s="58"/>
      <c r="UO110" s="58"/>
      <c r="UP110" s="58"/>
      <c r="UQ110" s="58"/>
      <c r="UR110" s="58"/>
      <c r="US110" s="58"/>
      <c r="UT110" s="58"/>
      <c r="UU110" s="58"/>
      <c r="UV110" s="58"/>
      <c r="UW110" s="58"/>
      <c r="UX110" s="58"/>
      <c r="UY110" s="58"/>
      <c r="UZ110" s="58"/>
      <c r="VA110" s="58"/>
      <c r="VB110" s="58"/>
      <c r="VC110" s="58"/>
      <c r="VD110" s="58"/>
      <c r="VE110" s="58"/>
      <c r="VF110" s="58"/>
      <c r="VG110" s="58"/>
      <c r="VH110" s="58"/>
      <c r="VI110" s="58"/>
      <c r="VJ110" s="58"/>
      <c r="VK110" s="58"/>
      <c r="VL110" s="58"/>
      <c r="VM110" s="58"/>
      <c r="VN110" s="58"/>
      <c r="VO110" s="58"/>
      <c r="VP110" s="58"/>
      <c r="VQ110" s="58"/>
      <c r="VR110" s="58"/>
      <c r="VS110" s="58"/>
      <c r="VT110" s="58"/>
      <c r="VU110" s="58"/>
      <c r="VV110" s="58"/>
      <c r="VW110" s="58"/>
      <c r="VX110" s="58"/>
      <c r="VY110" s="58"/>
      <c r="VZ110" s="58"/>
      <c r="WA110" s="58"/>
      <c r="WB110" s="58"/>
      <c r="WC110" s="58"/>
      <c r="WD110" s="58"/>
      <c r="WE110" s="58"/>
      <c r="WF110" s="58"/>
      <c r="WG110" s="58"/>
      <c r="WH110" s="58"/>
      <c r="WI110" s="58"/>
      <c r="WJ110" s="58"/>
      <c r="WK110" s="58"/>
      <c r="WL110" s="58"/>
      <c r="WM110" s="58"/>
      <c r="WN110" s="58"/>
      <c r="WO110" s="58"/>
      <c r="WP110" s="58"/>
      <c r="WQ110" s="58"/>
      <c r="WR110" s="58"/>
      <c r="WS110" s="58"/>
      <c r="WT110" s="58"/>
      <c r="WU110" s="58"/>
      <c r="WV110" s="58"/>
      <c r="WW110" s="58"/>
      <c r="WX110" s="58"/>
      <c r="WY110" s="58"/>
      <c r="WZ110" s="58"/>
      <c r="XA110" s="58"/>
      <c r="XB110" s="58"/>
      <c r="XC110" s="58"/>
      <c r="XD110" s="58"/>
      <c r="XE110" s="58"/>
      <c r="XF110" s="58"/>
      <c r="XG110" s="58"/>
      <c r="XH110" s="58"/>
      <c r="XI110" s="58"/>
      <c r="XJ110" s="58"/>
      <c r="XK110" s="58"/>
      <c r="XL110" s="58"/>
      <c r="XM110" s="58"/>
      <c r="XN110" s="58"/>
      <c r="XO110" s="58"/>
      <c r="XP110" s="58"/>
      <c r="XQ110" s="58"/>
      <c r="XR110" s="58"/>
      <c r="XS110" s="58"/>
      <c r="XT110" s="58"/>
      <c r="XU110" s="58"/>
      <c r="XV110" s="58"/>
      <c r="XW110" s="58"/>
      <c r="XX110" s="58"/>
      <c r="XY110" s="58"/>
      <c r="XZ110" s="58"/>
      <c r="YA110" s="58"/>
      <c r="YB110" s="58"/>
      <c r="YC110" s="58"/>
      <c r="YD110" s="58"/>
      <c r="YE110" s="58"/>
      <c r="YF110" s="58"/>
      <c r="YG110" s="58"/>
      <c r="YH110" s="58"/>
      <c r="YI110" s="58"/>
      <c r="YJ110" s="58"/>
      <c r="YK110" s="58"/>
      <c r="YL110" s="58"/>
      <c r="YM110" s="58"/>
      <c r="YN110" s="58"/>
      <c r="YO110" s="58"/>
      <c r="YP110" s="58"/>
      <c r="YQ110" s="58"/>
      <c r="YR110" s="58"/>
      <c r="YS110" s="58"/>
      <c r="YT110" s="58"/>
      <c r="YU110" s="58"/>
      <c r="YV110" s="58"/>
      <c r="YW110" s="58"/>
      <c r="YX110" s="58"/>
      <c r="YY110" s="58"/>
      <c r="YZ110" s="58"/>
      <c r="ZA110" s="58"/>
      <c r="ZB110" s="58"/>
      <c r="ZC110" s="58"/>
      <c r="ZD110" s="58"/>
      <c r="ZE110" s="58"/>
      <c r="ZF110" s="58"/>
      <c r="ZG110" s="58"/>
      <c r="ZH110" s="58"/>
      <c r="ZI110" s="58"/>
      <c r="ZJ110" s="58"/>
      <c r="ZK110" s="58"/>
      <c r="ZL110" s="58"/>
      <c r="ZM110" s="58"/>
      <c r="ZN110" s="58"/>
      <c r="ZO110" s="58"/>
      <c r="ZP110" s="58"/>
      <c r="ZQ110" s="58"/>
      <c r="ZR110" s="58"/>
      <c r="ZS110" s="58"/>
      <c r="ZT110" s="58"/>
      <c r="ZU110" s="58"/>
      <c r="ZV110" s="58"/>
      <c r="ZW110" s="58"/>
      <c r="ZX110" s="58"/>
      <c r="ZY110" s="58"/>
      <c r="ZZ110" s="58"/>
      <c r="AAA110" s="58"/>
      <c r="AAB110" s="58"/>
      <c r="AAC110" s="58"/>
      <c r="AAD110" s="58"/>
      <c r="AAE110" s="58"/>
      <c r="AAF110" s="58"/>
      <c r="AAG110" s="58"/>
      <c r="AAH110" s="58"/>
      <c r="AAI110" s="58"/>
      <c r="AAJ110" s="58"/>
      <c r="AAK110" s="58"/>
      <c r="AAL110" s="58"/>
      <c r="AAM110" s="58"/>
      <c r="AAN110" s="58"/>
      <c r="AAO110" s="58"/>
      <c r="AAP110" s="58"/>
      <c r="AAQ110" s="58"/>
      <c r="AAR110" s="58"/>
      <c r="AAS110" s="58"/>
      <c r="AAT110" s="58"/>
      <c r="AAU110" s="58"/>
      <c r="AAV110" s="58"/>
      <c r="AAW110" s="58"/>
      <c r="AAX110" s="58"/>
      <c r="AAY110" s="58"/>
      <c r="AAZ110" s="58"/>
      <c r="ABA110" s="58"/>
      <c r="ABB110" s="58"/>
      <c r="ABC110" s="58"/>
      <c r="ABD110" s="58"/>
      <c r="ABE110" s="58"/>
      <c r="ABF110" s="58"/>
      <c r="ABG110" s="58"/>
      <c r="ABH110" s="58"/>
      <c r="ABI110" s="58"/>
      <c r="ABJ110" s="58"/>
      <c r="ABK110" s="58"/>
      <c r="ABL110" s="58"/>
      <c r="ABM110" s="58"/>
      <c r="ABN110" s="58"/>
      <c r="ABO110" s="58"/>
      <c r="ABP110" s="58"/>
      <c r="ABQ110" s="58"/>
      <c r="ABR110" s="58"/>
      <c r="ABS110" s="58"/>
      <c r="ABT110" s="58"/>
      <c r="ABU110" s="58"/>
      <c r="ABV110" s="58"/>
      <c r="ABW110" s="58"/>
      <c r="ABX110" s="58"/>
      <c r="ABY110" s="58"/>
      <c r="ABZ110" s="58"/>
      <c r="ACA110" s="58"/>
      <c r="ACB110" s="58"/>
      <c r="ACC110" s="58"/>
      <c r="ACD110" s="58"/>
      <c r="ACE110" s="58"/>
      <c r="ACF110" s="58"/>
      <c r="ACG110" s="58"/>
      <c r="ACH110" s="58"/>
      <c r="ACI110" s="58"/>
      <c r="ACJ110" s="58"/>
      <c r="ACK110" s="58"/>
      <c r="ACL110" s="58"/>
      <c r="ACM110" s="58"/>
      <c r="ACN110" s="58"/>
      <c r="ACO110" s="58"/>
      <c r="ACP110" s="58"/>
      <c r="ACQ110" s="58"/>
      <c r="ACR110" s="58"/>
      <c r="ACS110" s="58"/>
      <c r="ACT110" s="58"/>
      <c r="ACU110" s="58"/>
      <c r="ACV110" s="58"/>
      <c r="ACW110" s="58"/>
      <c r="ACX110" s="58"/>
      <c r="ACY110" s="58"/>
      <c r="ACZ110" s="58"/>
      <c r="ADA110" s="58"/>
      <c r="ADB110" s="58"/>
      <c r="ADC110" s="58"/>
      <c r="ADD110" s="58"/>
      <c r="ADE110" s="58"/>
      <c r="ADF110" s="58"/>
      <c r="ADG110" s="58"/>
      <c r="ADH110" s="58"/>
      <c r="ADI110" s="58"/>
      <c r="ADJ110" s="58"/>
      <c r="ADK110" s="58"/>
      <c r="ADL110" s="58"/>
      <c r="ADM110" s="58"/>
      <c r="ADN110" s="58"/>
      <c r="ADO110" s="58"/>
      <c r="ADP110" s="58"/>
      <c r="ADQ110" s="58"/>
      <c r="ADR110" s="58"/>
      <c r="ADS110" s="58"/>
      <c r="ADT110" s="58"/>
      <c r="ADU110" s="58"/>
      <c r="ADV110" s="58"/>
      <c r="ADW110" s="58"/>
      <c r="ADX110" s="58"/>
      <c r="ADY110" s="58"/>
      <c r="ADZ110" s="58"/>
      <c r="AEA110" s="58"/>
      <c r="AEB110" s="58"/>
      <c r="AEC110" s="58"/>
      <c r="AED110" s="58"/>
      <c r="AEE110" s="58"/>
      <c r="AEF110" s="58"/>
      <c r="AEG110" s="58"/>
      <c r="AEH110" s="58"/>
      <c r="AEI110" s="58"/>
      <c r="AEJ110" s="58"/>
      <c r="AEK110" s="58"/>
      <c r="AEL110" s="58"/>
      <c r="AEM110" s="58"/>
      <c r="AEN110" s="58"/>
      <c r="AEO110" s="58"/>
      <c r="AEP110" s="58"/>
      <c r="AEQ110" s="58"/>
      <c r="AER110" s="58"/>
      <c r="AES110" s="58"/>
      <c r="AET110" s="58"/>
      <c r="AEU110" s="58"/>
      <c r="AEV110" s="58"/>
      <c r="AEW110" s="58"/>
      <c r="AEX110" s="58"/>
      <c r="AEY110" s="58"/>
      <c r="AEZ110" s="58"/>
      <c r="AFA110" s="58"/>
      <c r="AFB110" s="58"/>
      <c r="AFC110" s="58"/>
      <c r="AFD110" s="58"/>
      <c r="AFE110" s="58"/>
      <c r="AFF110" s="58"/>
      <c r="AFG110" s="58"/>
      <c r="AFH110" s="58"/>
      <c r="AFI110" s="58"/>
      <c r="AFJ110" s="58"/>
      <c r="AFK110" s="58"/>
      <c r="AFL110" s="58"/>
      <c r="AFM110" s="58"/>
      <c r="AFN110" s="58"/>
      <c r="AFO110" s="58"/>
      <c r="AFP110" s="58"/>
      <c r="AFQ110" s="58"/>
      <c r="AFR110" s="58"/>
      <c r="AFS110" s="58"/>
      <c r="AFT110" s="58"/>
      <c r="AFU110" s="58"/>
      <c r="AFV110" s="58"/>
      <c r="AFW110" s="58"/>
      <c r="AFX110" s="58"/>
      <c r="AFY110" s="58"/>
      <c r="AFZ110" s="58"/>
      <c r="AGA110" s="58"/>
      <c r="AGB110" s="58"/>
      <c r="AGC110" s="58"/>
      <c r="AGD110" s="58"/>
      <c r="AGE110" s="58"/>
      <c r="AGF110" s="58"/>
      <c r="AGG110" s="58"/>
      <c r="AGH110" s="58"/>
      <c r="AGI110" s="58"/>
      <c r="AGJ110" s="58"/>
      <c r="AGK110" s="58"/>
      <c r="AGL110" s="58"/>
      <c r="AGM110" s="58"/>
      <c r="AGN110" s="58"/>
      <c r="AGO110" s="58"/>
      <c r="AGP110" s="58"/>
      <c r="AGQ110" s="58"/>
      <c r="AGR110" s="58"/>
      <c r="AGS110" s="58"/>
      <c r="AGT110" s="58"/>
      <c r="AGU110" s="58"/>
      <c r="AGV110" s="58"/>
      <c r="AGW110" s="58"/>
      <c r="AGX110" s="58"/>
      <c r="AGY110" s="58"/>
      <c r="AGZ110" s="58"/>
      <c r="AHA110" s="58"/>
      <c r="AHB110" s="58"/>
      <c r="AHC110" s="58"/>
      <c r="AHD110" s="58"/>
      <c r="AHE110" s="58"/>
      <c r="AHF110" s="58"/>
      <c r="AHG110" s="58"/>
      <c r="AHH110" s="58"/>
      <c r="AHI110" s="58"/>
      <c r="AHJ110" s="58"/>
      <c r="AHK110" s="58"/>
      <c r="AHL110" s="58"/>
      <c r="AHM110" s="58"/>
      <c r="AHN110" s="58"/>
      <c r="AHO110" s="58"/>
      <c r="AHP110" s="58"/>
      <c r="AHQ110" s="58"/>
      <c r="AHR110" s="58"/>
      <c r="AHS110" s="58"/>
      <c r="AHT110" s="58"/>
      <c r="AHU110" s="58"/>
      <c r="AHV110" s="58"/>
      <c r="AHW110" s="58"/>
      <c r="AHX110" s="58"/>
      <c r="AHY110" s="58"/>
      <c r="AHZ110" s="58"/>
      <c r="AIA110" s="58"/>
      <c r="AIB110" s="58"/>
      <c r="AIC110" s="58"/>
      <c r="AID110" s="58"/>
      <c r="AIE110" s="58"/>
      <c r="AIF110" s="58"/>
      <c r="AIG110" s="58"/>
      <c r="AIH110" s="58"/>
      <c r="AII110" s="58"/>
      <c r="AIJ110" s="58"/>
      <c r="AIK110" s="58"/>
      <c r="AIL110" s="58"/>
      <c r="AIM110" s="58"/>
      <c r="AIN110" s="58"/>
      <c r="AIO110" s="58"/>
      <c r="AIP110" s="58"/>
      <c r="AIQ110" s="58"/>
      <c r="AIR110" s="58"/>
      <c r="AIS110" s="58"/>
      <c r="AIT110" s="58"/>
      <c r="AIU110" s="58"/>
      <c r="AIV110" s="58"/>
      <c r="AIW110" s="58"/>
      <c r="AIX110" s="58"/>
      <c r="AIY110" s="58"/>
      <c r="AIZ110" s="58"/>
      <c r="AJA110" s="58"/>
      <c r="AJB110" s="58"/>
      <c r="AJC110" s="58"/>
      <c r="AJD110" s="58"/>
      <c r="AJE110" s="58"/>
      <c r="AJF110" s="58"/>
      <c r="AJG110" s="58"/>
      <c r="AJH110" s="58"/>
      <c r="AJI110" s="58"/>
      <c r="AJJ110" s="58"/>
      <c r="AJK110" s="58"/>
      <c r="AJL110" s="58"/>
      <c r="AJM110" s="58"/>
      <c r="AJN110" s="58"/>
      <c r="AJO110" s="58"/>
      <c r="AJP110" s="58"/>
      <c r="AJQ110" s="58"/>
      <c r="AJR110" s="58"/>
      <c r="AJS110" s="58"/>
      <c r="AJT110" s="58"/>
      <c r="AJU110" s="58"/>
      <c r="AJV110" s="58"/>
      <c r="AJW110" s="58"/>
      <c r="AJX110" s="58"/>
      <c r="AJY110" s="58"/>
      <c r="AJZ110" s="58"/>
      <c r="AKA110" s="58"/>
      <c r="AKB110" s="58"/>
      <c r="AKC110" s="58"/>
      <c r="AKD110" s="58"/>
      <c r="AKE110" s="58"/>
      <c r="AKF110" s="58"/>
      <c r="AKG110" s="58"/>
      <c r="AKH110" s="58"/>
      <c r="AKI110" s="58"/>
      <c r="AKJ110" s="58"/>
      <c r="AKK110" s="58"/>
      <c r="AKL110" s="58"/>
      <c r="AKM110" s="58"/>
      <c r="AKN110" s="58"/>
      <c r="AKO110" s="58"/>
      <c r="AKP110" s="58"/>
      <c r="AKQ110" s="58"/>
      <c r="AKR110" s="58"/>
      <c r="AKS110" s="58"/>
      <c r="AKT110" s="58"/>
      <c r="AKU110" s="58"/>
      <c r="AKV110" s="58"/>
      <c r="AKW110" s="58"/>
      <c r="AKX110" s="58"/>
      <c r="AKY110" s="58"/>
      <c r="AKZ110" s="58"/>
      <c r="ALA110" s="58"/>
      <c r="ALB110" s="58"/>
      <c r="ALC110" s="58"/>
      <c r="ALD110" s="58"/>
      <c r="ALE110" s="58"/>
      <c r="ALF110" s="58"/>
      <c r="ALG110" s="58"/>
      <c r="ALH110" s="58"/>
      <c r="ALI110" s="58"/>
      <c r="ALJ110" s="58"/>
      <c r="ALK110" s="58"/>
      <c r="ALL110" s="58"/>
      <c r="ALM110" s="58"/>
      <c r="ALN110" s="58"/>
      <c r="ALO110" s="58"/>
      <c r="ALP110" s="58"/>
      <c r="ALQ110" s="58"/>
      <c r="ALR110" s="58"/>
      <c r="ALS110" s="58"/>
      <c r="ALT110" s="58"/>
      <c r="ALU110" s="58"/>
      <c r="ALV110" s="58"/>
      <c r="ALW110" s="58"/>
      <c r="ALX110" s="58"/>
      <c r="ALY110" s="58"/>
      <c r="ALZ110" s="58"/>
      <c r="AMA110" s="58"/>
      <c r="AMB110" s="58"/>
      <c r="AMC110" s="58"/>
      <c r="AMD110" s="58"/>
      <c r="AME110" s="58"/>
      <c r="AMF110" s="58"/>
      <c r="AMG110" s="58"/>
      <c r="AMH110" s="58"/>
      <c r="AMI110" s="58"/>
      <c r="AMJ110" s="59"/>
    </row>
    <row r="111" spans="1:1024" s="2" customFormat="1" ht="15" customHeight="1">
      <c r="A111" s="188" t="s">
        <v>80</v>
      </c>
      <c r="B111" s="188"/>
      <c r="C111" s="188"/>
      <c r="D111" s="188"/>
      <c r="E111" s="188"/>
      <c r="F111" s="188"/>
      <c r="G111" s="188"/>
      <c r="H111" s="189">
        <f>SUM(H109:I110)</f>
        <v>377.63</v>
      </c>
      <c r="I111" s="189"/>
      <c r="J111" s="28"/>
      <c r="K111" s="1"/>
      <c r="AV111" s="58"/>
      <c r="AW111" s="58"/>
      <c r="AX111" s="58"/>
      <c r="AY111" s="58"/>
      <c r="AZ111" s="58"/>
      <c r="BA111" s="58"/>
      <c r="BB111" s="58"/>
      <c r="BC111" s="58"/>
      <c r="BD111" s="58"/>
      <c r="BE111" s="58"/>
      <c r="BF111" s="58"/>
      <c r="BG111" s="58"/>
      <c r="BH111" s="58"/>
      <c r="BI111" s="58"/>
      <c r="BJ111" s="58"/>
      <c r="BK111" s="58"/>
      <c r="BL111" s="58"/>
      <c r="BM111" s="58"/>
      <c r="BN111" s="58"/>
      <c r="BO111" s="58"/>
      <c r="BP111" s="58"/>
      <c r="BQ111" s="58"/>
      <c r="BR111" s="58"/>
      <c r="BS111" s="58"/>
      <c r="BT111" s="58"/>
      <c r="BU111" s="58"/>
      <c r="BV111" s="58"/>
      <c r="BW111" s="58"/>
      <c r="BX111" s="58"/>
      <c r="BY111" s="58"/>
      <c r="BZ111" s="58"/>
      <c r="CA111" s="58"/>
      <c r="CB111" s="58"/>
      <c r="CC111" s="58"/>
      <c r="CD111" s="58"/>
      <c r="CE111" s="58"/>
      <c r="CF111" s="58"/>
      <c r="CG111" s="58"/>
      <c r="CH111" s="58"/>
      <c r="CI111" s="58"/>
      <c r="CJ111" s="58"/>
      <c r="CK111" s="58"/>
      <c r="CL111" s="58"/>
      <c r="CM111" s="58"/>
      <c r="CN111" s="58"/>
      <c r="CO111" s="58"/>
      <c r="CP111" s="58"/>
      <c r="CQ111" s="58"/>
      <c r="CR111" s="58"/>
      <c r="CS111" s="58"/>
      <c r="CT111" s="58"/>
      <c r="CU111" s="58"/>
      <c r="CV111" s="58"/>
      <c r="CW111" s="58"/>
      <c r="CX111" s="58"/>
      <c r="CY111" s="58"/>
      <c r="CZ111" s="58"/>
      <c r="DA111" s="58"/>
      <c r="DB111" s="58"/>
      <c r="DC111" s="58"/>
      <c r="DD111" s="58"/>
      <c r="DE111" s="58"/>
      <c r="DF111" s="58"/>
      <c r="DG111" s="58"/>
      <c r="DH111" s="58"/>
      <c r="DI111" s="58"/>
      <c r="DJ111" s="58"/>
      <c r="DK111" s="58"/>
      <c r="DL111" s="58"/>
      <c r="DM111" s="58"/>
      <c r="DN111" s="58"/>
      <c r="DO111" s="58"/>
      <c r="DP111" s="58"/>
      <c r="DQ111" s="58"/>
      <c r="DR111" s="58"/>
      <c r="DS111" s="58"/>
      <c r="DT111" s="58"/>
      <c r="DU111" s="58"/>
      <c r="DV111" s="58"/>
      <c r="DW111" s="58"/>
      <c r="DX111" s="58"/>
      <c r="DY111" s="58"/>
      <c r="DZ111" s="58"/>
      <c r="EA111" s="58"/>
      <c r="EB111" s="58"/>
      <c r="EC111" s="58"/>
      <c r="ED111" s="58"/>
      <c r="EE111" s="58"/>
      <c r="EF111" s="58"/>
      <c r="EG111" s="58"/>
      <c r="EH111" s="58"/>
      <c r="EI111" s="58"/>
      <c r="EJ111" s="58"/>
      <c r="EK111" s="58"/>
      <c r="EL111" s="58"/>
      <c r="EM111" s="58"/>
      <c r="EN111" s="58"/>
      <c r="EO111" s="58"/>
      <c r="EP111" s="58"/>
      <c r="EQ111" s="58"/>
      <c r="ER111" s="58"/>
      <c r="ES111" s="58"/>
      <c r="ET111" s="58"/>
      <c r="EU111" s="58"/>
      <c r="EV111" s="58"/>
      <c r="EW111" s="58"/>
      <c r="EX111" s="58"/>
      <c r="EY111" s="58"/>
      <c r="EZ111" s="58"/>
      <c r="FA111" s="58"/>
      <c r="FB111" s="58"/>
      <c r="FC111" s="58"/>
      <c r="FD111" s="58"/>
      <c r="FE111" s="58"/>
      <c r="FF111" s="58"/>
      <c r="FG111" s="58"/>
      <c r="FH111" s="58"/>
      <c r="FI111" s="58"/>
      <c r="FJ111" s="58"/>
      <c r="FK111" s="58"/>
      <c r="FL111" s="58"/>
      <c r="FM111" s="58"/>
      <c r="FN111" s="58"/>
      <c r="FO111" s="58"/>
      <c r="FP111" s="58"/>
      <c r="FQ111" s="58"/>
      <c r="FR111" s="58"/>
      <c r="FS111" s="58"/>
      <c r="FT111" s="58"/>
      <c r="FU111" s="58"/>
      <c r="FV111" s="58"/>
      <c r="FW111" s="58"/>
      <c r="FX111" s="58"/>
      <c r="FY111" s="58"/>
      <c r="FZ111" s="58"/>
      <c r="GA111" s="58"/>
      <c r="GB111" s="58"/>
      <c r="GC111" s="58"/>
      <c r="GD111" s="58"/>
      <c r="GE111" s="58"/>
      <c r="GF111" s="58"/>
      <c r="GG111" s="58"/>
      <c r="GH111" s="58"/>
      <c r="GI111" s="58"/>
      <c r="GJ111" s="58"/>
      <c r="GK111" s="58"/>
      <c r="GL111" s="58"/>
      <c r="GM111" s="58"/>
      <c r="GN111" s="58"/>
      <c r="GO111" s="58"/>
      <c r="GP111" s="58"/>
      <c r="GQ111" s="58"/>
      <c r="GR111" s="58"/>
      <c r="GS111" s="58"/>
      <c r="GT111" s="58"/>
      <c r="GU111" s="58"/>
      <c r="GV111" s="58"/>
      <c r="GW111" s="58"/>
      <c r="GX111" s="58"/>
      <c r="GY111" s="58"/>
      <c r="GZ111" s="58"/>
      <c r="HA111" s="58"/>
      <c r="HB111" s="58"/>
      <c r="HC111" s="58"/>
      <c r="HD111" s="58"/>
      <c r="HE111" s="58"/>
      <c r="HF111" s="58"/>
      <c r="HG111" s="58"/>
      <c r="HH111" s="58"/>
      <c r="HI111" s="58"/>
      <c r="HJ111" s="58"/>
      <c r="HK111" s="58"/>
      <c r="HL111" s="58"/>
      <c r="HM111" s="58"/>
      <c r="HN111" s="58"/>
      <c r="HO111" s="58"/>
      <c r="HP111" s="58"/>
      <c r="HQ111" s="58"/>
      <c r="HR111" s="58"/>
      <c r="HS111" s="58"/>
      <c r="HT111" s="58"/>
      <c r="HU111" s="58"/>
      <c r="HV111" s="58"/>
      <c r="HW111" s="58"/>
      <c r="HX111" s="58"/>
      <c r="HY111" s="58"/>
      <c r="HZ111" s="58"/>
      <c r="IA111" s="58"/>
      <c r="IB111" s="58"/>
      <c r="IC111" s="58"/>
      <c r="ID111" s="58"/>
      <c r="IE111" s="58"/>
      <c r="IF111" s="58"/>
      <c r="IG111" s="58"/>
      <c r="IH111" s="58"/>
      <c r="II111" s="58"/>
      <c r="IJ111" s="58"/>
      <c r="IK111" s="58"/>
      <c r="IL111" s="58"/>
      <c r="IM111" s="58"/>
      <c r="IN111" s="58"/>
      <c r="IO111" s="58"/>
      <c r="IP111" s="58"/>
      <c r="IQ111" s="58"/>
      <c r="IR111" s="58"/>
      <c r="IS111" s="58"/>
      <c r="IT111" s="58"/>
      <c r="IU111" s="58"/>
      <c r="IV111" s="58"/>
      <c r="IW111" s="58"/>
      <c r="IX111" s="58"/>
      <c r="IY111" s="58"/>
      <c r="IZ111" s="58"/>
      <c r="JA111" s="58"/>
      <c r="JB111" s="58"/>
      <c r="JC111" s="58"/>
      <c r="JD111" s="58"/>
      <c r="JE111" s="58"/>
      <c r="JF111" s="58"/>
      <c r="JG111" s="58"/>
      <c r="JH111" s="58"/>
      <c r="JI111" s="58"/>
      <c r="JJ111" s="58"/>
      <c r="JK111" s="58"/>
      <c r="JL111" s="58"/>
      <c r="JM111" s="58"/>
      <c r="JN111" s="58"/>
      <c r="JO111" s="58"/>
      <c r="JP111" s="58"/>
      <c r="JQ111" s="58"/>
      <c r="JR111" s="58"/>
      <c r="JS111" s="58"/>
      <c r="JT111" s="58"/>
      <c r="JU111" s="58"/>
      <c r="JV111" s="58"/>
      <c r="JW111" s="58"/>
      <c r="JX111" s="58"/>
      <c r="JY111" s="58"/>
      <c r="JZ111" s="58"/>
      <c r="KA111" s="58"/>
      <c r="KB111" s="58"/>
      <c r="KC111" s="58"/>
      <c r="KD111" s="58"/>
      <c r="KE111" s="58"/>
      <c r="KF111" s="58"/>
      <c r="KG111" s="58"/>
      <c r="KH111" s="58"/>
      <c r="KI111" s="58"/>
      <c r="KJ111" s="58"/>
      <c r="KK111" s="58"/>
      <c r="KL111" s="58"/>
      <c r="KM111" s="58"/>
      <c r="KN111" s="58"/>
      <c r="KO111" s="58"/>
      <c r="KP111" s="58"/>
      <c r="KQ111" s="58"/>
      <c r="KR111" s="58"/>
      <c r="KS111" s="58"/>
      <c r="KT111" s="58"/>
      <c r="KU111" s="58"/>
      <c r="KV111" s="58"/>
      <c r="KW111" s="58"/>
      <c r="KX111" s="58"/>
      <c r="KY111" s="58"/>
      <c r="KZ111" s="58"/>
      <c r="LA111" s="58"/>
      <c r="LB111" s="58"/>
      <c r="LC111" s="58"/>
      <c r="LD111" s="58"/>
      <c r="LE111" s="58"/>
      <c r="LF111" s="58"/>
      <c r="LG111" s="58"/>
      <c r="LH111" s="58"/>
      <c r="LI111" s="58"/>
      <c r="LJ111" s="58"/>
      <c r="LK111" s="58"/>
      <c r="LL111" s="58"/>
      <c r="LM111" s="58"/>
      <c r="LN111" s="58"/>
      <c r="LO111" s="58"/>
      <c r="LP111" s="58"/>
      <c r="LQ111" s="58"/>
      <c r="LR111" s="58"/>
      <c r="LS111" s="58"/>
      <c r="LT111" s="58"/>
      <c r="LU111" s="58"/>
      <c r="LV111" s="58"/>
      <c r="LW111" s="58"/>
      <c r="LX111" s="58"/>
      <c r="LY111" s="58"/>
      <c r="LZ111" s="58"/>
      <c r="MA111" s="58"/>
      <c r="MB111" s="58"/>
      <c r="MC111" s="58"/>
      <c r="MD111" s="58"/>
      <c r="ME111" s="58"/>
      <c r="MF111" s="58"/>
      <c r="MG111" s="58"/>
      <c r="MH111" s="58"/>
      <c r="MI111" s="58"/>
      <c r="MJ111" s="58"/>
      <c r="MK111" s="58"/>
      <c r="ML111" s="58"/>
      <c r="MM111" s="58"/>
      <c r="MN111" s="58"/>
      <c r="MO111" s="58"/>
      <c r="MP111" s="58"/>
      <c r="MQ111" s="58"/>
      <c r="MR111" s="58"/>
      <c r="MS111" s="58"/>
      <c r="MT111" s="58"/>
      <c r="MU111" s="58"/>
      <c r="MV111" s="58"/>
      <c r="MW111" s="58"/>
      <c r="MX111" s="58"/>
      <c r="MY111" s="58"/>
      <c r="MZ111" s="58"/>
      <c r="NA111" s="58"/>
      <c r="NB111" s="58"/>
      <c r="NC111" s="58"/>
      <c r="ND111" s="58"/>
      <c r="NE111" s="58"/>
      <c r="NF111" s="58"/>
      <c r="NG111" s="58"/>
      <c r="NH111" s="58"/>
      <c r="NI111" s="58"/>
      <c r="NJ111" s="58"/>
      <c r="NK111" s="58"/>
      <c r="NL111" s="58"/>
      <c r="NM111" s="58"/>
      <c r="NN111" s="58"/>
      <c r="NO111" s="58"/>
      <c r="NP111" s="58"/>
      <c r="NQ111" s="58"/>
      <c r="NR111" s="58"/>
      <c r="NS111" s="58"/>
      <c r="NT111" s="58"/>
      <c r="NU111" s="58"/>
      <c r="NV111" s="58"/>
      <c r="NW111" s="58"/>
      <c r="NX111" s="58"/>
      <c r="NY111" s="58"/>
      <c r="NZ111" s="58"/>
      <c r="OA111" s="58"/>
      <c r="OB111" s="58"/>
      <c r="OC111" s="58"/>
      <c r="OD111" s="58"/>
      <c r="OE111" s="58"/>
      <c r="OF111" s="58"/>
      <c r="OG111" s="58"/>
      <c r="OH111" s="58"/>
      <c r="OI111" s="58"/>
      <c r="OJ111" s="58"/>
      <c r="OK111" s="58"/>
      <c r="OL111" s="58"/>
      <c r="OM111" s="58"/>
      <c r="ON111" s="58"/>
      <c r="OO111" s="58"/>
      <c r="OP111" s="58"/>
      <c r="OQ111" s="58"/>
      <c r="OR111" s="58"/>
      <c r="OS111" s="58"/>
      <c r="OT111" s="58"/>
      <c r="OU111" s="58"/>
      <c r="OV111" s="58"/>
      <c r="OW111" s="58"/>
      <c r="OX111" s="58"/>
      <c r="OY111" s="58"/>
      <c r="OZ111" s="58"/>
      <c r="PA111" s="58"/>
      <c r="PB111" s="58"/>
      <c r="PC111" s="58"/>
      <c r="PD111" s="58"/>
      <c r="PE111" s="58"/>
      <c r="PF111" s="58"/>
      <c r="PG111" s="58"/>
      <c r="PH111" s="58"/>
      <c r="PI111" s="58"/>
      <c r="PJ111" s="58"/>
      <c r="PK111" s="58"/>
      <c r="PL111" s="58"/>
      <c r="PM111" s="58"/>
      <c r="PN111" s="58"/>
      <c r="PO111" s="58"/>
      <c r="PP111" s="58"/>
      <c r="PQ111" s="58"/>
      <c r="PR111" s="58"/>
      <c r="PS111" s="58"/>
      <c r="PT111" s="58"/>
      <c r="PU111" s="58"/>
      <c r="PV111" s="58"/>
      <c r="PW111" s="58"/>
      <c r="PX111" s="58"/>
      <c r="PY111" s="58"/>
      <c r="PZ111" s="58"/>
      <c r="QA111" s="58"/>
      <c r="QB111" s="58"/>
      <c r="QC111" s="58"/>
      <c r="QD111" s="58"/>
      <c r="QE111" s="58"/>
      <c r="QF111" s="58"/>
      <c r="QG111" s="58"/>
      <c r="QH111" s="58"/>
      <c r="QI111" s="58"/>
      <c r="QJ111" s="58"/>
      <c r="QK111" s="58"/>
      <c r="QL111" s="58"/>
      <c r="QM111" s="58"/>
      <c r="QN111" s="58"/>
      <c r="QO111" s="58"/>
      <c r="QP111" s="58"/>
      <c r="QQ111" s="58"/>
      <c r="QR111" s="58"/>
      <c r="QS111" s="58"/>
      <c r="QT111" s="58"/>
      <c r="QU111" s="58"/>
      <c r="QV111" s="58"/>
      <c r="QW111" s="58"/>
      <c r="QX111" s="58"/>
      <c r="QY111" s="58"/>
      <c r="QZ111" s="58"/>
      <c r="RA111" s="58"/>
      <c r="RB111" s="58"/>
      <c r="RC111" s="58"/>
      <c r="RD111" s="58"/>
      <c r="RE111" s="58"/>
      <c r="RF111" s="58"/>
      <c r="RG111" s="58"/>
      <c r="RH111" s="58"/>
      <c r="RI111" s="58"/>
      <c r="RJ111" s="58"/>
      <c r="RK111" s="58"/>
      <c r="RL111" s="58"/>
      <c r="RM111" s="58"/>
      <c r="RN111" s="58"/>
      <c r="RO111" s="58"/>
      <c r="RP111" s="58"/>
      <c r="RQ111" s="58"/>
      <c r="RR111" s="58"/>
      <c r="RS111" s="58"/>
      <c r="RT111" s="58"/>
      <c r="RU111" s="58"/>
      <c r="RV111" s="58"/>
      <c r="RW111" s="58"/>
      <c r="RX111" s="58"/>
      <c r="RY111" s="58"/>
      <c r="RZ111" s="58"/>
      <c r="SA111" s="58"/>
      <c r="SB111" s="58"/>
      <c r="SC111" s="58"/>
      <c r="SD111" s="58"/>
      <c r="SE111" s="58"/>
      <c r="SF111" s="58"/>
      <c r="SG111" s="58"/>
      <c r="SH111" s="58"/>
      <c r="SI111" s="58"/>
      <c r="SJ111" s="58"/>
      <c r="SK111" s="58"/>
      <c r="SL111" s="58"/>
      <c r="SM111" s="58"/>
      <c r="SN111" s="58"/>
      <c r="SO111" s="58"/>
      <c r="SP111" s="58"/>
      <c r="SQ111" s="58"/>
      <c r="SR111" s="58"/>
      <c r="SS111" s="58"/>
      <c r="ST111" s="58"/>
      <c r="SU111" s="58"/>
      <c r="SV111" s="58"/>
      <c r="SW111" s="58"/>
      <c r="SX111" s="58"/>
      <c r="SY111" s="58"/>
      <c r="SZ111" s="58"/>
      <c r="TA111" s="58"/>
      <c r="TB111" s="58"/>
      <c r="TC111" s="58"/>
      <c r="TD111" s="58"/>
      <c r="TE111" s="58"/>
      <c r="TF111" s="58"/>
      <c r="TG111" s="58"/>
      <c r="TH111" s="58"/>
      <c r="TI111" s="58"/>
      <c r="TJ111" s="58"/>
      <c r="TK111" s="58"/>
      <c r="TL111" s="58"/>
      <c r="TM111" s="58"/>
      <c r="TN111" s="58"/>
      <c r="TO111" s="58"/>
      <c r="TP111" s="58"/>
      <c r="TQ111" s="58"/>
      <c r="TR111" s="58"/>
      <c r="TS111" s="58"/>
      <c r="TT111" s="58"/>
      <c r="TU111" s="58"/>
      <c r="TV111" s="58"/>
      <c r="TW111" s="58"/>
      <c r="TX111" s="58"/>
      <c r="TY111" s="58"/>
      <c r="TZ111" s="58"/>
      <c r="UA111" s="58"/>
      <c r="UB111" s="58"/>
      <c r="UC111" s="58"/>
      <c r="UD111" s="58"/>
      <c r="UE111" s="58"/>
      <c r="UF111" s="58"/>
      <c r="UG111" s="58"/>
      <c r="UH111" s="58"/>
      <c r="UI111" s="58"/>
      <c r="UJ111" s="58"/>
      <c r="UK111" s="58"/>
      <c r="UL111" s="58"/>
      <c r="UM111" s="58"/>
      <c r="UN111" s="58"/>
      <c r="UO111" s="58"/>
      <c r="UP111" s="58"/>
      <c r="UQ111" s="58"/>
      <c r="UR111" s="58"/>
      <c r="US111" s="58"/>
      <c r="UT111" s="58"/>
      <c r="UU111" s="58"/>
      <c r="UV111" s="58"/>
      <c r="UW111" s="58"/>
      <c r="UX111" s="58"/>
      <c r="UY111" s="58"/>
      <c r="UZ111" s="58"/>
      <c r="VA111" s="58"/>
      <c r="VB111" s="58"/>
      <c r="VC111" s="58"/>
      <c r="VD111" s="58"/>
      <c r="VE111" s="58"/>
      <c r="VF111" s="58"/>
      <c r="VG111" s="58"/>
      <c r="VH111" s="58"/>
      <c r="VI111" s="58"/>
      <c r="VJ111" s="58"/>
      <c r="VK111" s="58"/>
      <c r="VL111" s="58"/>
      <c r="VM111" s="58"/>
      <c r="VN111" s="58"/>
      <c r="VO111" s="58"/>
      <c r="VP111" s="58"/>
      <c r="VQ111" s="58"/>
      <c r="VR111" s="58"/>
      <c r="VS111" s="58"/>
      <c r="VT111" s="58"/>
      <c r="VU111" s="58"/>
      <c r="VV111" s="58"/>
      <c r="VW111" s="58"/>
      <c r="VX111" s="58"/>
      <c r="VY111" s="58"/>
      <c r="VZ111" s="58"/>
      <c r="WA111" s="58"/>
      <c r="WB111" s="58"/>
      <c r="WC111" s="58"/>
      <c r="WD111" s="58"/>
      <c r="WE111" s="58"/>
      <c r="WF111" s="58"/>
      <c r="WG111" s="58"/>
      <c r="WH111" s="58"/>
      <c r="WI111" s="58"/>
      <c r="WJ111" s="58"/>
      <c r="WK111" s="58"/>
      <c r="WL111" s="58"/>
      <c r="WM111" s="58"/>
      <c r="WN111" s="58"/>
      <c r="WO111" s="58"/>
      <c r="WP111" s="58"/>
      <c r="WQ111" s="58"/>
      <c r="WR111" s="58"/>
      <c r="WS111" s="58"/>
      <c r="WT111" s="58"/>
      <c r="WU111" s="58"/>
      <c r="WV111" s="58"/>
      <c r="WW111" s="58"/>
      <c r="WX111" s="58"/>
      <c r="WY111" s="58"/>
      <c r="WZ111" s="58"/>
      <c r="XA111" s="58"/>
      <c r="XB111" s="58"/>
      <c r="XC111" s="58"/>
      <c r="XD111" s="58"/>
      <c r="XE111" s="58"/>
      <c r="XF111" s="58"/>
      <c r="XG111" s="58"/>
      <c r="XH111" s="58"/>
      <c r="XI111" s="58"/>
      <c r="XJ111" s="58"/>
      <c r="XK111" s="58"/>
      <c r="XL111" s="58"/>
      <c r="XM111" s="58"/>
      <c r="XN111" s="58"/>
      <c r="XO111" s="58"/>
      <c r="XP111" s="58"/>
      <c r="XQ111" s="58"/>
      <c r="XR111" s="58"/>
      <c r="XS111" s="58"/>
      <c r="XT111" s="58"/>
      <c r="XU111" s="58"/>
      <c r="XV111" s="58"/>
      <c r="XW111" s="58"/>
      <c r="XX111" s="58"/>
      <c r="XY111" s="58"/>
      <c r="XZ111" s="58"/>
      <c r="YA111" s="58"/>
      <c r="YB111" s="58"/>
      <c r="YC111" s="58"/>
      <c r="YD111" s="58"/>
      <c r="YE111" s="58"/>
      <c r="YF111" s="58"/>
      <c r="YG111" s="58"/>
      <c r="YH111" s="58"/>
      <c r="YI111" s="58"/>
      <c r="YJ111" s="58"/>
      <c r="YK111" s="58"/>
      <c r="YL111" s="58"/>
      <c r="YM111" s="58"/>
      <c r="YN111" s="58"/>
      <c r="YO111" s="58"/>
      <c r="YP111" s="58"/>
      <c r="YQ111" s="58"/>
      <c r="YR111" s="58"/>
      <c r="YS111" s="58"/>
      <c r="YT111" s="58"/>
      <c r="YU111" s="58"/>
      <c r="YV111" s="58"/>
      <c r="YW111" s="58"/>
      <c r="YX111" s="58"/>
      <c r="YY111" s="58"/>
      <c r="YZ111" s="58"/>
      <c r="ZA111" s="58"/>
      <c r="ZB111" s="58"/>
      <c r="ZC111" s="58"/>
      <c r="ZD111" s="58"/>
      <c r="ZE111" s="58"/>
      <c r="ZF111" s="58"/>
      <c r="ZG111" s="58"/>
      <c r="ZH111" s="58"/>
      <c r="ZI111" s="58"/>
      <c r="ZJ111" s="58"/>
      <c r="ZK111" s="58"/>
      <c r="ZL111" s="58"/>
      <c r="ZM111" s="58"/>
      <c r="ZN111" s="58"/>
      <c r="ZO111" s="58"/>
      <c r="ZP111" s="58"/>
      <c r="ZQ111" s="58"/>
      <c r="ZR111" s="58"/>
      <c r="ZS111" s="58"/>
      <c r="ZT111" s="58"/>
      <c r="ZU111" s="58"/>
      <c r="ZV111" s="58"/>
      <c r="ZW111" s="58"/>
      <c r="ZX111" s="58"/>
      <c r="ZY111" s="58"/>
      <c r="ZZ111" s="58"/>
      <c r="AAA111" s="58"/>
      <c r="AAB111" s="58"/>
      <c r="AAC111" s="58"/>
      <c r="AAD111" s="58"/>
      <c r="AAE111" s="58"/>
      <c r="AAF111" s="58"/>
      <c r="AAG111" s="58"/>
      <c r="AAH111" s="58"/>
      <c r="AAI111" s="58"/>
      <c r="AAJ111" s="58"/>
      <c r="AAK111" s="58"/>
      <c r="AAL111" s="58"/>
      <c r="AAM111" s="58"/>
      <c r="AAN111" s="58"/>
      <c r="AAO111" s="58"/>
      <c r="AAP111" s="58"/>
      <c r="AAQ111" s="58"/>
      <c r="AAR111" s="58"/>
      <c r="AAS111" s="58"/>
      <c r="AAT111" s="58"/>
      <c r="AAU111" s="58"/>
      <c r="AAV111" s="58"/>
      <c r="AAW111" s="58"/>
      <c r="AAX111" s="58"/>
      <c r="AAY111" s="58"/>
      <c r="AAZ111" s="58"/>
      <c r="ABA111" s="58"/>
      <c r="ABB111" s="58"/>
      <c r="ABC111" s="58"/>
      <c r="ABD111" s="58"/>
      <c r="ABE111" s="58"/>
      <c r="ABF111" s="58"/>
      <c r="ABG111" s="58"/>
      <c r="ABH111" s="58"/>
      <c r="ABI111" s="58"/>
      <c r="ABJ111" s="58"/>
      <c r="ABK111" s="58"/>
      <c r="ABL111" s="58"/>
      <c r="ABM111" s="58"/>
      <c r="ABN111" s="58"/>
      <c r="ABO111" s="58"/>
      <c r="ABP111" s="58"/>
      <c r="ABQ111" s="58"/>
      <c r="ABR111" s="58"/>
      <c r="ABS111" s="58"/>
      <c r="ABT111" s="58"/>
      <c r="ABU111" s="58"/>
      <c r="ABV111" s="58"/>
      <c r="ABW111" s="58"/>
      <c r="ABX111" s="58"/>
      <c r="ABY111" s="58"/>
      <c r="ABZ111" s="58"/>
      <c r="ACA111" s="58"/>
      <c r="ACB111" s="58"/>
      <c r="ACC111" s="58"/>
      <c r="ACD111" s="58"/>
      <c r="ACE111" s="58"/>
      <c r="ACF111" s="58"/>
      <c r="ACG111" s="58"/>
      <c r="ACH111" s="58"/>
      <c r="ACI111" s="58"/>
      <c r="ACJ111" s="58"/>
      <c r="ACK111" s="58"/>
      <c r="ACL111" s="58"/>
      <c r="ACM111" s="58"/>
      <c r="ACN111" s="58"/>
      <c r="ACO111" s="58"/>
      <c r="ACP111" s="58"/>
      <c r="ACQ111" s="58"/>
      <c r="ACR111" s="58"/>
      <c r="ACS111" s="58"/>
      <c r="ACT111" s="58"/>
      <c r="ACU111" s="58"/>
      <c r="ACV111" s="58"/>
      <c r="ACW111" s="58"/>
      <c r="ACX111" s="58"/>
      <c r="ACY111" s="58"/>
      <c r="ACZ111" s="58"/>
      <c r="ADA111" s="58"/>
      <c r="ADB111" s="58"/>
      <c r="ADC111" s="58"/>
      <c r="ADD111" s="58"/>
      <c r="ADE111" s="58"/>
      <c r="ADF111" s="58"/>
      <c r="ADG111" s="58"/>
      <c r="ADH111" s="58"/>
      <c r="ADI111" s="58"/>
      <c r="ADJ111" s="58"/>
      <c r="ADK111" s="58"/>
      <c r="ADL111" s="58"/>
      <c r="ADM111" s="58"/>
      <c r="ADN111" s="58"/>
      <c r="ADO111" s="58"/>
      <c r="ADP111" s="58"/>
      <c r="ADQ111" s="58"/>
      <c r="ADR111" s="58"/>
      <c r="ADS111" s="58"/>
      <c r="ADT111" s="58"/>
      <c r="ADU111" s="58"/>
      <c r="ADV111" s="58"/>
      <c r="ADW111" s="58"/>
      <c r="ADX111" s="58"/>
      <c r="ADY111" s="58"/>
      <c r="ADZ111" s="58"/>
      <c r="AEA111" s="58"/>
      <c r="AEB111" s="58"/>
      <c r="AEC111" s="58"/>
      <c r="AED111" s="58"/>
      <c r="AEE111" s="58"/>
      <c r="AEF111" s="58"/>
      <c r="AEG111" s="58"/>
      <c r="AEH111" s="58"/>
      <c r="AEI111" s="58"/>
      <c r="AEJ111" s="58"/>
      <c r="AEK111" s="58"/>
      <c r="AEL111" s="58"/>
      <c r="AEM111" s="58"/>
      <c r="AEN111" s="58"/>
      <c r="AEO111" s="58"/>
      <c r="AEP111" s="58"/>
      <c r="AEQ111" s="58"/>
      <c r="AER111" s="58"/>
      <c r="AES111" s="58"/>
      <c r="AET111" s="58"/>
      <c r="AEU111" s="58"/>
      <c r="AEV111" s="58"/>
      <c r="AEW111" s="58"/>
      <c r="AEX111" s="58"/>
      <c r="AEY111" s="58"/>
      <c r="AEZ111" s="58"/>
      <c r="AFA111" s="58"/>
      <c r="AFB111" s="58"/>
      <c r="AFC111" s="58"/>
      <c r="AFD111" s="58"/>
      <c r="AFE111" s="58"/>
      <c r="AFF111" s="58"/>
      <c r="AFG111" s="58"/>
      <c r="AFH111" s="58"/>
      <c r="AFI111" s="58"/>
      <c r="AFJ111" s="58"/>
      <c r="AFK111" s="58"/>
      <c r="AFL111" s="58"/>
      <c r="AFM111" s="58"/>
      <c r="AFN111" s="58"/>
      <c r="AFO111" s="58"/>
      <c r="AFP111" s="58"/>
      <c r="AFQ111" s="58"/>
      <c r="AFR111" s="58"/>
      <c r="AFS111" s="58"/>
      <c r="AFT111" s="58"/>
      <c r="AFU111" s="58"/>
      <c r="AFV111" s="58"/>
      <c r="AFW111" s="58"/>
      <c r="AFX111" s="58"/>
      <c r="AFY111" s="58"/>
      <c r="AFZ111" s="58"/>
      <c r="AGA111" s="58"/>
      <c r="AGB111" s="58"/>
      <c r="AGC111" s="58"/>
      <c r="AGD111" s="58"/>
      <c r="AGE111" s="58"/>
      <c r="AGF111" s="58"/>
      <c r="AGG111" s="58"/>
      <c r="AGH111" s="58"/>
      <c r="AGI111" s="58"/>
      <c r="AGJ111" s="58"/>
      <c r="AGK111" s="58"/>
      <c r="AGL111" s="58"/>
      <c r="AGM111" s="58"/>
      <c r="AGN111" s="58"/>
      <c r="AGO111" s="58"/>
      <c r="AGP111" s="58"/>
      <c r="AGQ111" s="58"/>
      <c r="AGR111" s="58"/>
      <c r="AGS111" s="58"/>
      <c r="AGT111" s="58"/>
      <c r="AGU111" s="58"/>
      <c r="AGV111" s="58"/>
      <c r="AGW111" s="58"/>
      <c r="AGX111" s="58"/>
      <c r="AGY111" s="58"/>
      <c r="AGZ111" s="58"/>
      <c r="AHA111" s="58"/>
      <c r="AHB111" s="58"/>
      <c r="AHC111" s="58"/>
      <c r="AHD111" s="58"/>
      <c r="AHE111" s="58"/>
      <c r="AHF111" s="58"/>
      <c r="AHG111" s="58"/>
      <c r="AHH111" s="58"/>
      <c r="AHI111" s="58"/>
      <c r="AHJ111" s="58"/>
      <c r="AHK111" s="58"/>
      <c r="AHL111" s="58"/>
      <c r="AHM111" s="58"/>
      <c r="AHN111" s="58"/>
      <c r="AHO111" s="58"/>
      <c r="AHP111" s="58"/>
      <c r="AHQ111" s="58"/>
      <c r="AHR111" s="58"/>
      <c r="AHS111" s="58"/>
      <c r="AHT111" s="58"/>
      <c r="AHU111" s="58"/>
      <c r="AHV111" s="58"/>
      <c r="AHW111" s="58"/>
      <c r="AHX111" s="58"/>
      <c r="AHY111" s="58"/>
      <c r="AHZ111" s="58"/>
      <c r="AIA111" s="58"/>
      <c r="AIB111" s="58"/>
      <c r="AIC111" s="58"/>
      <c r="AID111" s="58"/>
      <c r="AIE111" s="58"/>
      <c r="AIF111" s="58"/>
      <c r="AIG111" s="58"/>
      <c r="AIH111" s="58"/>
      <c r="AII111" s="58"/>
      <c r="AIJ111" s="58"/>
      <c r="AIK111" s="58"/>
      <c r="AIL111" s="58"/>
      <c r="AIM111" s="58"/>
      <c r="AIN111" s="58"/>
      <c r="AIO111" s="58"/>
      <c r="AIP111" s="58"/>
      <c r="AIQ111" s="58"/>
      <c r="AIR111" s="58"/>
      <c r="AIS111" s="58"/>
      <c r="AIT111" s="58"/>
      <c r="AIU111" s="58"/>
      <c r="AIV111" s="58"/>
      <c r="AIW111" s="58"/>
      <c r="AIX111" s="58"/>
      <c r="AIY111" s="58"/>
      <c r="AIZ111" s="58"/>
      <c r="AJA111" s="58"/>
      <c r="AJB111" s="58"/>
      <c r="AJC111" s="58"/>
      <c r="AJD111" s="58"/>
      <c r="AJE111" s="58"/>
      <c r="AJF111" s="58"/>
      <c r="AJG111" s="58"/>
      <c r="AJH111" s="58"/>
      <c r="AJI111" s="58"/>
      <c r="AJJ111" s="58"/>
      <c r="AJK111" s="58"/>
      <c r="AJL111" s="58"/>
      <c r="AJM111" s="58"/>
      <c r="AJN111" s="58"/>
      <c r="AJO111" s="58"/>
      <c r="AJP111" s="58"/>
      <c r="AJQ111" s="58"/>
      <c r="AJR111" s="58"/>
      <c r="AJS111" s="58"/>
      <c r="AJT111" s="58"/>
      <c r="AJU111" s="58"/>
      <c r="AJV111" s="58"/>
      <c r="AJW111" s="58"/>
      <c r="AJX111" s="58"/>
      <c r="AJY111" s="58"/>
      <c r="AJZ111" s="58"/>
      <c r="AKA111" s="58"/>
      <c r="AKB111" s="58"/>
      <c r="AKC111" s="58"/>
      <c r="AKD111" s="58"/>
      <c r="AKE111" s="58"/>
      <c r="AKF111" s="58"/>
      <c r="AKG111" s="58"/>
      <c r="AKH111" s="58"/>
      <c r="AKI111" s="58"/>
      <c r="AKJ111" s="58"/>
      <c r="AKK111" s="58"/>
      <c r="AKL111" s="58"/>
      <c r="AKM111" s="58"/>
      <c r="AKN111" s="58"/>
      <c r="AKO111" s="58"/>
      <c r="AKP111" s="58"/>
      <c r="AKQ111" s="58"/>
      <c r="AKR111" s="58"/>
      <c r="AKS111" s="58"/>
      <c r="AKT111" s="58"/>
      <c r="AKU111" s="58"/>
      <c r="AKV111" s="58"/>
      <c r="AKW111" s="58"/>
      <c r="AKX111" s="58"/>
      <c r="AKY111" s="58"/>
      <c r="AKZ111" s="58"/>
      <c r="ALA111" s="58"/>
      <c r="ALB111" s="58"/>
      <c r="ALC111" s="58"/>
      <c r="ALD111" s="58"/>
      <c r="ALE111" s="58"/>
      <c r="ALF111" s="58"/>
      <c r="ALG111" s="58"/>
      <c r="ALH111" s="58"/>
      <c r="ALI111" s="58"/>
      <c r="ALJ111" s="58"/>
      <c r="ALK111" s="58"/>
      <c r="ALL111" s="58"/>
      <c r="ALM111" s="58"/>
      <c r="ALN111" s="58"/>
      <c r="ALO111" s="58"/>
      <c r="ALP111" s="58"/>
      <c r="ALQ111" s="58"/>
      <c r="ALR111" s="58"/>
      <c r="ALS111" s="58"/>
      <c r="ALT111" s="58"/>
      <c r="ALU111" s="58"/>
      <c r="ALV111" s="58"/>
      <c r="ALW111" s="58"/>
      <c r="ALX111" s="58"/>
      <c r="ALY111" s="58"/>
      <c r="ALZ111" s="58"/>
      <c r="AMA111" s="58"/>
      <c r="AMB111" s="58"/>
      <c r="AMC111" s="58"/>
      <c r="AMD111" s="58"/>
      <c r="AME111" s="58"/>
      <c r="AMF111" s="58"/>
      <c r="AMG111" s="58"/>
      <c r="AMH111" s="58"/>
      <c r="AMI111" s="58"/>
      <c r="AMJ111" s="59"/>
    </row>
    <row r="112" spans="1:1024" s="2" customFormat="1" ht="15" customHeight="1">
      <c r="A112" s="190"/>
      <c r="B112" s="190"/>
      <c r="C112" s="190"/>
      <c r="D112" s="190"/>
      <c r="E112" s="190"/>
      <c r="F112" s="190"/>
      <c r="G112" s="190"/>
      <c r="H112" s="190"/>
      <c r="I112" s="190"/>
      <c r="J112" s="149"/>
      <c r="K112" s="1"/>
      <c r="AV112" s="58"/>
      <c r="AW112" s="58"/>
      <c r="AX112" s="58"/>
      <c r="AY112" s="58"/>
      <c r="AZ112" s="58"/>
      <c r="BA112" s="58"/>
      <c r="BB112" s="58"/>
      <c r="BC112" s="58"/>
      <c r="BD112" s="58"/>
      <c r="BE112" s="58"/>
      <c r="BF112" s="58"/>
      <c r="BG112" s="58"/>
      <c r="BH112" s="58"/>
      <c r="BI112" s="58"/>
      <c r="BJ112" s="58"/>
      <c r="BK112" s="58"/>
      <c r="BL112" s="58"/>
      <c r="BM112" s="58"/>
      <c r="BN112" s="58"/>
      <c r="BO112" s="58"/>
      <c r="BP112" s="58"/>
      <c r="BQ112" s="58"/>
      <c r="BR112" s="58"/>
      <c r="BS112" s="58"/>
      <c r="BT112" s="58"/>
      <c r="BU112" s="58"/>
      <c r="BV112" s="58"/>
      <c r="BW112" s="58"/>
      <c r="BX112" s="58"/>
      <c r="BY112" s="58"/>
      <c r="BZ112" s="58"/>
      <c r="CA112" s="58"/>
      <c r="CB112" s="58"/>
      <c r="CC112" s="58"/>
      <c r="CD112" s="58"/>
      <c r="CE112" s="58"/>
      <c r="CF112" s="58"/>
      <c r="CG112" s="58"/>
      <c r="CH112" s="58"/>
      <c r="CI112" s="58"/>
      <c r="CJ112" s="58"/>
      <c r="CK112" s="58"/>
      <c r="CL112" s="58"/>
      <c r="CM112" s="58"/>
      <c r="CN112" s="58"/>
      <c r="CO112" s="58"/>
      <c r="CP112" s="58"/>
      <c r="CQ112" s="58"/>
      <c r="CR112" s="58"/>
      <c r="CS112" s="58"/>
      <c r="CT112" s="58"/>
      <c r="CU112" s="58"/>
      <c r="CV112" s="58"/>
      <c r="CW112" s="58"/>
      <c r="CX112" s="58"/>
      <c r="CY112" s="58"/>
      <c r="CZ112" s="58"/>
      <c r="DA112" s="58"/>
      <c r="DB112" s="58"/>
      <c r="DC112" s="58"/>
      <c r="DD112" s="58"/>
      <c r="DE112" s="58"/>
      <c r="DF112" s="58"/>
      <c r="DG112" s="58"/>
      <c r="DH112" s="58"/>
      <c r="DI112" s="58"/>
      <c r="DJ112" s="58"/>
      <c r="DK112" s="58"/>
      <c r="DL112" s="58"/>
      <c r="DM112" s="58"/>
      <c r="DN112" s="58"/>
      <c r="DO112" s="58"/>
      <c r="DP112" s="58"/>
      <c r="DQ112" s="58"/>
      <c r="DR112" s="58"/>
      <c r="DS112" s="58"/>
      <c r="DT112" s="58"/>
      <c r="DU112" s="58"/>
      <c r="DV112" s="58"/>
      <c r="DW112" s="58"/>
      <c r="DX112" s="58"/>
      <c r="DY112" s="58"/>
      <c r="DZ112" s="58"/>
      <c r="EA112" s="58"/>
      <c r="EB112" s="58"/>
      <c r="EC112" s="58"/>
      <c r="ED112" s="58"/>
      <c r="EE112" s="58"/>
      <c r="EF112" s="58"/>
      <c r="EG112" s="58"/>
      <c r="EH112" s="58"/>
      <c r="EI112" s="58"/>
      <c r="EJ112" s="58"/>
      <c r="EK112" s="58"/>
      <c r="EL112" s="58"/>
      <c r="EM112" s="58"/>
      <c r="EN112" s="58"/>
      <c r="EO112" s="58"/>
      <c r="EP112" s="58"/>
      <c r="EQ112" s="58"/>
      <c r="ER112" s="58"/>
      <c r="ES112" s="58"/>
      <c r="ET112" s="58"/>
      <c r="EU112" s="58"/>
      <c r="EV112" s="58"/>
      <c r="EW112" s="58"/>
      <c r="EX112" s="58"/>
      <c r="EY112" s="58"/>
      <c r="EZ112" s="58"/>
      <c r="FA112" s="58"/>
      <c r="FB112" s="58"/>
      <c r="FC112" s="58"/>
      <c r="FD112" s="58"/>
      <c r="FE112" s="58"/>
      <c r="FF112" s="58"/>
      <c r="FG112" s="58"/>
      <c r="FH112" s="58"/>
      <c r="FI112" s="58"/>
      <c r="FJ112" s="58"/>
      <c r="FK112" s="58"/>
      <c r="FL112" s="58"/>
      <c r="FM112" s="58"/>
      <c r="FN112" s="58"/>
      <c r="FO112" s="58"/>
      <c r="FP112" s="58"/>
      <c r="FQ112" s="58"/>
      <c r="FR112" s="58"/>
      <c r="FS112" s="58"/>
      <c r="FT112" s="58"/>
      <c r="FU112" s="58"/>
      <c r="FV112" s="58"/>
      <c r="FW112" s="58"/>
      <c r="FX112" s="58"/>
      <c r="FY112" s="58"/>
      <c r="FZ112" s="58"/>
      <c r="GA112" s="58"/>
      <c r="GB112" s="58"/>
      <c r="GC112" s="58"/>
      <c r="GD112" s="58"/>
      <c r="GE112" s="58"/>
      <c r="GF112" s="58"/>
      <c r="GG112" s="58"/>
      <c r="GH112" s="58"/>
      <c r="GI112" s="58"/>
      <c r="GJ112" s="58"/>
      <c r="GK112" s="58"/>
      <c r="GL112" s="58"/>
      <c r="GM112" s="58"/>
      <c r="GN112" s="58"/>
      <c r="GO112" s="58"/>
      <c r="GP112" s="58"/>
      <c r="GQ112" s="58"/>
      <c r="GR112" s="58"/>
      <c r="GS112" s="58"/>
      <c r="GT112" s="58"/>
      <c r="GU112" s="58"/>
      <c r="GV112" s="58"/>
      <c r="GW112" s="58"/>
      <c r="GX112" s="58"/>
      <c r="GY112" s="58"/>
      <c r="GZ112" s="58"/>
      <c r="HA112" s="58"/>
      <c r="HB112" s="58"/>
      <c r="HC112" s="58"/>
      <c r="HD112" s="58"/>
      <c r="HE112" s="58"/>
      <c r="HF112" s="58"/>
      <c r="HG112" s="58"/>
      <c r="HH112" s="58"/>
      <c r="HI112" s="58"/>
      <c r="HJ112" s="58"/>
      <c r="HK112" s="58"/>
      <c r="HL112" s="58"/>
      <c r="HM112" s="58"/>
      <c r="HN112" s="58"/>
      <c r="HO112" s="58"/>
      <c r="HP112" s="58"/>
      <c r="HQ112" s="58"/>
      <c r="HR112" s="58"/>
      <c r="HS112" s="58"/>
      <c r="HT112" s="58"/>
      <c r="HU112" s="58"/>
      <c r="HV112" s="58"/>
      <c r="HW112" s="58"/>
      <c r="HX112" s="58"/>
      <c r="HY112" s="58"/>
      <c r="HZ112" s="58"/>
      <c r="IA112" s="58"/>
      <c r="IB112" s="58"/>
      <c r="IC112" s="58"/>
      <c r="ID112" s="58"/>
      <c r="IE112" s="58"/>
      <c r="IF112" s="58"/>
      <c r="IG112" s="58"/>
      <c r="IH112" s="58"/>
      <c r="II112" s="58"/>
      <c r="IJ112" s="58"/>
      <c r="IK112" s="58"/>
      <c r="IL112" s="58"/>
      <c r="IM112" s="58"/>
      <c r="IN112" s="58"/>
      <c r="IO112" s="58"/>
      <c r="IP112" s="58"/>
      <c r="IQ112" s="58"/>
      <c r="IR112" s="58"/>
      <c r="IS112" s="58"/>
      <c r="IT112" s="58"/>
      <c r="IU112" s="58"/>
      <c r="IV112" s="58"/>
      <c r="IW112" s="58"/>
      <c r="IX112" s="58"/>
      <c r="IY112" s="58"/>
      <c r="IZ112" s="58"/>
      <c r="JA112" s="58"/>
      <c r="JB112" s="58"/>
      <c r="JC112" s="58"/>
      <c r="JD112" s="58"/>
      <c r="JE112" s="58"/>
      <c r="JF112" s="58"/>
      <c r="JG112" s="58"/>
      <c r="JH112" s="58"/>
      <c r="JI112" s="58"/>
      <c r="JJ112" s="58"/>
      <c r="JK112" s="58"/>
      <c r="JL112" s="58"/>
      <c r="JM112" s="58"/>
      <c r="JN112" s="58"/>
      <c r="JO112" s="58"/>
      <c r="JP112" s="58"/>
      <c r="JQ112" s="58"/>
      <c r="JR112" s="58"/>
      <c r="JS112" s="58"/>
      <c r="JT112" s="58"/>
      <c r="JU112" s="58"/>
      <c r="JV112" s="58"/>
      <c r="JW112" s="58"/>
      <c r="JX112" s="58"/>
      <c r="JY112" s="58"/>
      <c r="JZ112" s="58"/>
      <c r="KA112" s="58"/>
      <c r="KB112" s="58"/>
      <c r="KC112" s="58"/>
      <c r="KD112" s="58"/>
      <c r="KE112" s="58"/>
      <c r="KF112" s="58"/>
      <c r="KG112" s="58"/>
      <c r="KH112" s="58"/>
      <c r="KI112" s="58"/>
      <c r="KJ112" s="58"/>
      <c r="KK112" s="58"/>
      <c r="KL112" s="58"/>
      <c r="KM112" s="58"/>
      <c r="KN112" s="58"/>
      <c r="KO112" s="58"/>
      <c r="KP112" s="58"/>
      <c r="KQ112" s="58"/>
      <c r="KR112" s="58"/>
      <c r="KS112" s="58"/>
      <c r="KT112" s="58"/>
      <c r="KU112" s="58"/>
      <c r="KV112" s="58"/>
      <c r="KW112" s="58"/>
      <c r="KX112" s="58"/>
      <c r="KY112" s="58"/>
      <c r="KZ112" s="58"/>
      <c r="LA112" s="58"/>
      <c r="LB112" s="58"/>
      <c r="LC112" s="58"/>
      <c r="LD112" s="58"/>
      <c r="LE112" s="58"/>
      <c r="LF112" s="58"/>
      <c r="LG112" s="58"/>
      <c r="LH112" s="58"/>
      <c r="LI112" s="58"/>
      <c r="LJ112" s="58"/>
      <c r="LK112" s="58"/>
      <c r="LL112" s="58"/>
      <c r="LM112" s="58"/>
      <c r="LN112" s="58"/>
      <c r="LO112" s="58"/>
      <c r="LP112" s="58"/>
      <c r="LQ112" s="58"/>
      <c r="LR112" s="58"/>
      <c r="LS112" s="58"/>
      <c r="LT112" s="58"/>
      <c r="LU112" s="58"/>
      <c r="LV112" s="58"/>
      <c r="LW112" s="58"/>
      <c r="LX112" s="58"/>
      <c r="LY112" s="58"/>
      <c r="LZ112" s="58"/>
      <c r="MA112" s="58"/>
      <c r="MB112" s="58"/>
      <c r="MC112" s="58"/>
      <c r="MD112" s="58"/>
      <c r="ME112" s="58"/>
      <c r="MF112" s="58"/>
      <c r="MG112" s="58"/>
      <c r="MH112" s="58"/>
      <c r="MI112" s="58"/>
      <c r="MJ112" s="58"/>
      <c r="MK112" s="58"/>
      <c r="ML112" s="58"/>
      <c r="MM112" s="58"/>
      <c r="MN112" s="58"/>
      <c r="MO112" s="58"/>
      <c r="MP112" s="58"/>
      <c r="MQ112" s="58"/>
      <c r="MR112" s="58"/>
      <c r="MS112" s="58"/>
      <c r="MT112" s="58"/>
      <c r="MU112" s="58"/>
      <c r="MV112" s="58"/>
      <c r="MW112" s="58"/>
      <c r="MX112" s="58"/>
      <c r="MY112" s="58"/>
      <c r="MZ112" s="58"/>
      <c r="NA112" s="58"/>
      <c r="NB112" s="58"/>
      <c r="NC112" s="58"/>
      <c r="ND112" s="58"/>
      <c r="NE112" s="58"/>
      <c r="NF112" s="58"/>
      <c r="NG112" s="58"/>
      <c r="NH112" s="58"/>
      <c r="NI112" s="58"/>
      <c r="NJ112" s="58"/>
      <c r="NK112" s="58"/>
      <c r="NL112" s="58"/>
      <c r="NM112" s="58"/>
      <c r="NN112" s="58"/>
      <c r="NO112" s="58"/>
      <c r="NP112" s="58"/>
      <c r="NQ112" s="58"/>
      <c r="NR112" s="58"/>
      <c r="NS112" s="58"/>
      <c r="NT112" s="58"/>
      <c r="NU112" s="58"/>
      <c r="NV112" s="58"/>
      <c r="NW112" s="58"/>
      <c r="NX112" s="58"/>
      <c r="NY112" s="58"/>
      <c r="NZ112" s="58"/>
      <c r="OA112" s="58"/>
      <c r="OB112" s="58"/>
      <c r="OC112" s="58"/>
      <c r="OD112" s="58"/>
      <c r="OE112" s="58"/>
      <c r="OF112" s="58"/>
      <c r="OG112" s="58"/>
      <c r="OH112" s="58"/>
      <c r="OI112" s="58"/>
      <c r="OJ112" s="58"/>
      <c r="OK112" s="58"/>
      <c r="OL112" s="58"/>
      <c r="OM112" s="58"/>
      <c r="ON112" s="58"/>
      <c r="OO112" s="58"/>
      <c r="OP112" s="58"/>
      <c r="OQ112" s="58"/>
      <c r="OR112" s="58"/>
      <c r="OS112" s="58"/>
      <c r="OT112" s="58"/>
      <c r="OU112" s="58"/>
      <c r="OV112" s="58"/>
      <c r="OW112" s="58"/>
      <c r="OX112" s="58"/>
      <c r="OY112" s="58"/>
      <c r="OZ112" s="58"/>
      <c r="PA112" s="58"/>
      <c r="PB112" s="58"/>
      <c r="PC112" s="58"/>
      <c r="PD112" s="58"/>
      <c r="PE112" s="58"/>
      <c r="PF112" s="58"/>
      <c r="PG112" s="58"/>
      <c r="PH112" s="58"/>
      <c r="PI112" s="58"/>
      <c r="PJ112" s="58"/>
      <c r="PK112" s="58"/>
      <c r="PL112" s="58"/>
      <c r="PM112" s="58"/>
      <c r="PN112" s="58"/>
      <c r="PO112" s="58"/>
      <c r="PP112" s="58"/>
      <c r="PQ112" s="58"/>
      <c r="PR112" s="58"/>
      <c r="PS112" s="58"/>
      <c r="PT112" s="58"/>
      <c r="PU112" s="58"/>
      <c r="PV112" s="58"/>
      <c r="PW112" s="58"/>
      <c r="PX112" s="58"/>
      <c r="PY112" s="58"/>
      <c r="PZ112" s="58"/>
      <c r="QA112" s="58"/>
      <c r="QB112" s="58"/>
      <c r="QC112" s="58"/>
      <c r="QD112" s="58"/>
      <c r="QE112" s="58"/>
      <c r="QF112" s="58"/>
      <c r="QG112" s="58"/>
      <c r="QH112" s="58"/>
      <c r="QI112" s="58"/>
      <c r="QJ112" s="58"/>
      <c r="QK112" s="58"/>
      <c r="QL112" s="58"/>
      <c r="QM112" s="58"/>
      <c r="QN112" s="58"/>
      <c r="QO112" s="58"/>
      <c r="QP112" s="58"/>
      <c r="QQ112" s="58"/>
      <c r="QR112" s="58"/>
      <c r="QS112" s="58"/>
      <c r="QT112" s="58"/>
      <c r="QU112" s="58"/>
      <c r="QV112" s="58"/>
      <c r="QW112" s="58"/>
      <c r="QX112" s="58"/>
      <c r="QY112" s="58"/>
      <c r="QZ112" s="58"/>
      <c r="RA112" s="58"/>
      <c r="RB112" s="58"/>
      <c r="RC112" s="58"/>
      <c r="RD112" s="58"/>
      <c r="RE112" s="58"/>
      <c r="RF112" s="58"/>
      <c r="RG112" s="58"/>
      <c r="RH112" s="58"/>
      <c r="RI112" s="58"/>
      <c r="RJ112" s="58"/>
      <c r="RK112" s="58"/>
      <c r="RL112" s="58"/>
      <c r="RM112" s="58"/>
      <c r="RN112" s="58"/>
      <c r="RO112" s="58"/>
      <c r="RP112" s="58"/>
      <c r="RQ112" s="58"/>
      <c r="RR112" s="58"/>
      <c r="RS112" s="58"/>
      <c r="RT112" s="58"/>
      <c r="RU112" s="58"/>
      <c r="RV112" s="58"/>
      <c r="RW112" s="58"/>
      <c r="RX112" s="58"/>
      <c r="RY112" s="58"/>
      <c r="RZ112" s="58"/>
      <c r="SA112" s="58"/>
      <c r="SB112" s="58"/>
      <c r="SC112" s="58"/>
      <c r="SD112" s="58"/>
      <c r="SE112" s="58"/>
      <c r="SF112" s="58"/>
      <c r="SG112" s="58"/>
      <c r="SH112" s="58"/>
      <c r="SI112" s="58"/>
      <c r="SJ112" s="58"/>
      <c r="SK112" s="58"/>
      <c r="SL112" s="58"/>
      <c r="SM112" s="58"/>
      <c r="SN112" s="58"/>
      <c r="SO112" s="58"/>
      <c r="SP112" s="58"/>
      <c r="SQ112" s="58"/>
      <c r="SR112" s="58"/>
      <c r="SS112" s="58"/>
      <c r="ST112" s="58"/>
      <c r="SU112" s="58"/>
      <c r="SV112" s="58"/>
      <c r="SW112" s="58"/>
      <c r="SX112" s="58"/>
      <c r="SY112" s="58"/>
      <c r="SZ112" s="58"/>
      <c r="TA112" s="58"/>
      <c r="TB112" s="58"/>
      <c r="TC112" s="58"/>
      <c r="TD112" s="58"/>
      <c r="TE112" s="58"/>
      <c r="TF112" s="58"/>
      <c r="TG112" s="58"/>
      <c r="TH112" s="58"/>
      <c r="TI112" s="58"/>
      <c r="TJ112" s="58"/>
      <c r="TK112" s="58"/>
      <c r="TL112" s="58"/>
      <c r="TM112" s="58"/>
      <c r="TN112" s="58"/>
      <c r="TO112" s="58"/>
      <c r="TP112" s="58"/>
      <c r="TQ112" s="58"/>
      <c r="TR112" s="58"/>
      <c r="TS112" s="58"/>
      <c r="TT112" s="58"/>
      <c r="TU112" s="58"/>
      <c r="TV112" s="58"/>
      <c r="TW112" s="58"/>
      <c r="TX112" s="58"/>
      <c r="TY112" s="58"/>
      <c r="TZ112" s="58"/>
      <c r="UA112" s="58"/>
      <c r="UB112" s="58"/>
      <c r="UC112" s="58"/>
      <c r="UD112" s="58"/>
      <c r="UE112" s="58"/>
      <c r="UF112" s="58"/>
      <c r="UG112" s="58"/>
      <c r="UH112" s="58"/>
      <c r="UI112" s="58"/>
      <c r="UJ112" s="58"/>
      <c r="UK112" s="58"/>
      <c r="UL112" s="58"/>
      <c r="UM112" s="58"/>
      <c r="UN112" s="58"/>
      <c r="UO112" s="58"/>
      <c r="UP112" s="58"/>
      <c r="UQ112" s="58"/>
      <c r="UR112" s="58"/>
      <c r="US112" s="58"/>
      <c r="UT112" s="58"/>
      <c r="UU112" s="58"/>
      <c r="UV112" s="58"/>
      <c r="UW112" s="58"/>
      <c r="UX112" s="58"/>
      <c r="UY112" s="58"/>
      <c r="UZ112" s="58"/>
      <c r="VA112" s="58"/>
      <c r="VB112" s="58"/>
      <c r="VC112" s="58"/>
      <c r="VD112" s="58"/>
      <c r="VE112" s="58"/>
      <c r="VF112" s="58"/>
      <c r="VG112" s="58"/>
      <c r="VH112" s="58"/>
      <c r="VI112" s="58"/>
      <c r="VJ112" s="58"/>
      <c r="VK112" s="58"/>
      <c r="VL112" s="58"/>
      <c r="VM112" s="58"/>
      <c r="VN112" s="58"/>
      <c r="VO112" s="58"/>
      <c r="VP112" s="58"/>
      <c r="VQ112" s="58"/>
      <c r="VR112" s="58"/>
      <c r="VS112" s="58"/>
      <c r="VT112" s="58"/>
      <c r="VU112" s="58"/>
      <c r="VV112" s="58"/>
      <c r="VW112" s="58"/>
      <c r="VX112" s="58"/>
      <c r="VY112" s="58"/>
      <c r="VZ112" s="58"/>
      <c r="WA112" s="58"/>
      <c r="WB112" s="58"/>
      <c r="WC112" s="58"/>
      <c r="WD112" s="58"/>
      <c r="WE112" s="58"/>
      <c r="WF112" s="58"/>
      <c r="WG112" s="58"/>
      <c r="WH112" s="58"/>
      <c r="WI112" s="58"/>
      <c r="WJ112" s="58"/>
      <c r="WK112" s="58"/>
      <c r="WL112" s="58"/>
      <c r="WM112" s="58"/>
      <c r="WN112" s="58"/>
      <c r="WO112" s="58"/>
      <c r="WP112" s="58"/>
      <c r="WQ112" s="58"/>
      <c r="WR112" s="58"/>
      <c r="WS112" s="58"/>
      <c r="WT112" s="58"/>
      <c r="WU112" s="58"/>
      <c r="WV112" s="58"/>
      <c r="WW112" s="58"/>
      <c r="WX112" s="58"/>
      <c r="WY112" s="58"/>
      <c r="WZ112" s="58"/>
      <c r="XA112" s="58"/>
      <c r="XB112" s="58"/>
      <c r="XC112" s="58"/>
      <c r="XD112" s="58"/>
      <c r="XE112" s="58"/>
      <c r="XF112" s="58"/>
      <c r="XG112" s="58"/>
      <c r="XH112" s="58"/>
      <c r="XI112" s="58"/>
      <c r="XJ112" s="58"/>
      <c r="XK112" s="58"/>
      <c r="XL112" s="58"/>
      <c r="XM112" s="58"/>
      <c r="XN112" s="58"/>
      <c r="XO112" s="58"/>
      <c r="XP112" s="58"/>
      <c r="XQ112" s="58"/>
      <c r="XR112" s="58"/>
      <c r="XS112" s="58"/>
      <c r="XT112" s="58"/>
      <c r="XU112" s="58"/>
      <c r="XV112" s="58"/>
      <c r="XW112" s="58"/>
      <c r="XX112" s="58"/>
      <c r="XY112" s="58"/>
      <c r="XZ112" s="58"/>
      <c r="YA112" s="58"/>
      <c r="YB112" s="58"/>
      <c r="YC112" s="58"/>
      <c r="YD112" s="58"/>
      <c r="YE112" s="58"/>
      <c r="YF112" s="58"/>
      <c r="YG112" s="58"/>
      <c r="YH112" s="58"/>
      <c r="YI112" s="58"/>
      <c r="YJ112" s="58"/>
      <c r="YK112" s="58"/>
      <c r="YL112" s="58"/>
      <c r="YM112" s="58"/>
      <c r="YN112" s="58"/>
      <c r="YO112" s="58"/>
      <c r="YP112" s="58"/>
      <c r="YQ112" s="58"/>
      <c r="YR112" s="58"/>
      <c r="YS112" s="58"/>
      <c r="YT112" s="58"/>
      <c r="YU112" s="58"/>
      <c r="YV112" s="58"/>
      <c r="YW112" s="58"/>
      <c r="YX112" s="58"/>
      <c r="YY112" s="58"/>
      <c r="YZ112" s="58"/>
      <c r="ZA112" s="58"/>
      <c r="ZB112" s="58"/>
      <c r="ZC112" s="58"/>
      <c r="ZD112" s="58"/>
      <c r="ZE112" s="58"/>
      <c r="ZF112" s="58"/>
      <c r="ZG112" s="58"/>
      <c r="ZH112" s="58"/>
      <c r="ZI112" s="58"/>
      <c r="ZJ112" s="58"/>
      <c r="ZK112" s="58"/>
      <c r="ZL112" s="58"/>
      <c r="ZM112" s="58"/>
      <c r="ZN112" s="58"/>
      <c r="ZO112" s="58"/>
      <c r="ZP112" s="58"/>
      <c r="ZQ112" s="58"/>
      <c r="ZR112" s="58"/>
      <c r="ZS112" s="58"/>
      <c r="ZT112" s="58"/>
      <c r="ZU112" s="58"/>
      <c r="ZV112" s="58"/>
      <c r="ZW112" s="58"/>
      <c r="ZX112" s="58"/>
      <c r="ZY112" s="58"/>
      <c r="ZZ112" s="58"/>
      <c r="AAA112" s="58"/>
      <c r="AAB112" s="58"/>
      <c r="AAC112" s="58"/>
      <c r="AAD112" s="58"/>
      <c r="AAE112" s="58"/>
      <c r="AAF112" s="58"/>
      <c r="AAG112" s="58"/>
      <c r="AAH112" s="58"/>
      <c r="AAI112" s="58"/>
      <c r="AAJ112" s="58"/>
      <c r="AAK112" s="58"/>
      <c r="AAL112" s="58"/>
      <c r="AAM112" s="58"/>
      <c r="AAN112" s="58"/>
      <c r="AAO112" s="58"/>
      <c r="AAP112" s="58"/>
      <c r="AAQ112" s="58"/>
      <c r="AAR112" s="58"/>
      <c r="AAS112" s="58"/>
      <c r="AAT112" s="58"/>
      <c r="AAU112" s="58"/>
      <c r="AAV112" s="58"/>
      <c r="AAW112" s="58"/>
      <c r="AAX112" s="58"/>
      <c r="AAY112" s="58"/>
      <c r="AAZ112" s="58"/>
      <c r="ABA112" s="58"/>
      <c r="ABB112" s="58"/>
      <c r="ABC112" s="58"/>
      <c r="ABD112" s="58"/>
      <c r="ABE112" s="58"/>
      <c r="ABF112" s="58"/>
      <c r="ABG112" s="58"/>
      <c r="ABH112" s="58"/>
      <c r="ABI112" s="58"/>
      <c r="ABJ112" s="58"/>
      <c r="ABK112" s="58"/>
      <c r="ABL112" s="58"/>
      <c r="ABM112" s="58"/>
      <c r="ABN112" s="58"/>
      <c r="ABO112" s="58"/>
      <c r="ABP112" s="58"/>
      <c r="ABQ112" s="58"/>
      <c r="ABR112" s="58"/>
      <c r="ABS112" s="58"/>
      <c r="ABT112" s="58"/>
      <c r="ABU112" s="58"/>
      <c r="ABV112" s="58"/>
      <c r="ABW112" s="58"/>
      <c r="ABX112" s="58"/>
      <c r="ABY112" s="58"/>
      <c r="ABZ112" s="58"/>
      <c r="ACA112" s="58"/>
      <c r="ACB112" s="58"/>
      <c r="ACC112" s="58"/>
      <c r="ACD112" s="58"/>
      <c r="ACE112" s="58"/>
      <c r="ACF112" s="58"/>
      <c r="ACG112" s="58"/>
      <c r="ACH112" s="58"/>
      <c r="ACI112" s="58"/>
      <c r="ACJ112" s="58"/>
      <c r="ACK112" s="58"/>
      <c r="ACL112" s="58"/>
      <c r="ACM112" s="58"/>
      <c r="ACN112" s="58"/>
      <c r="ACO112" s="58"/>
      <c r="ACP112" s="58"/>
      <c r="ACQ112" s="58"/>
      <c r="ACR112" s="58"/>
      <c r="ACS112" s="58"/>
      <c r="ACT112" s="58"/>
      <c r="ACU112" s="58"/>
      <c r="ACV112" s="58"/>
      <c r="ACW112" s="58"/>
      <c r="ACX112" s="58"/>
      <c r="ACY112" s="58"/>
      <c r="ACZ112" s="58"/>
      <c r="ADA112" s="58"/>
      <c r="ADB112" s="58"/>
      <c r="ADC112" s="58"/>
      <c r="ADD112" s="58"/>
      <c r="ADE112" s="58"/>
      <c r="ADF112" s="58"/>
      <c r="ADG112" s="58"/>
      <c r="ADH112" s="58"/>
      <c r="ADI112" s="58"/>
      <c r="ADJ112" s="58"/>
      <c r="ADK112" s="58"/>
      <c r="ADL112" s="58"/>
      <c r="ADM112" s="58"/>
      <c r="ADN112" s="58"/>
      <c r="ADO112" s="58"/>
      <c r="ADP112" s="58"/>
      <c r="ADQ112" s="58"/>
      <c r="ADR112" s="58"/>
      <c r="ADS112" s="58"/>
      <c r="ADT112" s="58"/>
      <c r="ADU112" s="58"/>
      <c r="ADV112" s="58"/>
      <c r="ADW112" s="58"/>
      <c r="ADX112" s="58"/>
      <c r="ADY112" s="58"/>
      <c r="ADZ112" s="58"/>
      <c r="AEA112" s="58"/>
      <c r="AEB112" s="58"/>
      <c r="AEC112" s="58"/>
      <c r="AED112" s="58"/>
      <c r="AEE112" s="58"/>
      <c r="AEF112" s="58"/>
      <c r="AEG112" s="58"/>
      <c r="AEH112" s="58"/>
      <c r="AEI112" s="58"/>
      <c r="AEJ112" s="58"/>
      <c r="AEK112" s="58"/>
      <c r="AEL112" s="58"/>
      <c r="AEM112" s="58"/>
      <c r="AEN112" s="58"/>
      <c r="AEO112" s="58"/>
      <c r="AEP112" s="58"/>
      <c r="AEQ112" s="58"/>
      <c r="AER112" s="58"/>
      <c r="AES112" s="58"/>
      <c r="AET112" s="58"/>
      <c r="AEU112" s="58"/>
      <c r="AEV112" s="58"/>
      <c r="AEW112" s="58"/>
      <c r="AEX112" s="58"/>
      <c r="AEY112" s="58"/>
      <c r="AEZ112" s="58"/>
      <c r="AFA112" s="58"/>
      <c r="AFB112" s="58"/>
      <c r="AFC112" s="58"/>
      <c r="AFD112" s="58"/>
      <c r="AFE112" s="58"/>
      <c r="AFF112" s="58"/>
      <c r="AFG112" s="58"/>
      <c r="AFH112" s="58"/>
      <c r="AFI112" s="58"/>
      <c r="AFJ112" s="58"/>
      <c r="AFK112" s="58"/>
      <c r="AFL112" s="58"/>
      <c r="AFM112" s="58"/>
      <c r="AFN112" s="58"/>
      <c r="AFO112" s="58"/>
      <c r="AFP112" s="58"/>
      <c r="AFQ112" s="58"/>
      <c r="AFR112" s="58"/>
      <c r="AFS112" s="58"/>
      <c r="AFT112" s="58"/>
      <c r="AFU112" s="58"/>
      <c r="AFV112" s="58"/>
      <c r="AFW112" s="58"/>
      <c r="AFX112" s="58"/>
      <c r="AFY112" s="58"/>
      <c r="AFZ112" s="58"/>
      <c r="AGA112" s="58"/>
      <c r="AGB112" s="58"/>
      <c r="AGC112" s="58"/>
      <c r="AGD112" s="58"/>
      <c r="AGE112" s="58"/>
      <c r="AGF112" s="58"/>
      <c r="AGG112" s="58"/>
      <c r="AGH112" s="58"/>
      <c r="AGI112" s="58"/>
      <c r="AGJ112" s="58"/>
      <c r="AGK112" s="58"/>
      <c r="AGL112" s="58"/>
      <c r="AGM112" s="58"/>
      <c r="AGN112" s="58"/>
      <c r="AGO112" s="58"/>
      <c r="AGP112" s="58"/>
      <c r="AGQ112" s="58"/>
      <c r="AGR112" s="58"/>
      <c r="AGS112" s="58"/>
      <c r="AGT112" s="58"/>
      <c r="AGU112" s="58"/>
      <c r="AGV112" s="58"/>
      <c r="AGW112" s="58"/>
      <c r="AGX112" s="58"/>
      <c r="AGY112" s="58"/>
      <c r="AGZ112" s="58"/>
      <c r="AHA112" s="58"/>
      <c r="AHB112" s="58"/>
      <c r="AHC112" s="58"/>
      <c r="AHD112" s="58"/>
      <c r="AHE112" s="58"/>
      <c r="AHF112" s="58"/>
      <c r="AHG112" s="58"/>
      <c r="AHH112" s="58"/>
      <c r="AHI112" s="58"/>
      <c r="AHJ112" s="58"/>
      <c r="AHK112" s="58"/>
      <c r="AHL112" s="58"/>
      <c r="AHM112" s="58"/>
      <c r="AHN112" s="58"/>
      <c r="AHO112" s="58"/>
      <c r="AHP112" s="58"/>
      <c r="AHQ112" s="58"/>
      <c r="AHR112" s="58"/>
      <c r="AHS112" s="58"/>
      <c r="AHT112" s="58"/>
      <c r="AHU112" s="58"/>
      <c r="AHV112" s="58"/>
      <c r="AHW112" s="58"/>
      <c r="AHX112" s="58"/>
      <c r="AHY112" s="58"/>
      <c r="AHZ112" s="58"/>
      <c r="AIA112" s="58"/>
      <c r="AIB112" s="58"/>
      <c r="AIC112" s="58"/>
      <c r="AID112" s="58"/>
      <c r="AIE112" s="58"/>
      <c r="AIF112" s="58"/>
      <c r="AIG112" s="58"/>
      <c r="AIH112" s="58"/>
      <c r="AII112" s="58"/>
      <c r="AIJ112" s="58"/>
      <c r="AIK112" s="58"/>
      <c r="AIL112" s="58"/>
      <c r="AIM112" s="58"/>
      <c r="AIN112" s="58"/>
      <c r="AIO112" s="58"/>
      <c r="AIP112" s="58"/>
      <c r="AIQ112" s="58"/>
      <c r="AIR112" s="58"/>
      <c r="AIS112" s="58"/>
      <c r="AIT112" s="58"/>
      <c r="AIU112" s="58"/>
      <c r="AIV112" s="58"/>
      <c r="AIW112" s="58"/>
      <c r="AIX112" s="58"/>
      <c r="AIY112" s="58"/>
      <c r="AIZ112" s="58"/>
      <c r="AJA112" s="58"/>
      <c r="AJB112" s="58"/>
      <c r="AJC112" s="58"/>
      <c r="AJD112" s="58"/>
      <c r="AJE112" s="58"/>
      <c r="AJF112" s="58"/>
      <c r="AJG112" s="58"/>
      <c r="AJH112" s="58"/>
      <c r="AJI112" s="58"/>
      <c r="AJJ112" s="58"/>
      <c r="AJK112" s="58"/>
      <c r="AJL112" s="58"/>
      <c r="AJM112" s="58"/>
      <c r="AJN112" s="58"/>
      <c r="AJO112" s="58"/>
      <c r="AJP112" s="58"/>
      <c r="AJQ112" s="58"/>
      <c r="AJR112" s="58"/>
      <c r="AJS112" s="58"/>
      <c r="AJT112" s="58"/>
      <c r="AJU112" s="58"/>
      <c r="AJV112" s="58"/>
      <c r="AJW112" s="58"/>
      <c r="AJX112" s="58"/>
      <c r="AJY112" s="58"/>
      <c r="AJZ112" s="58"/>
      <c r="AKA112" s="58"/>
      <c r="AKB112" s="58"/>
      <c r="AKC112" s="58"/>
      <c r="AKD112" s="58"/>
      <c r="AKE112" s="58"/>
      <c r="AKF112" s="58"/>
      <c r="AKG112" s="58"/>
      <c r="AKH112" s="58"/>
      <c r="AKI112" s="58"/>
      <c r="AKJ112" s="58"/>
      <c r="AKK112" s="58"/>
      <c r="AKL112" s="58"/>
      <c r="AKM112" s="58"/>
      <c r="AKN112" s="58"/>
      <c r="AKO112" s="58"/>
      <c r="AKP112" s="58"/>
      <c r="AKQ112" s="58"/>
      <c r="AKR112" s="58"/>
      <c r="AKS112" s="58"/>
      <c r="AKT112" s="58"/>
      <c r="AKU112" s="58"/>
      <c r="AKV112" s="58"/>
      <c r="AKW112" s="58"/>
      <c r="AKX112" s="58"/>
      <c r="AKY112" s="58"/>
      <c r="AKZ112" s="58"/>
      <c r="ALA112" s="58"/>
      <c r="ALB112" s="58"/>
      <c r="ALC112" s="58"/>
      <c r="ALD112" s="58"/>
      <c r="ALE112" s="58"/>
      <c r="ALF112" s="58"/>
      <c r="ALG112" s="58"/>
      <c r="ALH112" s="58"/>
      <c r="ALI112" s="58"/>
      <c r="ALJ112" s="58"/>
      <c r="ALK112" s="58"/>
      <c r="ALL112" s="58"/>
      <c r="ALM112" s="58"/>
      <c r="ALN112" s="58"/>
      <c r="ALO112" s="58"/>
      <c r="ALP112" s="58"/>
      <c r="ALQ112" s="58"/>
      <c r="ALR112" s="58"/>
      <c r="ALS112" s="58"/>
      <c r="ALT112" s="58"/>
      <c r="ALU112" s="58"/>
      <c r="ALV112" s="58"/>
      <c r="ALW112" s="58"/>
      <c r="ALX112" s="58"/>
      <c r="ALY112" s="58"/>
      <c r="ALZ112" s="58"/>
      <c r="AMA112" s="58"/>
      <c r="AMB112" s="58"/>
      <c r="AMC112" s="58"/>
      <c r="AMD112" s="58"/>
      <c r="AME112" s="58"/>
      <c r="AMF112" s="58"/>
      <c r="AMG112" s="58"/>
      <c r="AMH112" s="58"/>
      <c r="AMI112" s="58"/>
      <c r="AMJ112" s="59"/>
    </row>
    <row r="113" spans="1:1024" s="2" customFormat="1" ht="15" customHeight="1">
      <c r="A113" s="185" t="s">
        <v>173</v>
      </c>
      <c r="B113" s="185"/>
      <c r="C113" s="185"/>
      <c r="D113" s="185"/>
      <c r="E113" s="185"/>
      <c r="F113" s="185"/>
      <c r="G113" s="185"/>
      <c r="H113" s="185"/>
      <c r="I113" s="185"/>
      <c r="J113" s="15"/>
      <c r="K113" s="1"/>
      <c r="AV113" s="58"/>
      <c r="AW113" s="58"/>
      <c r="AX113" s="58"/>
      <c r="AY113" s="58"/>
      <c r="AZ113" s="58"/>
      <c r="BA113" s="58"/>
      <c r="BB113" s="58"/>
      <c r="BC113" s="58"/>
      <c r="BD113" s="58"/>
      <c r="BE113" s="58"/>
      <c r="BF113" s="58"/>
      <c r="BG113" s="58"/>
      <c r="BH113" s="58"/>
      <c r="BI113" s="58"/>
      <c r="BJ113" s="58"/>
      <c r="BK113" s="58"/>
      <c r="BL113" s="58"/>
      <c r="BM113" s="58"/>
      <c r="BN113" s="58"/>
      <c r="BO113" s="58"/>
      <c r="BP113" s="58"/>
      <c r="BQ113" s="58"/>
      <c r="BR113" s="58"/>
      <c r="BS113" s="58"/>
      <c r="BT113" s="58"/>
      <c r="BU113" s="58"/>
      <c r="BV113" s="58"/>
      <c r="BW113" s="58"/>
      <c r="BX113" s="58"/>
      <c r="BY113" s="58"/>
      <c r="BZ113" s="58"/>
      <c r="CA113" s="58"/>
      <c r="CB113" s="58"/>
      <c r="CC113" s="58"/>
      <c r="CD113" s="58"/>
      <c r="CE113" s="58"/>
      <c r="CF113" s="58"/>
      <c r="CG113" s="58"/>
      <c r="CH113" s="58"/>
      <c r="CI113" s="58"/>
      <c r="CJ113" s="58"/>
      <c r="CK113" s="58"/>
      <c r="CL113" s="58"/>
      <c r="CM113" s="58"/>
      <c r="CN113" s="58"/>
      <c r="CO113" s="58"/>
      <c r="CP113" s="58"/>
      <c r="CQ113" s="58"/>
      <c r="CR113" s="58"/>
      <c r="CS113" s="58"/>
      <c r="CT113" s="58"/>
      <c r="CU113" s="58"/>
      <c r="CV113" s="58"/>
      <c r="CW113" s="58"/>
      <c r="CX113" s="58"/>
      <c r="CY113" s="58"/>
      <c r="CZ113" s="58"/>
      <c r="DA113" s="58"/>
      <c r="DB113" s="58"/>
      <c r="DC113" s="58"/>
      <c r="DD113" s="58"/>
      <c r="DE113" s="58"/>
      <c r="DF113" s="58"/>
      <c r="DG113" s="58"/>
      <c r="DH113" s="58"/>
      <c r="DI113" s="58"/>
      <c r="DJ113" s="58"/>
      <c r="DK113" s="58"/>
      <c r="DL113" s="58"/>
      <c r="DM113" s="58"/>
      <c r="DN113" s="58"/>
      <c r="DO113" s="58"/>
      <c r="DP113" s="58"/>
      <c r="DQ113" s="58"/>
      <c r="DR113" s="58"/>
      <c r="DS113" s="58"/>
      <c r="DT113" s="58"/>
      <c r="DU113" s="58"/>
      <c r="DV113" s="58"/>
      <c r="DW113" s="58"/>
      <c r="DX113" s="58"/>
      <c r="DY113" s="58"/>
      <c r="DZ113" s="58"/>
      <c r="EA113" s="58"/>
      <c r="EB113" s="58"/>
      <c r="EC113" s="58"/>
      <c r="ED113" s="58"/>
      <c r="EE113" s="58"/>
      <c r="EF113" s="58"/>
      <c r="EG113" s="58"/>
      <c r="EH113" s="58"/>
      <c r="EI113" s="58"/>
      <c r="EJ113" s="58"/>
      <c r="EK113" s="58"/>
      <c r="EL113" s="58"/>
      <c r="EM113" s="58"/>
      <c r="EN113" s="58"/>
      <c r="EO113" s="58"/>
      <c r="EP113" s="58"/>
      <c r="EQ113" s="58"/>
      <c r="ER113" s="58"/>
      <c r="ES113" s="58"/>
      <c r="ET113" s="58"/>
      <c r="EU113" s="58"/>
      <c r="EV113" s="58"/>
      <c r="EW113" s="58"/>
      <c r="EX113" s="58"/>
      <c r="EY113" s="58"/>
      <c r="EZ113" s="58"/>
      <c r="FA113" s="58"/>
      <c r="FB113" s="58"/>
      <c r="FC113" s="58"/>
      <c r="FD113" s="58"/>
      <c r="FE113" s="58"/>
      <c r="FF113" s="58"/>
      <c r="FG113" s="58"/>
      <c r="FH113" s="58"/>
      <c r="FI113" s="58"/>
      <c r="FJ113" s="58"/>
      <c r="FK113" s="58"/>
      <c r="FL113" s="58"/>
      <c r="FM113" s="58"/>
      <c r="FN113" s="58"/>
      <c r="FO113" s="58"/>
      <c r="FP113" s="58"/>
      <c r="FQ113" s="58"/>
      <c r="FR113" s="58"/>
      <c r="FS113" s="58"/>
      <c r="FT113" s="58"/>
      <c r="FU113" s="58"/>
      <c r="FV113" s="58"/>
      <c r="FW113" s="58"/>
      <c r="FX113" s="58"/>
      <c r="FY113" s="58"/>
      <c r="FZ113" s="58"/>
      <c r="GA113" s="58"/>
      <c r="GB113" s="58"/>
      <c r="GC113" s="58"/>
      <c r="GD113" s="58"/>
      <c r="GE113" s="58"/>
      <c r="GF113" s="58"/>
      <c r="GG113" s="58"/>
      <c r="GH113" s="58"/>
      <c r="GI113" s="58"/>
      <c r="GJ113" s="58"/>
      <c r="GK113" s="58"/>
      <c r="GL113" s="58"/>
      <c r="GM113" s="58"/>
      <c r="GN113" s="58"/>
      <c r="GO113" s="58"/>
      <c r="GP113" s="58"/>
      <c r="GQ113" s="58"/>
      <c r="GR113" s="58"/>
      <c r="GS113" s="58"/>
      <c r="GT113" s="58"/>
      <c r="GU113" s="58"/>
      <c r="GV113" s="58"/>
      <c r="GW113" s="58"/>
      <c r="GX113" s="58"/>
      <c r="GY113" s="58"/>
      <c r="GZ113" s="58"/>
      <c r="HA113" s="58"/>
      <c r="HB113" s="58"/>
      <c r="HC113" s="58"/>
      <c r="HD113" s="58"/>
      <c r="HE113" s="58"/>
      <c r="HF113" s="58"/>
      <c r="HG113" s="58"/>
      <c r="HH113" s="58"/>
      <c r="HI113" s="58"/>
      <c r="HJ113" s="58"/>
      <c r="HK113" s="58"/>
      <c r="HL113" s="58"/>
      <c r="HM113" s="58"/>
      <c r="HN113" s="58"/>
      <c r="HO113" s="58"/>
      <c r="HP113" s="58"/>
      <c r="HQ113" s="58"/>
      <c r="HR113" s="58"/>
      <c r="HS113" s="58"/>
      <c r="HT113" s="58"/>
      <c r="HU113" s="58"/>
      <c r="HV113" s="58"/>
      <c r="HW113" s="58"/>
      <c r="HX113" s="58"/>
      <c r="HY113" s="58"/>
      <c r="HZ113" s="58"/>
      <c r="IA113" s="58"/>
      <c r="IB113" s="58"/>
      <c r="IC113" s="58"/>
      <c r="ID113" s="58"/>
      <c r="IE113" s="58"/>
      <c r="IF113" s="58"/>
      <c r="IG113" s="58"/>
      <c r="IH113" s="58"/>
      <c r="II113" s="58"/>
      <c r="IJ113" s="58"/>
      <c r="IK113" s="58"/>
      <c r="IL113" s="58"/>
      <c r="IM113" s="58"/>
      <c r="IN113" s="58"/>
      <c r="IO113" s="58"/>
      <c r="IP113" s="58"/>
      <c r="IQ113" s="58"/>
      <c r="IR113" s="58"/>
      <c r="IS113" s="58"/>
      <c r="IT113" s="58"/>
      <c r="IU113" s="58"/>
      <c r="IV113" s="58"/>
      <c r="IW113" s="58"/>
      <c r="IX113" s="58"/>
      <c r="IY113" s="58"/>
      <c r="IZ113" s="58"/>
      <c r="JA113" s="58"/>
      <c r="JB113" s="58"/>
      <c r="JC113" s="58"/>
      <c r="JD113" s="58"/>
      <c r="JE113" s="58"/>
      <c r="JF113" s="58"/>
      <c r="JG113" s="58"/>
      <c r="JH113" s="58"/>
      <c r="JI113" s="58"/>
      <c r="JJ113" s="58"/>
      <c r="JK113" s="58"/>
      <c r="JL113" s="58"/>
      <c r="JM113" s="58"/>
      <c r="JN113" s="58"/>
      <c r="JO113" s="58"/>
      <c r="JP113" s="58"/>
      <c r="JQ113" s="58"/>
      <c r="JR113" s="58"/>
      <c r="JS113" s="58"/>
      <c r="JT113" s="58"/>
      <c r="JU113" s="58"/>
      <c r="JV113" s="58"/>
      <c r="JW113" s="58"/>
      <c r="JX113" s="58"/>
      <c r="JY113" s="58"/>
      <c r="JZ113" s="58"/>
      <c r="KA113" s="58"/>
      <c r="KB113" s="58"/>
      <c r="KC113" s="58"/>
      <c r="KD113" s="58"/>
      <c r="KE113" s="58"/>
      <c r="KF113" s="58"/>
      <c r="KG113" s="58"/>
      <c r="KH113" s="58"/>
      <c r="KI113" s="58"/>
      <c r="KJ113" s="58"/>
      <c r="KK113" s="58"/>
      <c r="KL113" s="58"/>
      <c r="KM113" s="58"/>
      <c r="KN113" s="58"/>
      <c r="KO113" s="58"/>
      <c r="KP113" s="58"/>
      <c r="KQ113" s="58"/>
      <c r="KR113" s="58"/>
      <c r="KS113" s="58"/>
      <c r="KT113" s="58"/>
      <c r="KU113" s="58"/>
      <c r="KV113" s="58"/>
      <c r="KW113" s="58"/>
      <c r="KX113" s="58"/>
      <c r="KY113" s="58"/>
      <c r="KZ113" s="58"/>
      <c r="LA113" s="58"/>
      <c r="LB113" s="58"/>
      <c r="LC113" s="58"/>
      <c r="LD113" s="58"/>
      <c r="LE113" s="58"/>
      <c r="LF113" s="58"/>
      <c r="LG113" s="58"/>
      <c r="LH113" s="58"/>
      <c r="LI113" s="58"/>
      <c r="LJ113" s="58"/>
      <c r="LK113" s="58"/>
      <c r="LL113" s="58"/>
      <c r="LM113" s="58"/>
      <c r="LN113" s="58"/>
      <c r="LO113" s="58"/>
      <c r="LP113" s="58"/>
      <c r="LQ113" s="58"/>
      <c r="LR113" s="58"/>
      <c r="LS113" s="58"/>
      <c r="LT113" s="58"/>
      <c r="LU113" s="58"/>
      <c r="LV113" s="58"/>
      <c r="LW113" s="58"/>
      <c r="LX113" s="58"/>
      <c r="LY113" s="58"/>
      <c r="LZ113" s="58"/>
      <c r="MA113" s="58"/>
      <c r="MB113" s="58"/>
      <c r="MC113" s="58"/>
      <c r="MD113" s="58"/>
      <c r="ME113" s="58"/>
      <c r="MF113" s="58"/>
      <c r="MG113" s="58"/>
      <c r="MH113" s="58"/>
      <c r="MI113" s="58"/>
      <c r="MJ113" s="58"/>
      <c r="MK113" s="58"/>
      <c r="ML113" s="58"/>
      <c r="MM113" s="58"/>
      <c r="MN113" s="58"/>
      <c r="MO113" s="58"/>
      <c r="MP113" s="58"/>
      <c r="MQ113" s="58"/>
      <c r="MR113" s="58"/>
      <c r="MS113" s="58"/>
      <c r="MT113" s="58"/>
      <c r="MU113" s="58"/>
      <c r="MV113" s="58"/>
      <c r="MW113" s="58"/>
      <c r="MX113" s="58"/>
      <c r="MY113" s="58"/>
      <c r="MZ113" s="58"/>
      <c r="NA113" s="58"/>
      <c r="NB113" s="58"/>
      <c r="NC113" s="58"/>
      <c r="ND113" s="58"/>
      <c r="NE113" s="58"/>
      <c r="NF113" s="58"/>
      <c r="NG113" s="58"/>
      <c r="NH113" s="58"/>
      <c r="NI113" s="58"/>
      <c r="NJ113" s="58"/>
      <c r="NK113" s="58"/>
      <c r="NL113" s="58"/>
      <c r="NM113" s="58"/>
      <c r="NN113" s="58"/>
      <c r="NO113" s="58"/>
      <c r="NP113" s="58"/>
      <c r="NQ113" s="58"/>
      <c r="NR113" s="58"/>
      <c r="NS113" s="58"/>
      <c r="NT113" s="58"/>
      <c r="NU113" s="58"/>
      <c r="NV113" s="58"/>
      <c r="NW113" s="58"/>
      <c r="NX113" s="58"/>
      <c r="NY113" s="58"/>
      <c r="NZ113" s="58"/>
      <c r="OA113" s="58"/>
      <c r="OB113" s="58"/>
      <c r="OC113" s="58"/>
      <c r="OD113" s="58"/>
      <c r="OE113" s="58"/>
      <c r="OF113" s="58"/>
      <c r="OG113" s="58"/>
      <c r="OH113" s="58"/>
      <c r="OI113" s="58"/>
      <c r="OJ113" s="58"/>
      <c r="OK113" s="58"/>
      <c r="OL113" s="58"/>
      <c r="OM113" s="58"/>
      <c r="ON113" s="58"/>
      <c r="OO113" s="58"/>
      <c r="OP113" s="58"/>
      <c r="OQ113" s="58"/>
      <c r="OR113" s="58"/>
      <c r="OS113" s="58"/>
      <c r="OT113" s="58"/>
      <c r="OU113" s="58"/>
      <c r="OV113" s="58"/>
      <c r="OW113" s="58"/>
      <c r="OX113" s="58"/>
      <c r="OY113" s="58"/>
      <c r="OZ113" s="58"/>
      <c r="PA113" s="58"/>
      <c r="PB113" s="58"/>
      <c r="PC113" s="58"/>
      <c r="PD113" s="58"/>
      <c r="PE113" s="58"/>
      <c r="PF113" s="58"/>
      <c r="PG113" s="58"/>
      <c r="PH113" s="58"/>
      <c r="PI113" s="58"/>
      <c r="PJ113" s="58"/>
      <c r="PK113" s="58"/>
      <c r="PL113" s="58"/>
      <c r="PM113" s="58"/>
      <c r="PN113" s="58"/>
      <c r="PO113" s="58"/>
      <c r="PP113" s="58"/>
      <c r="PQ113" s="58"/>
      <c r="PR113" s="58"/>
      <c r="PS113" s="58"/>
      <c r="PT113" s="58"/>
      <c r="PU113" s="58"/>
      <c r="PV113" s="58"/>
      <c r="PW113" s="58"/>
      <c r="PX113" s="58"/>
      <c r="PY113" s="58"/>
      <c r="PZ113" s="58"/>
      <c r="QA113" s="58"/>
      <c r="QB113" s="58"/>
      <c r="QC113" s="58"/>
      <c r="QD113" s="58"/>
      <c r="QE113" s="58"/>
      <c r="QF113" s="58"/>
      <c r="QG113" s="58"/>
      <c r="QH113" s="58"/>
      <c r="QI113" s="58"/>
      <c r="QJ113" s="58"/>
      <c r="QK113" s="58"/>
      <c r="QL113" s="58"/>
      <c r="QM113" s="58"/>
      <c r="QN113" s="58"/>
      <c r="QO113" s="58"/>
      <c r="QP113" s="58"/>
      <c r="QQ113" s="58"/>
      <c r="QR113" s="58"/>
      <c r="QS113" s="58"/>
      <c r="QT113" s="58"/>
      <c r="QU113" s="58"/>
      <c r="QV113" s="58"/>
      <c r="QW113" s="58"/>
      <c r="QX113" s="58"/>
      <c r="QY113" s="58"/>
      <c r="QZ113" s="58"/>
      <c r="RA113" s="58"/>
      <c r="RB113" s="58"/>
      <c r="RC113" s="58"/>
      <c r="RD113" s="58"/>
      <c r="RE113" s="58"/>
      <c r="RF113" s="58"/>
      <c r="RG113" s="58"/>
      <c r="RH113" s="58"/>
      <c r="RI113" s="58"/>
      <c r="RJ113" s="58"/>
      <c r="RK113" s="58"/>
      <c r="RL113" s="58"/>
      <c r="RM113" s="58"/>
      <c r="RN113" s="58"/>
      <c r="RO113" s="58"/>
      <c r="RP113" s="58"/>
      <c r="RQ113" s="58"/>
      <c r="RR113" s="58"/>
      <c r="RS113" s="58"/>
      <c r="RT113" s="58"/>
      <c r="RU113" s="58"/>
      <c r="RV113" s="58"/>
      <c r="RW113" s="58"/>
      <c r="RX113" s="58"/>
      <c r="RY113" s="58"/>
      <c r="RZ113" s="58"/>
      <c r="SA113" s="58"/>
      <c r="SB113" s="58"/>
      <c r="SC113" s="58"/>
      <c r="SD113" s="58"/>
      <c r="SE113" s="58"/>
      <c r="SF113" s="58"/>
      <c r="SG113" s="58"/>
      <c r="SH113" s="58"/>
      <c r="SI113" s="58"/>
      <c r="SJ113" s="58"/>
      <c r="SK113" s="58"/>
      <c r="SL113" s="58"/>
      <c r="SM113" s="58"/>
      <c r="SN113" s="58"/>
      <c r="SO113" s="58"/>
      <c r="SP113" s="58"/>
      <c r="SQ113" s="58"/>
      <c r="SR113" s="58"/>
      <c r="SS113" s="58"/>
      <c r="ST113" s="58"/>
      <c r="SU113" s="58"/>
      <c r="SV113" s="58"/>
      <c r="SW113" s="58"/>
      <c r="SX113" s="58"/>
      <c r="SY113" s="58"/>
      <c r="SZ113" s="58"/>
      <c r="TA113" s="58"/>
      <c r="TB113" s="58"/>
      <c r="TC113" s="58"/>
      <c r="TD113" s="58"/>
      <c r="TE113" s="58"/>
      <c r="TF113" s="58"/>
      <c r="TG113" s="58"/>
      <c r="TH113" s="58"/>
      <c r="TI113" s="58"/>
      <c r="TJ113" s="58"/>
      <c r="TK113" s="58"/>
      <c r="TL113" s="58"/>
      <c r="TM113" s="58"/>
      <c r="TN113" s="58"/>
      <c r="TO113" s="58"/>
      <c r="TP113" s="58"/>
      <c r="TQ113" s="58"/>
      <c r="TR113" s="58"/>
      <c r="TS113" s="58"/>
      <c r="TT113" s="58"/>
      <c r="TU113" s="58"/>
      <c r="TV113" s="58"/>
      <c r="TW113" s="58"/>
      <c r="TX113" s="58"/>
      <c r="TY113" s="58"/>
      <c r="TZ113" s="58"/>
      <c r="UA113" s="58"/>
      <c r="UB113" s="58"/>
      <c r="UC113" s="58"/>
      <c r="UD113" s="58"/>
      <c r="UE113" s="58"/>
      <c r="UF113" s="58"/>
      <c r="UG113" s="58"/>
      <c r="UH113" s="58"/>
      <c r="UI113" s="58"/>
      <c r="UJ113" s="58"/>
      <c r="UK113" s="58"/>
      <c r="UL113" s="58"/>
      <c r="UM113" s="58"/>
      <c r="UN113" s="58"/>
      <c r="UO113" s="58"/>
      <c r="UP113" s="58"/>
      <c r="UQ113" s="58"/>
      <c r="UR113" s="58"/>
      <c r="US113" s="58"/>
      <c r="UT113" s="58"/>
      <c r="UU113" s="58"/>
      <c r="UV113" s="58"/>
      <c r="UW113" s="58"/>
      <c r="UX113" s="58"/>
      <c r="UY113" s="58"/>
      <c r="UZ113" s="58"/>
      <c r="VA113" s="58"/>
      <c r="VB113" s="58"/>
      <c r="VC113" s="58"/>
      <c r="VD113" s="58"/>
      <c r="VE113" s="58"/>
      <c r="VF113" s="58"/>
      <c r="VG113" s="58"/>
      <c r="VH113" s="58"/>
      <c r="VI113" s="58"/>
      <c r="VJ113" s="58"/>
      <c r="VK113" s="58"/>
      <c r="VL113" s="58"/>
      <c r="VM113" s="58"/>
      <c r="VN113" s="58"/>
      <c r="VO113" s="58"/>
      <c r="VP113" s="58"/>
      <c r="VQ113" s="58"/>
      <c r="VR113" s="58"/>
      <c r="VS113" s="58"/>
      <c r="VT113" s="58"/>
      <c r="VU113" s="58"/>
      <c r="VV113" s="58"/>
      <c r="VW113" s="58"/>
      <c r="VX113" s="58"/>
      <c r="VY113" s="58"/>
      <c r="VZ113" s="58"/>
      <c r="WA113" s="58"/>
      <c r="WB113" s="58"/>
      <c r="WC113" s="58"/>
      <c r="WD113" s="58"/>
      <c r="WE113" s="58"/>
      <c r="WF113" s="58"/>
      <c r="WG113" s="58"/>
      <c r="WH113" s="58"/>
      <c r="WI113" s="58"/>
      <c r="WJ113" s="58"/>
      <c r="WK113" s="58"/>
      <c r="WL113" s="58"/>
      <c r="WM113" s="58"/>
      <c r="WN113" s="58"/>
      <c r="WO113" s="58"/>
      <c r="WP113" s="58"/>
      <c r="WQ113" s="58"/>
      <c r="WR113" s="58"/>
      <c r="WS113" s="58"/>
      <c r="WT113" s="58"/>
      <c r="WU113" s="58"/>
      <c r="WV113" s="58"/>
      <c r="WW113" s="58"/>
      <c r="WX113" s="58"/>
      <c r="WY113" s="58"/>
      <c r="WZ113" s="58"/>
      <c r="XA113" s="58"/>
      <c r="XB113" s="58"/>
      <c r="XC113" s="58"/>
      <c r="XD113" s="58"/>
      <c r="XE113" s="58"/>
      <c r="XF113" s="58"/>
      <c r="XG113" s="58"/>
      <c r="XH113" s="58"/>
      <c r="XI113" s="58"/>
      <c r="XJ113" s="58"/>
      <c r="XK113" s="58"/>
      <c r="XL113" s="58"/>
      <c r="XM113" s="58"/>
      <c r="XN113" s="58"/>
      <c r="XO113" s="58"/>
      <c r="XP113" s="58"/>
      <c r="XQ113" s="58"/>
      <c r="XR113" s="58"/>
      <c r="XS113" s="58"/>
      <c r="XT113" s="58"/>
      <c r="XU113" s="58"/>
      <c r="XV113" s="58"/>
      <c r="XW113" s="58"/>
      <c r="XX113" s="58"/>
      <c r="XY113" s="58"/>
      <c r="XZ113" s="58"/>
      <c r="YA113" s="58"/>
      <c r="YB113" s="58"/>
      <c r="YC113" s="58"/>
      <c r="YD113" s="58"/>
      <c r="YE113" s="58"/>
      <c r="YF113" s="58"/>
      <c r="YG113" s="58"/>
      <c r="YH113" s="58"/>
      <c r="YI113" s="58"/>
      <c r="YJ113" s="58"/>
      <c r="YK113" s="58"/>
      <c r="YL113" s="58"/>
      <c r="YM113" s="58"/>
      <c r="YN113" s="58"/>
      <c r="YO113" s="58"/>
      <c r="YP113" s="58"/>
      <c r="YQ113" s="58"/>
      <c r="YR113" s="58"/>
      <c r="YS113" s="58"/>
      <c r="YT113" s="58"/>
      <c r="YU113" s="58"/>
      <c r="YV113" s="58"/>
      <c r="YW113" s="58"/>
      <c r="YX113" s="58"/>
      <c r="YY113" s="58"/>
      <c r="YZ113" s="58"/>
      <c r="ZA113" s="58"/>
      <c r="ZB113" s="58"/>
      <c r="ZC113" s="58"/>
      <c r="ZD113" s="58"/>
      <c r="ZE113" s="58"/>
      <c r="ZF113" s="58"/>
      <c r="ZG113" s="58"/>
      <c r="ZH113" s="58"/>
      <c r="ZI113" s="58"/>
      <c r="ZJ113" s="58"/>
      <c r="ZK113" s="58"/>
      <c r="ZL113" s="58"/>
      <c r="ZM113" s="58"/>
      <c r="ZN113" s="58"/>
      <c r="ZO113" s="58"/>
      <c r="ZP113" s="58"/>
      <c r="ZQ113" s="58"/>
      <c r="ZR113" s="58"/>
      <c r="ZS113" s="58"/>
      <c r="ZT113" s="58"/>
      <c r="ZU113" s="58"/>
      <c r="ZV113" s="58"/>
      <c r="ZW113" s="58"/>
      <c r="ZX113" s="58"/>
      <c r="ZY113" s="58"/>
      <c r="ZZ113" s="58"/>
      <c r="AAA113" s="58"/>
      <c r="AAB113" s="58"/>
      <c r="AAC113" s="58"/>
      <c r="AAD113" s="58"/>
      <c r="AAE113" s="58"/>
      <c r="AAF113" s="58"/>
      <c r="AAG113" s="58"/>
      <c r="AAH113" s="58"/>
      <c r="AAI113" s="58"/>
      <c r="AAJ113" s="58"/>
      <c r="AAK113" s="58"/>
      <c r="AAL113" s="58"/>
      <c r="AAM113" s="58"/>
      <c r="AAN113" s="58"/>
      <c r="AAO113" s="58"/>
      <c r="AAP113" s="58"/>
      <c r="AAQ113" s="58"/>
      <c r="AAR113" s="58"/>
      <c r="AAS113" s="58"/>
      <c r="AAT113" s="58"/>
      <c r="AAU113" s="58"/>
      <c r="AAV113" s="58"/>
      <c r="AAW113" s="58"/>
      <c r="AAX113" s="58"/>
      <c r="AAY113" s="58"/>
      <c r="AAZ113" s="58"/>
      <c r="ABA113" s="58"/>
      <c r="ABB113" s="58"/>
      <c r="ABC113" s="58"/>
      <c r="ABD113" s="58"/>
      <c r="ABE113" s="58"/>
      <c r="ABF113" s="58"/>
      <c r="ABG113" s="58"/>
      <c r="ABH113" s="58"/>
      <c r="ABI113" s="58"/>
      <c r="ABJ113" s="58"/>
      <c r="ABK113" s="58"/>
      <c r="ABL113" s="58"/>
      <c r="ABM113" s="58"/>
      <c r="ABN113" s="58"/>
      <c r="ABO113" s="58"/>
      <c r="ABP113" s="58"/>
      <c r="ABQ113" s="58"/>
      <c r="ABR113" s="58"/>
      <c r="ABS113" s="58"/>
      <c r="ABT113" s="58"/>
      <c r="ABU113" s="58"/>
      <c r="ABV113" s="58"/>
      <c r="ABW113" s="58"/>
      <c r="ABX113" s="58"/>
      <c r="ABY113" s="58"/>
      <c r="ABZ113" s="58"/>
      <c r="ACA113" s="58"/>
      <c r="ACB113" s="58"/>
      <c r="ACC113" s="58"/>
      <c r="ACD113" s="58"/>
      <c r="ACE113" s="58"/>
      <c r="ACF113" s="58"/>
      <c r="ACG113" s="58"/>
      <c r="ACH113" s="58"/>
      <c r="ACI113" s="58"/>
      <c r="ACJ113" s="58"/>
      <c r="ACK113" s="58"/>
      <c r="ACL113" s="58"/>
      <c r="ACM113" s="58"/>
      <c r="ACN113" s="58"/>
      <c r="ACO113" s="58"/>
      <c r="ACP113" s="58"/>
      <c r="ACQ113" s="58"/>
      <c r="ACR113" s="58"/>
      <c r="ACS113" s="58"/>
      <c r="ACT113" s="58"/>
      <c r="ACU113" s="58"/>
      <c r="ACV113" s="58"/>
      <c r="ACW113" s="58"/>
      <c r="ACX113" s="58"/>
      <c r="ACY113" s="58"/>
      <c r="ACZ113" s="58"/>
      <c r="ADA113" s="58"/>
      <c r="ADB113" s="58"/>
      <c r="ADC113" s="58"/>
      <c r="ADD113" s="58"/>
      <c r="ADE113" s="58"/>
      <c r="ADF113" s="58"/>
      <c r="ADG113" s="58"/>
      <c r="ADH113" s="58"/>
      <c r="ADI113" s="58"/>
      <c r="ADJ113" s="58"/>
      <c r="ADK113" s="58"/>
      <c r="ADL113" s="58"/>
      <c r="ADM113" s="58"/>
      <c r="ADN113" s="58"/>
      <c r="ADO113" s="58"/>
      <c r="ADP113" s="58"/>
      <c r="ADQ113" s="58"/>
      <c r="ADR113" s="58"/>
      <c r="ADS113" s="58"/>
      <c r="ADT113" s="58"/>
      <c r="ADU113" s="58"/>
      <c r="ADV113" s="58"/>
      <c r="ADW113" s="58"/>
      <c r="ADX113" s="58"/>
      <c r="ADY113" s="58"/>
      <c r="ADZ113" s="58"/>
      <c r="AEA113" s="58"/>
      <c r="AEB113" s="58"/>
      <c r="AEC113" s="58"/>
      <c r="AED113" s="58"/>
      <c r="AEE113" s="58"/>
      <c r="AEF113" s="58"/>
      <c r="AEG113" s="58"/>
      <c r="AEH113" s="58"/>
      <c r="AEI113" s="58"/>
      <c r="AEJ113" s="58"/>
      <c r="AEK113" s="58"/>
      <c r="AEL113" s="58"/>
      <c r="AEM113" s="58"/>
      <c r="AEN113" s="58"/>
      <c r="AEO113" s="58"/>
      <c r="AEP113" s="58"/>
      <c r="AEQ113" s="58"/>
      <c r="AER113" s="58"/>
      <c r="AES113" s="58"/>
      <c r="AET113" s="58"/>
      <c r="AEU113" s="58"/>
      <c r="AEV113" s="58"/>
      <c r="AEW113" s="58"/>
      <c r="AEX113" s="58"/>
      <c r="AEY113" s="58"/>
      <c r="AEZ113" s="58"/>
      <c r="AFA113" s="58"/>
      <c r="AFB113" s="58"/>
      <c r="AFC113" s="58"/>
      <c r="AFD113" s="58"/>
      <c r="AFE113" s="58"/>
      <c r="AFF113" s="58"/>
      <c r="AFG113" s="58"/>
      <c r="AFH113" s="58"/>
      <c r="AFI113" s="58"/>
      <c r="AFJ113" s="58"/>
      <c r="AFK113" s="58"/>
      <c r="AFL113" s="58"/>
      <c r="AFM113" s="58"/>
      <c r="AFN113" s="58"/>
      <c r="AFO113" s="58"/>
      <c r="AFP113" s="58"/>
      <c r="AFQ113" s="58"/>
      <c r="AFR113" s="58"/>
      <c r="AFS113" s="58"/>
      <c r="AFT113" s="58"/>
      <c r="AFU113" s="58"/>
      <c r="AFV113" s="58"/>
      <c r="AFW113" s="58"/>
      <c r="AFX113" s="58"/>
      <c r="AFY113" s="58"/>
      <c r="AFZ113" s="58"/>
      <c r="AGA113" s="58"/>
      <c r="AGB113" s="58"/>
      <c r="AGC113" s="58"/>
      <c r="AGD113" s="58"/>
      <c r="AGE113" s="58"/>
      <c r="AGF113" s="58"/>
      <c r="AGG113" s="58"/>
      <c r="AGH113" s="58"/>
      <c r="AGI113" s="58"/>
      <c r="AGJ113" s="58"/>
      <c r="AGK113" s="58"/>
      <c r="AGL113" s="58"/>
      <c r="AGM113" s="58"/>
      <c r="AGN113" s="58"/>
      <c r="AGO113" s="58"/>
      <c r="AGP113" s="58"/>
      <c r="AGQ113" s="58"/>
      <c r="AGR113" s="58"/>
      <c r="AGS113" s="58"/>
      <c r="AGT113" s="58"/>
      <c r="AGU113" s="58"/>
      <c r="AGV113" s="58"/>
      <c r="AGW113" s="58"/>
      <c r="AGX113" s="58"/>
      <c r="AGY113" s="58"/>
      <c r="AGZ113" s="58"/>
      <c r="AHA113" s="58"/>
      <c r="AHB113" s="58"/>
      <c r="AHC113" s="58"/>
      <c r="AHD113" s="58"/>
      <c r="AHE113" s="58"/>
      <c r="AHF113" s="58"/>
      <c r="AHG113" s="58"/>
      <c r="AHH113" s="58"/>
      <c r="AHI113" s="58"/>
      <c r="AHJ113" s="58"/>
      <c r="AHK113" s="58"/>
      <c r="AHL113" s="58"/>
      <c r="AHM113" s="58"/>
      <c r="AHN113" s="58"/>
      <c r="AHO113" s="58"/>
      <c r="AHP113" s="58"/>
      <c r="AHQ113" s="58"/>
      <c r="AHR113" s="58"/>
      <c r="AHS113" s="58"/>
      <c r="AHT113" s="58"/>
      <c r="AHU113" s="58"/>
      <c r="AHV113" s="58"/>
      <c r="AHW113" s="58"/>
      <c r="AHX113" s="58"/>
      <c r="AHY113" s="58"/>
      <c r="AHZ113" s="58"/>
      <c r="AIA113" s="58"/>
      <c r="AIB113" s="58"/>
      <c r="AIC113" s="58"/>
      <c r="AID113" s="58"/>
      <c r="AIE113" s="58"/>
      <c r="AIF113" s="58"/>
      <c r="AIG113" s="58"/>
      <c r="AIH113" s="58"/>
      <c r="AII113" s="58"/>
      <c r="AIJ113" s="58"/>
      <c r="AIK113" s="58"/>
      <c r="AIL113" s="58"/>
      <c r="AIM113" s="58"/>
      <c r="AIN113" s="58"/>
      <c r="AIO113" s="58"/>
      <c r="AIP113" s="58"/>
      <c r="AIQ113" s="58"/>
      <c r="AIR113" s="58"/>
      <c r="AIS113" s="58"/>
      <c r="AIT113" s="58"/>
      <c r="AIU113" s="58"/>
      <c r="AIV113" s="58"/>
      <c r="AIW113" s="58"/>
      <c r="AIX113" s="58"/>
      <c r="AIY113" s="58"/>
      <c r="AIZ113" s="58"/>
      <c r="AJA113" s="58"/>
      <c r="AJB113" s="58"/>
      <c r="AJC113" s="58"/>
      <c r="AJD113" s="58"/>
      <c r="AJE113" s="58"/>
      <c r="AJF113" s="58"/>
      <c r="AJG113" s="58"/>
      <c r="AJH113" s="58"/>
      <c r="AJI113" s="58"/>
      <c r="AJJ113" s="58"/>
      <c r="AJK113" s="58"/>
      <c r="AJL113" s="58"/>
      <c r="AJM113" s="58"/>
      <c r="AJN113" s="58"/>
      <c r="AJO113" s="58"/>
      <c r="AJP113" s="58"/>
      <c r="AJQ113" s="58"/>
      <c r="AJR113" s="58"/>
      <c r="AJS113" s="58"/>
      <c r="AJT113" s="58"/>
      <c r="AJU113" s="58"/>
      <c r="AJV113" s="58"/>
      <c r="AJW113" s="58"/>
      <c r="AJX113" s="58"/>
      <c r="AJY113" s="58"/>
      <c r="AJZ113" s="58"/>
      <c r="AKA113" s="58"/>
      <c r="AKB113" s="58"/>
      <c r="AKC113" s="58"/>
      <c r="AKD113" s="58"/>
      <c r="AKE113" s="58"/>
      <c r="AKF113" s="58"/>
      <c r="AKG113" s="58"/>
      <c r="AKH113" s="58"/>
      <c r="AKI113" s="58"/>
      <c r="AKJ113" s="58"/>
      <c r="AKK113" s="58"/>
      <c r="AKL113" s="58"/>
      <c r="AKM113" s="58"/>
      <c r="AKN113" s="58"/>
      <c r="AKO113" s="58"/>
      <c r="AKP113" s="58"/>
      <c r="AKQ113" s="58"/>
      <c r="AKR113" s="58"/>
      <c r="AKS113" s="58"/>
      <c r="AKT113" s="58"/>
      <c r="AKU113" s="58"/>
      <c r="AKV113" s="58"/>
      <c r="AKW113" s="58"/>
      <c r="AKX113" s="58"/>
      <c r="AKY113" s="58"/>
      <c r="AKZ113" s="58"/>
      <c r="ALA113" s="58"/>
      <c r="ALB113" s="58"/>
      <c r="ALC113" s="58"/>
      <c r="ALD113" s="58"/>
      <c r="ALE113" s="58"/>
      <c r="ALF113" s="58"/>
      <c r="ALG113" s="58"/>
      <c r="ALH113" s="58"/>
      <c r="ALI113" s="58"/>
      <c r="ALJ113" s="58"/>
      <c r="ALK113" s="58"/>
      <c r="ALL113" s="58"/>
      <c r="ALM113" s="58"/>
      <c r="ALN113" s="58"/>
      <c r="ALO113" s="58"/>
      <c r="ALP113" s="58"/>
      <c r="ALQ113" s="58"/>
      <c r="ALR113" s="58"/>
      <c r="ALS113" s="58"/>
      <c r="ALT113" s="58"/>
      <c r="ALU113" s="58"/>
      <c r="ALV113" s="58"/>
      <c r="ALW113" s="58"/>
      <c r="ALX113" s="58"/>
      <c r="ALY113" s="58"/>
      <c r="ALZ113" s="58"/>
      <c r="AMA113" s="58"/>
      <c r="AMB113" s="58"/>
      <c r="AMC113" s="58"/>
      <c r="AMD113" s="58"/>
      <c r="AME113" s="58"/>
      <c r="AMF113" s="58"/>
      <c r="AMG113" s="58"/>
      <c r="AMH113" s="58"/>
      <c r="AMI113" s="58"/>
      <c r="AMJ113" s="59"/>
    </row>
    <row r="114" spans="1:1024" s="2" customFormat="1" ht="15" customHeight="1">
      <c r="A114" s="146">
        <v>5</v>
      </c>
      <c r="B114" s="187" t="s">
        <v>174</v>
      </c>
      <c r="C114" s="187"/>
      <c r="D114" s="187"/>
      <c r="E114" s="187"/>
      <c r="F114" s="187"/>
      <c r="G114" s="187"/>
      <c r="H114" s="188" t="s">
        <v>50</v>
      </c>
      <c r="I114" s="188"/>
      <c r="J114" s="42"/>
      <c r="K114" s="62"/>
      <c r="AV114" s="58"/>
      <c r="AW114" s="58"/>
      <c r="AX114" s="58"/>
      <c r="AY114" s="58"/>
      <c r="AZ114" s="58"/>
      <c r="BA114" s="58"/>
      <c r="BB114" s="58"/>
      <c r="BC114" s="58"/>
      <c r="BD114" s="58"/>
      <c r="BE114" s="58"/>
      <c r="BF114" s="58"/>
      <c r="BG114" s="58"/>
      <c r="BH114" s="58"/>
      <c r="BI114" s="58"/>
      <c r="BJ114" s="58"/>
      <c r="BK114" s="58"/>
      <c r="BL114" s="58"/>
      <c r="BM114" s="58"/>
      <c r="BN114" s="58"/>
      <c r="BO114" s="58"/>
      <c r="BP114" s="58"/>
      <c r="BQ114" s="58"/>
      <c r="BR114" s="58"/>
      <c r="BS114" s="58"/>
      <c r="BT114" s="58"/>
      <c r="BU114" s="58"/>
      <c r="BV114" s="58"/>
      <c r="BW114" s="58"/>
      <c r="BX114" s="58"/>
      <c r="BY114" s="58"/>
      <c r="BZ114" s="58"/>
      <c r="CA114" s="58"/>
      <c r="CB114" s="58"/>
      <c r="CC114" s="58"/>
      <c r="CD114" s="58"/>
      <c r="CE114" s="58"/>
      <c r="CF114" s="58"/>
      <c r="CG114" s="58"/>
      <c r="CH114" s="58"/>
      <c r="CI114" s="58"/>
      <c r="CJ114" s="58"/>
      <c r="CK114" s="58"/>
      <c r="CL114" s="58"/>
      <c r="CM114" s="58"/>
      <c r="CN114" s="58"/>
      <c r="CO114" s="58"/>
      <c r="CP114" s="58"/>
      <c r="CQ114" s="58"/>
      <c r="CR114" s="58"/>
      <c r="CS114" s="58"/>
      <c r="CT114" s="58"/>
      <c r="CU114" s="58"/>
      <c r="CV114" s="58"/>
      <c r="CW114" s="58"/>
      <c r="CX114" s="58"/>
      <c r="CY114" s="58"/>
      <c r="CZ114" s="58"/>
      <c r="DA114" s="58"/>
      <c r="DB114" s="58"/>
      <c r="DC114" s="58"/>
      <c r="DD114" s="58"/>
      <c r="DE114" s="58"/>
      <c r="DF114" s="58"/>
      <c r="DG114" s="58"/>
      <c r="DH114" s="58"/>
      <c r="DI114" s="58"/>
      <c r="DJ114" s="58"/>
      <c r="DK114" s="58"/>
      <c r="DL114" s="58"/>
      <c r="DM114" s="58"/>
      <c r="DN114" s="58"/>
      <c r="DO114" s="58"/>
      <c r="DP114" s="58"/>
      <c r="DQ114" s="58"/>
      <c r="DR114" s="58"/>
      <c r="DS114" s="58"/>
      <c r="DT114" s="58"/>
      <c r="DU114" s="58"/>
      <c r="DV114" s="58"/>
      <c r="DW114" s="58"/>
      <c r="DX114" s="58"/>
      <c r="DY114" s="58"/>
      <c r="DZ114" s="58"/>
      <c r="EA114" s="58"/>
      <c r="EB114" s="58"/>
      <c r="EC114" s="58"/>
      <c r="ED114" s="58"/>
      <c r="EE114" s="58"/>
      <c r="EF114" s="58"/>
      <c r="EG114" s="58"/>
      <c r="EH114" s="58"/>
      <c r="EI114" s="58"/>
      <c r="EJ114" s="58"/>
      <c r="EK114" s="58"/>
      <c r="EL114" s="58"/>
      <c r="EM114" s="58"/>
      <c r="EN114" s="58"/>
      <c r="EO114" s="58"/>
      <c r="EP114" s="58"/>
      <c r="EQ114" s="58"/>
      <c r="ER114" s="58"/>
      <c r="ES114" s="58"/>
      <c r="ET114" s="58"/>
      <c r="EU114" s="58"/>
      <c r="EV114" s="58"/>
      <c r="EW114" s="58"/>
      <c r="EX114" s="58"/>
      <c r="EY114" s="58"/>
      <c r="EZ114" s="58"/>
      <c r="FA114" s="58"/>
      <c r="FB114" s="58"/>
      <c r="FC114" s="58"/>
      <c r="FD114" s="58"/>
      <c r="FE114" s="58"/>
      <c r="FF114" s="58"/>
      <c r="FG114" s="58"/>
      <c r="FH114" s="58"/>
      <c r="FI114" s="58"/>
      <c r="FJ114" s="58"/>
      <c r="FK114" s="58"/>
      <c r="FL114" s="58"/>
      <c r="FM114" s="58"/>
      <c r="FN114" s="58"/>
      <c r="FO114" s="58"/>
      <c r="FP114" s="58"/>
      <c r="FQ114" s="58"/>
      <c r="FR114" s="58"/>
      <c r="FS114" s="58"/>
      <c r="FT114" s="58"/>
      <c r="FU114" s="58"/>
      <c r="FV114" s="58"/>
      <c r="FW114" s="58"/>
      <c r="FX114" s="58"/>
      <c r="FY114" s="58"/>
      <c r="FZ114" s="58"/>
      <c r="GA114" s="58"/>
      <c r="GB114" s="58"/>
      <c r="GC114" s="58"/>
      <c r="GD114" s="58"/>
      <c r="GE114" s="58"/>
      <c r="GF114" s="58"/>
      <c r="GG114" s="58"/>
      <c r="GH114" s="58"/>
      <c r="GI114" s="58"/>
      <c r="GJ114" s="58"/>
      <c r="GK114" s="58"/>
      <c r="GL114" s="58"/>
      <c r="GM114" s="58"/>
      <c r="GN114" s="58"/>
      <c r="GO114" s="58"/>
      <c r="GP114" s="58"/>
      <c r="GQ114" s="58"/>
      <c r="GR114" s="58"/>
      <c r="GS114" s="58"/>
      <c r="GT114" s="58"/>
      <c r="GU114" s="58"/>
      <c r="GV114" s="58"/>
      <c r="GW114" s="58"/>
      <c r="GX114" s="58"/>
      <c r="GY114" s="58"/>
      <c r="GZ114" s="58"/>
      <c r="HA114" s="58"/>
      <c r="HB114" s="58"/>
      <c r="HC114" s="58"/>
      <c r="HD114" s="58"/>
      <c r="HE114" s="58"/>
      <c r="HF114" s="58"/>
      <c r="HG114" s="58"/>
      <c r="HH114" s="58"/>
      <c r="HI114" s="58"/>
      <c r="HJ114" s="58"/>
      <c r="HK114" s="58"/>
      <c r="HL114" s="58"/>
      <c r="HM114" s="58"/>
      <c r="HN114" s="58"/>
      <c r="HO114" s="58"/>
      <c r="HP114" s="58"/>
      <c r="HQ114" s="58"/>
      <c r="HR114" s="58"/>
      <c r="HS114" s="58"/>
      <c r="HT114" s="58"/>
      <c r="HU114" s="58"/>
      <c r="HV114" s="58"/>
      <c r="HW114" s="58"/>
      <c r="HX114" s="58"/>
      <c r="HY114" s="58"/>
      <c r="HZ114" s="58"/>
      <c r="IA114" s="58"/>
      <c r="IB114" s="58"/>
      <c r="IC114" s="58"/>
      <c r="ID114" s="58"/>
      <c r="IE114" s="58"/>
      <c r="IF114" s="58"/>
      <c r="IG114" s="58"/>
      <c r="IH114" s="58"/>
      <c r="II114" s="58"/>
      <c r="IJ114" s="58"/>
      <c r="IK114" s="58"/>
      <c r="IL114" s="58"/>
      <c r="IM114" s="58"/>
      <c r="IN114" s="58"/>
      <c r="IO114" s="58"/>
      <c r="IP114" s="58"/>
      <c r="IQ114" s="58"/>
      <c r="IR114" s="58"/>
      <c r="IS114" s="58"/>
      <c r="IT114" s="58"/>
      <c r="IU114" s="58"/>
      <c r="IV114" s="58"/>
      <c r="IW114" s="58"/>
      <c r="IX114" s="58"/>
      <c r="IY114" s="58"/>
      <c r="IZ114" s="58"/>
      <c r="JA114" s="58"/>
      <c r="JB114" s="58"/>
      <c r="JC114" s="58"/>
      <c r="JD114" s="58"/>
      <c r="JE114" s="58"/>
      <c r="JF114" s="58"/>
      <c r="JG114" s="58"/>
      <c r="JH114" s="58"/>
      <c r="JI114" s="58"/>
      <c r="JJ114" s="58"/>
      <c r="JK114" s="58"/>
      <c r="JL114" s="58"/>
      <c r="JM114" s="58"/>
      <c r="JN114" s="58"/>
      <c r="JO114" s="58"/>
      <c r="JP114" s="58"/>
      <c r="JQ114" s="58"/>
      <c r="JR114" s="58"/>
      <c r="JS114" s="58"/>
      <c r="JT114" s="58"/>
      <c r="JU114" s="58"/>
      <c r="JV114" s="58"/>
      <c r="JW114" s="58"/>
      <c r="JX114" s="58"/>
      <c r="JY114" s="58"/>
      <c r="JZ114" s="58"/>
      <c r="KA114" s="58"/>
      <c r="KB114" s="58"/>
      <c r="KC114" s="58"/>
      <c r="KD114" s="58"/>
      <c r="KE114" s="58"/>
      <c r="KF114" s="58"/>
      <c r="KG114" s="58"/>
      <c r="KH114" s="58"/>
      <c r="KI114" s="58"/>
      <c r="KJ114" s="58"/>
      <c r="KK114" s="58"/>
      <c r="KL114" s="58"/>
      <c r="KM114" s="58"/>
      <c r="KN114" s="58"/>
      <c r="KO114" s="58"/>
      <c r="KP114" s="58"/>
      <c r="KQ114" s="58"/>
      <c r="KR114" s="58"/>
      <c r="KS114" s="58"/>
      <c r="KT114" s="58"/>
      <c r="KU114" s="58"/>
      <c r="KV114" s="58"/>
      <c r="KW114" s="58"/>
      <c r="KX114" s="58"/>
      <c r="KY114" s="58"/>
      <c r="KZ114" s="58"/>
      <c r="LA114" s="58"/>
      <c r="LB114" s="58"/>
      <c r="LC114" s="58"/>
      <c r="LD114" s="58"/>
      <c r="LE114" s="58"/>
      <c r="LF114" s="58"/>
      <c r="LG114" s="58"/>
      <c r="LH114" s="58"/>
      <c r="LI114" s="58"/>
      <c r="LJ114" s="58"/>
      <c r="LK114" s="58"/>
      <c r="LL114" s="58"/>
      <c r="LM114" s="58"/>
      <c r="LN114" s="58"/>
      <c r="LO114" s="58"/>
      <c r="LP114" s="58"/>
      <c r="LQ114" s="58"/>
      <c r="LR114" s="58"/>
      <c r="LS114" s="58"/>
      <c r="LT114" s="58"/>
      <c r="LU114" s="58"/>
      <c r="LV114" s="58"/>
      <c r="LW114" s="58"/>
      <c r="LX114" s="58"/>
      <c r="LY114" s="58"/>
      <c r="LZ114" s="58"/>
      <c r="MA114" s="58"/>
      <c r="MB114" s="58"/>
      <c r="MC114" s="58"/>
      <c r="MD114" s="58"/>
      <c r="ME114" s="58"/>
      <c r="MF114" s="58"/>
      <c r="MG114" s="58"/>
      <c r="MH114" s="58"/>
      <c r="MI114" s="58"/>
      <c r="MJ114" s="58"/>
      <c r="MK114" s="58"/>
      <c r="ML114" s="58"/>
      <c r="MM114" s="58"/>
      <c r="MN114" s="58"/>
      <c r="MO114" s="58"/>
      <c r="MP114" s="58"/>
      <c r="MQ114" s="58"/>
      <c r="MR114" s="58"/>
      <c r="MS114" s="58"/>
      <c r="MT114" s="58"/>
      <c r="MU114" s="58"/>
      <c r="MV114" s="58"/>
      <c r="MW114" s="58"/>
      <c r="MX114" s="58"/>
      <c r="MY114" s="58"/>
      <c r="MZ114" s="58"/>
      <c r="NA114" s="58"/>
      <c r="NB114" s="58"/>
      <c r="NC114" s="58"/>
      <c r="ND114" s="58"/>
      <c r="NE114" s="58"/>
      <c r="NF114" s="58"/>
      <c r="NG114" s="58"/>
      <c r="NH114" s="58"/>
      <c r="NI114" s="58"/>
      <c r="NJ114" s="58"/>
      <c r="NK114" s="58"/>
      <c r="NL114" s="58"/>
      <c r="NM114" s="58"/>
      <c r="NN114" s="58"/>
      <c r="NO114" s="58"/>
      <c r="NP114" s="58"/>
      <c r="NQ114" s="58"/>
      <c r="NR114" s="58"/>
      <c r="NS114" s="58"/>
      <c r="NT114" s="58"/>
      <c r="NU114" s="58"/>
      <c r="NV114" s="58"/>
      <c r="NW114" s="58"/>
      <c r="NX114" s="58"/>
      <c r="NY114" s="58"/>
      <c r="NZ114" s="58"/>
      <c r="OA114" s="58"/>
      <c r="OB114" s="58"/>
      <c r="OC114" s="58"/>
      <c r="OD114" s="58"/>
      <c r="OE114" s="58"/>
      <c r="OF114" s="58"/>
      <c r="OG114" s="58"/>
      <c r="OH114" s="58"/>
      <c r="OI114" s="58"/>
      <c r="OJ114" s="58"/>
      <c r="OK114" s="58"/>
      <c r="OL114" s="58"/>
      <c r="OM114" s="58"/>
      <c r="ON114" s="58"/>
      <c r="OO114" s="58"/>
      <c r="OP114" s="58"/>
      <c r="OQ114" s="58"/>
      <c r="OR114" s="58"/>
      <c r="OS114" s="58"/>
      <c r="OT114" s="58"/>
      <c r="OU114" s="58"/>
      <c r="OV114" s="58"/>
      <c r="OW114" s="58"/>
      <c r="OX114" s="58"/>
      <c r="OY114" s="58"/>
      <c r="OZ114" s="58"/>
      <c r="PA114" s="58"/>
      <c r="PB114" s="58"/>
      <c r="PC114" s="58"/>
      <c r="PD114" s="58"/>
      <c r="PE114" s="58"/>
      <c r="PF114" s="58"/>
      <c r="PG114" s="58"/>
      <c r="PH114" s="58"/>
      <c r="PI114" s="58"/>
      <c r="PJ114" s="58"/>
      <c r="PK114" s="58"/>
      <c r="PL114" s="58"/>
      <c r="PM114" s="58"/>
      <c r="PN114" s="58"/>
      <c r="PO114" s="58"/>
      <c r="PP114" s="58"/>
      <c r="PQ114" s="58"/>
      <c r="PR114" s="58"/>
      <c r="PS114" s="58"/>
      <c r="PT114" s="58"/>
      <c r="PU114" s="58"/>
      <c r="PV114" s="58"/>
      <c r="PW114" s="58"/>
      <c r="PX114" s="58"/>
      <c r="PY114" s="58"/>
      <c r="PZ114" s="58"/>
      <c r="QA114" s="58"/>
      <c r="QB114" s="58"/>
      <c r="QC114" s="58"/>
      <c r="QD114" s="58"/>
      <c r="QE114" s="58"/>
      <c r="QF114" s="58"/>
      <c r="QG114" s="58"/>
      <c r="QH114" s="58"/>
      <c r="QI114" s="58"/>
      <c r="QJ114" s="58"/>
      <c r="QK114" s="58"/>
      <c r="QL114" s="58"/>
      <c r="QM114" s="58"/>
      <c r="QN114" s="58"/>
      <c r="QO114" s="58"/>
      <c r="QP114" s="58"/>
      <c r="QQ114" s="58"/>
      <c r="QR114" s="58"/>
      <c r="QS114" s="58"/>
      <c r="QT114" s="58"/>
      <c r="QU114" s="58"/>
      <c r="QV114" s="58"/>
      <c r="QW114" s="58"/>
      <c r="QX114" s="58"/>
      <c r="QY114" s="58"/>
      <c r="QZ114" s="58"/>
      <c r="RA114" s="58"/>
      <c r="RB114" s="58"/>
      <c r="RC114" s="58"/>
      <c r="RD114" s="58"/>
      <c r="RE114" s="58"/>
      <c r="RF114" s="58"/>
      <c r="RG114" s="58"/>
      <c r="RH114" s="58"/>
      <c r="RI114" s="58"/>
      <c r="RJ114" s="58"/>
      <c r="RK114" s="58"/>
      <c r="RL114" s="58"/>
      <c r="RM114" s="58"/>
      <c r="RN114" s="58"/>
      <c r="RO114" s="58"/>
      <c r="RP114" s="58"/>
      <c r="RQ114" s="58"/>
      <c r="RR114" s="58"/>
      <c r="RS114" s="58"/>
      <c r="RT114" s="58"/>
      <c r="RU114" s="58"/>
      <c r="RV114" s="58"/>
      <c r="RW114" s="58"/>
      <c r="RX114" s="58"/>
      <c r="RY114" s="58"/>
      <c r="RZ114" s="58"/>
      <c r="SA114" s="58"/>
      <c r="SB114" s="58"/>
      <c r="SC114" s="58"/>
      <c r="SD114" s="58"/>
      <c r="SE114" s="58"/>
      <c r="SF114" s="58"/>
      <c r="SG114" s="58"/>
      <c r="SH114" s="58"/>
      <c r="SI114" s="58"/>
      <c r="SJ114" s="58"/>
      <c r="SK114" s="58"/>
      <c r="SL114" s="58"/>
      <c r="SM114" s="58"/>
      <c r="SN114" s="58"/>
      <c r="SO114" s="58"/>
      <c r="SP114" s="58"/>
      <c r="SQ114" s="58"/>
      <c r="SR114" s="58"/>
      <c r="SS114" s="58"/>
      <c r="ST114" s="58"/>
      <c r="SU114" s="58"/>
      <c r="SV114" s="58"/>
      <c r="SW114" s="58"/>
      <c r="SX114" s="58"/>
      <c r="SY114" s="58"/>
      <c r="SZ114" s="58"/>
      <c r="TA114" s="58"/>
      <c r="TB114" s="58"/>
      <c r="TC114" s="58"/>
      <c r="TD114" s="58"/>
      <c r="TE114" s="58"/>
      <c r="TF114" s="58"/>
      <c r="TG114" s="58"/>
      <c r="TH114" s="58"/>
      <c r="TI114" s="58"/>
      <c r="TJ114" s="58"/>
      <c r="TK114" s="58"/>
      <c r="TL114" s="58"/>
      <c r="TM114" s="58"/>
      <c r="TN114" s="58"/>
      <c r="TO114" s="58"/>
      <c r="TP114" s="58"/>
      <c r="TQ114" s="58"/>
      <c r="TR114" s="58"/>
      <c r="TS114" s="58"/>
      <c r="TT114" s="58"/>
      <c r="TU114" s="58"/>
      <c r="TV114" s="58"/>
      <c r="TW114" s="58"/>
      <c r="TX114" s="58"/>
      <c r="TY114" s="58"/>
      <c r="TZ114" s="58"/>
      <c r="UA114" s="58"/>
      <c r="UB114" s="58"/>
      <c r="UC114" s="58"/>
      <c r="UD114" s="58"/>
      <c r="UE114" s="58"/>
      <c r="UF114" s="58"/>
      <c r="UG114" s="58"/>
      <c r="UH114" s="58"/>
      <c r="UI114" s="58"/>
      <c r="UJ114" s="58"/>
      <c r="UK114" s="58"/>
      <c r="UL114" s="58"/>
      <c r="UM114" s="58"/>
      <c r="UN114" s="58"/>
      <c r="UO114" s="58"/>
      <c r="UP114" s="58"/>
      <c r="UQ114" s="58"/>
      <c r="UR114" s="58"/>
      <c r="US114" s="58"/>
      <c r="UT114" s="58"/>
      <c r="UU114" s="58"/>
      <c r="UV114" s="58"/>
      <c r="UW114" s="58"/>
      <c r="UX114" s="58"/>
      <c r="UY114" s="58"/>
      <c r="UZ114" s="58"/>
      <c r="VA114" s="58"/>
      <c r="VB114" s="58"/>
      <c r="VC114" s="58"/>
      <c r="VD114" s="58"/>
      <c r="VE114" s="58"/>
      <c r="VF114" s="58"/>
      <c r="VG114" s="58"/>
      <c r="VH114" s="58"/>
      <c r="VI114" s="58"/>
      <c r="VJ114" s="58"/>
      <c r="VK114" s="58"/>
      <c r="VL114" s="58"/>
      <c r="VM114" s="58"/>
      <c r="VN114" s="58"/>
      <c r="VO114" s="58"/>
      <c r="VP114" s="58"/>
      <c r="VQ114" s="58"/>
      <c r="VR114" s="58"/>
      <c r="VS114" s="58"/>
      <c r="VT114" s="58"/>
      <c r="VU114" s="58"/>
      <c r="VV114" s="58"/>
      <c r="VW114" s="58"/>
      <c r="VX114" s="58"/>
      <c r="VY114" s="58"/>
      <c r="VZ114" s="58"/>
      <c r="WA114" s="58"/>
      <c r="WB114" s="58"/>
      <c r="WC114" s="58"/>
      <c r="WD114" s="58"/>
      <c r="WE114" s="58"/>
      <c r="WF114" s="58"/>
      <c r="WG114" s="58"/>
      <c r="WH114" s="58"/>
      <c r="WI114" s="58"/>
      <c r="WJ114" s="58"/>
      <c r="WK114" s="58"/>
      <c r="WL114" s="58"/>
      <c r="WM114" s="58"/>
      <c r="WN114" s="58"/>
      <c r="WO114" s="58"/>
      <c r="WP114" s="58"/>
      <c r="WQ114" s="58"/>
      <c r="WR114" s="58"/>
      <c r="WS114" s="58"/>
      <c r="WT114" s="58"/>
      <c r="WU114" s="58"/>
      <c r="WV114" s="58"/>
      <c r="WW114" s="58"/>
      <c r="WX114" s="58"/>
      <c r="WY114" s="58"/>
      <c r="WZ114" s="58"/>
      <c r="XA114" s="58"/>
      <c r="XB114" s="58"/>
      <c r="XC114" s="58"/>
      <c r="XD114" s="58"/>
      <c r="XE114" s="58"/>
      <c r="XF114" s="58"/>
      <c r="XG114" s="58"/>
      <c r="XH114" s="58"/>
      <c r="XI114" s="58"/>
      <c r="XJ114" s="58"/>
      <c r="XK114" s="58"/>
      <c r="XL114" s="58"/>
      <c r="XM114" s="58"/>
      <c r="XN114" s="58"/>
      <c r="XO114" s="58"/>
      <c r="XP114" s="58"/>
      <c r="XQ114" s="58"/>
      <c r="XR114" s="58"/>
      <c r="XS114" s="58"/>
      <c r="XT114" s="58"/>
      <c r="XU114" s="58"/>
      <c r="XV114" s="58"/>
      <c r="XW114" s="58"/>
      <c r="XX114" s="58"/>
      <c r="XY114" s="58"/>
      <c r="XZ114" s="58"/>
      <c r="YA114" s="58"/>
      <c r="YB114" s="58"/>
      <c r="YC114" s="58"/>
      <c r="YD114" s="58"/>
      <c r="YE114" s="58"/>
      <c r="YF114" s="58"/>
      <c r="YG114" s="58"/>
      <c r="YH114" s="58"/>
      <c r="YI114" s="58"/>
      <c r="YJ114" s="58"/>
      <c r="YK114" s="58"/>
      <c r="YL114" s="58"/>
      <c r="YM114" s="58"/>
      <c r="YN114" s="58"/>
      <c r="YO114" s="58"/>
      <c r="YP114" s="58"/>
      <c r="YQ114" s="58"/>
      <c r="YR114" s="58"/>
      <c r="YS114" s="58"/>
      <c r="YT114" s="58"/>
      <c r="YU114" s="58"/>
      <c r="YV114" s="58"/>
      <c r="YW114" s="58"/>
      <c r="YX114" s="58"/>
      <c r="YY114" s="58"/>
      <c r="YZ114" s="58"/>
      <c r="ZA114" s="58"/>
      <c r="ZB114" s="58"/>
      <c r="ZC114" s="58"/>
      <c r="ZD114" s="58"/>
      <c r="ZE114" s="58"/>
      <c r="ZF114" s="58"/>
      <c r="ZG114" s="58"/>
      <c r="ZH114" s="58"/>
      <c r="ZI114" s="58"/>
      <c r="ZJ114" s="58"/>
      <c r="ZK114" s="58"/>
      <c r="ZL114" s="58"/>
      <c r="ZM114" s="58"/>
      <c r="ZN114" s="58"/>
      <c r="ZO114" s="58"/>
      <c r="ZP114" s="58"/>
      <c r="ZQ114" s="58"/>
      <c r="ZR114" s="58"/>
      <c r="ZS114" s="58"/>
      <c r="ZT114" s="58"/>
      <c r="ZU114" s="58"/>
      <c r="ZV114" s="58"/>
      <c r="ZW114" s="58"/>
      <c r="ZX114" s="58"/>
      <c r="ZY114" s="58"/>
      <c r="ZZ114" s="58"/>
      <c r="AAA114" s="58"/>
      <c r="AAB114" s="58"/>
      <c r="AAC114" s="58"/>
      <c r="AAD114" s="58"/>
      <c r="AAE114" s="58"/>
      <c r="AAF114" s="58"/>
      <c r="AAG114" s="58"/>
      <c r="AAH114" s="58"/>
      <c r="AAI114" s="58"/>
      <c r="AAJ114" s="58"/>
      <c r="AAK114" s="58"/>
      <c r="AAL114" s="58"/>
      <c r="AAM114" s="58"/>
      <c r="AAN114" s="58"/>
      <c r="AAO114" s="58"/>
      <c r="AAP114" s="58"/>
      <c r="AAQ114" s="58"/>
      <c r="AAR114" s="58"/>
      <c r="AAS114" s="58"/>
      <c r="AAT114" s="58"/>
      <c r="AAU114" s="58"/>
      <c r="AAV114" s="58"/>
      <c r="AAW114" s="58"/>
      <c r="AAX114" s="58"/>
      <c r="AAY114" s="58"/>
      <c r="AAZ114" s="58"/>
      <c r="ABA114" s="58"/>
      <c r="ABB114" s="58"/>
      <c r="ABC114" s="58"/>
      <c r="ABD114" s="58"/>
      <c r="ABE114" s="58"/>
      <c r="ABF114" s="58"/>
      <c r="ABG114" s="58"/>
      <c r="ABH114" s="58"/>
      <c r="ABI114" s="58"/>
      <c r="ABJ114" s="58"/>
      <c r="ABK114" s="58"/>
      <c r="ABL114" s="58"/>
      <c r="ABM114" s="58"/>
      <c r="ABN114" s="58"/>
      <c r="ABO114" s="58"/>
      <c r="ABP114" s="58"/>
      <c r="ABQ114" s="58"/>
      <c r="ABR114" s="58"/>
      <c r="ABS114" s="58"/>
      <c r="ABT114" s="58"/>
      <c r="ABU114" s="58"/>
      <c r="ABV114" s="58"/>
      <c r="ABW114" s="58"/>
      <c r="ABX114" s="58"/>
      <c r="ABY114" s="58"/>
      <c r="ABZ114" s="58"/>
      <c r="ACA114" s="58"/>
      <c r="ACB114" s="58"/>
      <c r="ACC114" s="58"/>
      <c r="ACD114" s="58"/>
      <c r="ACE114" s="58"/>
      <c r="ACF114" s="58"/>
      <c r="ACG114" s="58"/>
      <c r="ACH114" s="58"/>
      <c r="ACI114" s="58"/>
      <c r="ACJ114" s="58"/>
      <c r="ACK114" s="58"/>
      <c r="ACL114" s="58"/>
      <c r="ACM114" s="58"/>
      <c r="ACN114" s="58"/>
      <c r="ACO114" s="58"/>
      <c r="ACP114" s="58"/>
      <c r="ACQ114" s="58"/>
      <c r="ACR114" s="58"/>
      <c r="ACS114" s="58"/>
      <c r="ACT114" s="58"/>
      <c r="ACU114" s="58"/>
      <c r="ACV114" s="58"/>
      <c r="ACW114" s="58"/>
      <c r="ACX114" s="58"/>
      <c r="ACY114" s="58"/>
      <c r="ACZ114" s="58"/>
      <c r="ADA114" s="58"/>
      <c r="ADB114" s="58"/>
      <c r="ADC114" s="58"/>
      <c r="ADD114" s="58"/>
      <c r="ADE114" s="58"/>
      <c r="ADF114" s="58"/>
      <c r="ADG114" s="58"/>
      <c r="ADH114" s="58"/>
      <c r="ADI114" s="58"/>
      <c r="ADJ114" s="58"/>
      <c r="ADK114" s="58"/>
      <c r="ADL114" s="58"/>
      <c r="ADM114" s="58"/>
      <c r="ADN114" s="58"/>
      <c r="ADO114" s="58"/>
      <c r="ADP114" s="58"/>
      <c r="ADQ114" s="58"/>
      <c r="ADR114" s="58"/>
      <c r="ADS114" s="58"/>
      <c r="ADT114" s="58"/>
      <c r="ADU114" s="58"/>
      <c r="ADV114" s="58"/>
      <c r="ADW114" s="58"/>
      <c r="ADX114" s="58"/>
      <c r="ADY114" s="58"/>
      <c r="ADZ114" s="58"/>
      <c r="AEA114" s="58"/>
      <c r="AEB114" s="58"/>
      <c r="AEC114" s="58"/>
      <c r="AED114" s="58"/>
      <c r="AEE114" s="58"/>
      <c r="AEF114" s="58"/>
      <c r="AEG114" s="58"/>
      <c r="AEH114" s="58"/>
      <c r="AEI114" s="58"/>
      <c r="AEJ114" s="58"/>
      <c r="AEK114" s="58"/>
      <c r="AEL114" s="58"/>
      <c r="AEM114" s="58"/>
      <c r="AEN114" s="58"/>
      <c r="AEO114" s="58"/>
      <c r="AEP114" s="58"/>
      <c r="AEQ114" s="58"/>
      <c r="AER114" s="58"/>
      <c r="AES114" s="58"/>
      <c r="AET114" s="58"/>
      <c r="AEU114" s="58"/>
      <c r="AEV114" s="58"/>
      <c r="AEW114" s="58"/>
      <c r="AEX114" s="58"/>
      <c r="AEY114" s="58"/>
      <c r="AEZ114" s="58"/>
      <c r="AFA114" s="58"/>
      <c r="AFB114" s="58"/>
      <c r="AFC114" s="58"/>
      <c r="AFD114" s="58"/>
      <c r="AFE114" s="58"/>
      <c r="AFF114" s="58"/>
      <c r="AFG114" s="58"/>
      <c r="AFH114" s="58"/>
      <c r="AFI114" s="58"/>
      <c r="AFJ114" s="58"/>
      <c r="AFK114" s="58"/>
      <c r="AFL114" s="58"/>
      <c r="AFM114" s="58"/>
      <c r="AFN114" s="58"/>
      <c r="AFO114" s="58"/>
      <c r="AFP114" s="58"/>
      <c r="AFQ114" s="58"/>
      <c r="AFR114" s="58"/>
      <c r="AFS114" s="58"/>
      <c r="AFT114" s="58"/>
      <c r="AFU114" s="58"/>
      <c r="AFV114" s="58"/>
      <c r="AFW114" s="58"/>
      <c r="AFX114" s="58"/>
      <c r="AFY114" s="58"/>
      <c r="AFZ114" s="58"/>
      <c r="AGA114" s="58"/>
      <c r="AGB114" s="58"/>
      <c r="AGC114" s="58"/>
      <c r="AGD114" s="58"/>
      <c r="AGE114" s="58"/>
      <c r="AGF114" s="58"/>
      <c r="AGG114" s="58"/>
      <c r="AGH114" s="58"/>
      <c r="AGI114" s="58"/>
      <c r="AGJ114" s="58"/>
      <c r="AGK114" s="58"/>
      <c r="AGL114" s="58"/>
      <c r="AGM114" s="58"/>
      <c r="AGN114" s="58"/>
      <c r="AGO114" s="58"/>
      <c r="AGP114" s="58"/>
      <c r="AGQ114" s="58"/>
      <c r="AGR114" s="58"/>
      <c r="AGS114" s="58"/>
      <c r="AGT114" s="58"/>
      <c r="AGU114" s="58"/>
      <c r="AGV114" s="58"/>
      <c r="AGW114" s="58"/>
      <c r="AGX114" s="58"/>
      <c r="AGY114" s="58"/>
      <c r="AGZ114" s="58"/>
      <c r="AHA114" s="58"/>
      <c r="AHB114" s="58"/>
      <c r="AHC114" s="58"/>
      <c r="AHD114" s="58"/>
      <c r="AHE114" s="58"/>
      <c r="AHF114" s="58"/>
      <c r="AHG114" s="58"/>
      <c r="AHH114" s="58"/>
      <c r="AHI114" s="58"/>
      <c r="AHJ114" s="58"/>
      <c r="AHK114" s="58"/>
      <c r="AHL114" s="58"/>
      <c r="AHM114" s="58"/>
      <c r="AHN114" s="58"/>
      <c r="AHO114" s="58"/>
      <c r="AHP114" s="58"/>
      <c r="AHQ114" s="58"/>
      <c r="AHR114" s="58"/>
      <c r="AHS114" s="58"/>
      <c r="AHT114" s="58"/>
      <c r="AHU114" s="58"/>
      <c r="AHV114" s="58"/>
      <c r="AHW114" s="58"/>
      <c r="AHX114" s="58"/>
      <c r="AHY114" s="58"/>
      <c r="AHZ114" s="58"/>
      <c r="AIA114" s="58"/>
      <c r="AIB114" s="58"/>
      <c r="AIC114" s="58"/>
      <c r="AID114" s="58"/>
      <c r="AIE114" s="58"/>
      <c r="AIF114" s="58"/>
      <c r="AIG114" s="58"/>
      <c r="AIH114" s="58"/>
      <c r="AII114" s="58"/>
      <c r="AIJ114" s="58"/>
      <c r="AIK114" s="58"/>
      <c r="AIL114" s="58"/>
      <c r="AIM114" s="58"/>
      <c r="AIN114" s="58"/>
      <c r="AIO114" s="58"/>
      <c r="AIP114" s="58"/>
      <c r="AIQ114" s="58"/>
      <c r="AIR114" s="58"/>
      <c r="AIS114" s="58"/>
      <c r="AIT114" s="58"/>
      <c r="AIU114" s="58"/>
      <c r="AIV114" s="58"/>
      <c r="AIW114" s="58"/>
      <c r="AIX114" s="58"/>
      <c r="AIY114" s="58"/>
      <c r="AIZ114" s="58"/>
      <c r="AJA114" s="58"/>
      <c r="AJB114" s="58"/>
      <c r="AJC114" s="58"/>
      <c r="AJD114" s="58"/>
      <c r="AJE114" s="58"/>
      <c r="AJF114" s="58"/>
      <c r="AJG114" s="58"/>
      <c r="AJH114" s="58"/>
      <c r="AJI114" s="58"/>
      <c r="AJJ114" s="58"/>
      <c r="AJK114" s="58"/>
      <c r="AJL114" s="58"/>
      <c r="AJM114" s="58"/>
      <c r="AJN114" s="58"/>
      <c r="AJO114" s="58"/>
      <c r="AJP114" s="58"/>
      <c r="AJQ114" s="58"/>
      <c r="AJR114" s="58"/>
      <c r="AJS114" s="58"/>
      <c r="AJT114" s="58"/>
      <c r="AJU114" s="58"/>
      <c r="AJV114" s="58"/>
      <c r="AJW114" s="58"/>
      <c r="AJX114" s="58"/>
      <c r="AJY114" s="58"/>
      <c r="AJZ114" s="58"/>
      <c r="AKA114" s="58"/>
      <c r="AKB114" s="58"/>
      <c r="AKC114" s="58"/>
      <c r="AKD114" s="58"/>
      <c r="AKE114" s="58"/>
      <c r="AKF114" s="58"/>
      <c r="AKG114" s="58"/>
      <c r="AKH114" s="58"/>
      <c r="AKI114" s="58"/>
      <c r="AKJ114" s="58"/>
      <c r="AKK114" s="58"/>
      <c r="AKL114" s="58"/>
      <c r="AKM114" s="58"/>
      <c r="AKN114" s="58"/>
      <c r="AKO114" s="58"/>
      <c r="AKP114" s="58"/>
      <c r="AKQ114" s="58"/>
      <c r="AKR114" s="58"/>
      <c r="AKS114" s="58"/>
      <c r="AKT114" s="58"/>
      <c r="AKU114" s="58"/>
      <c r="AKV114" s="58"/>
      <c r="AKW114" s="58"/>
      <c r="AKX114" s="58"/>
      <c r="AKY114" s="58"/>
      <c r="AKZ114" s="58"/>
      <c r="ALA114" s="58"/>
      <c r="ALB114" s="58"/>
      <c r="ALC114" s="58"/>
      <c r="ALD114" s="58"/>
      <c r="ALE114" s="58"/>
      <c r="ALF114" s="58"/>
      <c r="ALG114" s="58"/>
      <c r="ALH114" s="58"/>
      <c r="ALI114" s="58"/>
      <c r="ALJ114" s="58"/>
      <c r="ALK114" s="58"/>
      <c r="ALL114" s="58"/>
      <c r="ALM114" s="58"/>
      <c r="ALN114" s="58"/>
      <c r="ALO114" s="58"/>
      <c r="ALP114" s="58"/>
      <c r="ALQ114" s="58"/>
      <c r="ALR114" s="58"/>
      <c r="ALS114" s="58"/>
      <c r="ALT114" s="58"/>
      <c r="ALU114" s="58"/>
      <c r="ALV114" s="58"/>
      <c r="ALW114" s="58"/>
      <c r="ALX114" s="58"/>
      <c r="ALY114" s="58"/>
      <c r="ALZ114" s="58"/>
      <c r="AMA114" s="58"/>
      <c r="AMB114" s="58"/>
      <c r="AMC114" s="58"/>
      <c r="AMD114" s="58"/>
      <c r="AME114" s="58"/>
      <c r="AMF114" s="58"/>
      <c r="AMG114" s="58"/>
      <c r="AMH114" s="58"/>
      <c r="AMI114" s="58"/>
      <c r="AMJ114" s="59"/>
    </row>
    <row r="115" spans="1:1024" ht="35.25" customHeight="1">
      <c r="A115" s="18" t="s">
        <v>7</v>
      </c>
      <c r="B115" s="177" t="s">
        <v>175</v>
      </c>
      <c r="C115" s="177"/>
      <c r="D115" s="177"/>
      <c r="E115" s="177"/>
      <c r="F115" s="177"/>
      <c r="G115" s="177"/>
      <c r="H115" s="186">
        <f>UNIFORMES!F17</f>
        <v>308.82</v>
      </c>
      <c r="I115" s="186"/>
      <c r="J115" s="22"/>
      <c r="K115" s="62" t="s">
        <v>176</v>
      </c>
    </row>
    <row r="116" spans="1:1024" ht="35.25" customHeight="1">
      <c r="A116" s="18" t="s">
        <v>11</v>
      </c>
      <c r="B116" s="177" t="s">
        <v>177</v>
      </c>
      <c r="C116" s="177"/>
      <c r="D116" s="177"/>
      <c r="E116" s="177"/>
      <c r="F116" s="177"/>
      <c r="G116" s="177"/>
      <c r="H116" s="186">
        <v>0</v>
      </c>
      <c r="I116" s="186"/>
      <c r="J116" s="22"/>
      <c r="K116" s="62" t="s">
        <v>178</v>
      </c>
    </row>
    <row r="117" spans="1:1024" ht="32.25" customHeight="1">
      <c r="A117" s="18" t="s">
        <v>15</v>
      </c>
      <c r="B117" s="177" t="s">
        <v>179</v>
      </c>
      <c r="C117" s="177"/>
      <c r="D117" s="177"/>
      <c r="E117" s="177"/>
      <c r="F117" s="177"/>
      <c r="G117" s="177"/>
      <c r="H117" s="186">
        <f>EQUIPAMENTOS!F37</f>
        <v>1380</v>
      </c>
      <c r="I117" s="186"/>
      <c r="J117" s="22"/>
      <c r="K117" s="62" t="s">
        <v>178</v>
      </c>
    </row>
    <row r="118" spans="1:1024" ht="30.75" customHeight="1">
      <c r="A118" s="18" t="s">
        <v>19</v>
      </c>
      <c r="B118" s="177" t="s">
        <v>180</v>
      </c>
      <c r="C118" s="177"/>
      <c r="D118" s="177"/>
      <c r="E118" s="177"/>
      <c r="F118" s="177"/>
      <c r="G118" s="177"/>
      <c r="H118" s="186">
        <v>0</v>
      </c>
      <c r="I118" s="186"/>
      <c r="J118" s="22"/>
      <c r="K118" s="62" t="s">
        <v>178</v>
      </c>
    </row>
    <row r="119" spans="1:1024" ht="15" customHeight="1">
      <c r="A119" s="172" t="s">
        <v>104</v>
      </c>
      <c r="B119" s="172"/>
      <c r="C119" s="172"/>
      <c r="D119" s="172"/>
      <c r="E119" s="172"/>
      <c r="F119" s="172"/>
      <c r="G119" s="172"/>
      <c r="H119" s="173">
        <f>SUM(H115:I118)</f>
        <v>1688.82</v>
      </c>
      <c r="I119" s="173"/>
      <c r="J119" s="63"/>
      <c r="K119" s="64"/>
    </row>
    <row r="120" spans="1:1024" s="67" customFormat="1" ht="15" customHeight="1">
      <c r="A120" s="184"/>
      <c r="B120" s="184"/>
      <c r="C120" s="184"/>
      <c r="D120" s="184"/>
      <c r="E120" s="184"/>
      <c r="F120" s="184"/>
      <c r="G120" s="184"/>
      <c r="H120" s="184"/>
      <c r="I120" s="184"/>
      <c r="J120" s="65"/>
      <c r="K120" s="66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  <c r="AA120" s="24"/>
      <c r="AB120" s="24"/>
      <c r="AC120" s="24"/>
      <c r="AD120" s="24"/>
      <c r="AE120" s="24"/>
      <c r="AF120" s="24"/>
      <c r="AG120" s="24"/>
      <c r="AH120" s="24"/>
      <c r="AI120" s="24"/>
      <c r="AJ120" s="24"/>
      <c r="AK120" s="24"/>
      <c r="AL120" s="24"/>
      <c r="AM120" s="24"/>
      <c r="AN120" s="24"/>
      <c r="AO120" s="24"/>
      <c r="AP120" s="24"/>
      <c r="AQ120" s="24"/>
      <c r="AR120" s="24"/>
      <c r="AS120" s="24"/>
      <c r="AT120" s="24"/>
      <c r="AU120" s="24"/>
      <c r="AMJ120" s="59"/>
    </row>
    <row r="121" spans="1:1024" s="67" customFormat="1" ht="15" customHeight="1">
      <c r="A121" s="185" t="s">
        <v>181</v>
      </c>
      <c r="B121" s="185"/>
      <c r="C121" s="185"/>
      <c r="D121" s="185"/>
      <c r="E121" s="185"/>
      <c r="F121" s="185"/>
      <c r="G121" s="185"/>
      <c r="H121" s="185"/>
      <c r="I121" s="185"/>
      <c r="J121" s="68"/>
      <c r="K121" s="66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4"/>
      <c r="AE121" s="24"/>
      <c r="AF121" s="24"/>
      <c r="AG121" s="24"/>
      <c r="AH121" s="24"/>
      <c r="AI121" s="24"/>
      <c r="AJ121" s="24"/>
      <c r="AK121" s="24"/>
      <c r="AL121" s="24"/>
      <c r="AM121" s="24"/>
      <c r="AN121" s="24"/>
      <c r="AO121" s="24"/>
      <c r="AP121" s="24"/>
      <c r="AQ121" s="24"/>
      <c r="AR121" s="24"/>
      <c r="AS121" s="24"/>
      <c r="AT121" s="24"/>
      <c r="AU121" s="24"/>
      <c r="AMJ121" s="59"/>
    </row>
    <row r="122" spans="1:1024" s="67" customFormat="1" ht="15" customHeight="1">
      <c r="A122" s="150">
        <v>6</v>
      </c>
      <c r="B122" s="180" t="s">
        <v>182</v>
      </c>
      <c r="C122" s="180"/>
      <c r="D122" s="180"/>
      <c r="E122" s="180"/>
      <c r="F122" s="180"/>
      <c r="G122" s="180"/>
      <c r="H122" s="150" t="s">
        <v>73</v>
      </c>
      <c r="I122" s="150" t="s">
        <v>50</v>
      </c>
      <c r="J122" s="69"/>
      <c r="K122" s="66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  <c r="AC122" s="24"/>
      <c r="AD122" s="24"/>
      <c r="AE122" s="24"/>
      <c r="AF122" s="24"/>
      <c r="AG122" s="24"/>
      <c r="AH122" s="24"/>
      <c r="AI122" s="24"/>
      <c r="AJ122" s="24"/>
      <c r="AK122" s="24"/>
      <c r="AL122" s="24"/>
      <c r="AM122" s="24"/>
      <c r="AN122" s="24"/>
      <c r="AO122" s="24"/>
      <c r="AP122" s="24"/>
      <c r="AQ122" s="24"/>
      <c r="AR122" s="24"/>
      <c r="AS122" s="24"/>
      <c r="AT122" s="24"/>
      <c r="AU122" s="24"/>
      <c r="AMJ122" s="59"/>
    </row>
    <row r="123" spans="1:1024" s="67" customFormat="1" ht="15" customHeight="1">
      <c r="A123" s="18" t="s">
        <v>7</v>
      </c>
      <c r="B123" s="177" t="s">
        <v>183</v>
      </c>
      <c r="C123" s="177"/>
      <c r="D123" s="177"/>
      <c r="E123" s="177"/>
      <c r="F123" s="177"/>
      <c r="G123" s="177"/>
      <c r="H123" s="70">
        <v>0.03</v>
      </c>
      <c r="I123" s="143">
        <f>H139*H123</f>
        <v>311.56</v>
      </c>
      <c r="J123" s="23"/>
      <c r="K123" s="71" t="s">
        <v>184</v>
      </c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  <c r="AA123" s="24"/>
      <c r="AB123" s="24"/>
      <c r="AC123" s="24"/>
      <c r="AD123" s="24"/>
      <c r="AE123" s="24"/>
      <c r="AF123" s="24"/>
      <c r="AG123" s="24"/>
      <c r="AH123" s="24"/>
      <c r="AI123" s="24"/>
      <c r="AJ123" s="24"/>
      <c r="AK123" s="24"/>
      <c r="AL123" s="24"/>
      <c r="AM123" s="24"/>
      <c r="AN123" s="24"/>
      <c r="AO123" s="24"/>
      <c r="AP123" s="24"/>
      <c r="AQ123" s="24"/>
      <c r="AR123" s="24"/>
      <c r="AS123" s="24"/>
      <c r="AT123" s="24"/>
      <c r="AU123" s="24"/>
      <c r="AMJ123" s="59"/>
    </row>
    <row r="124" spans="1:1024" s="67" customFormat="1" ht="15" customHeight="1">
      <c r="A124" s="18" t="s">
        <v>11</v>
      </c>
      <c r="B124" s="177" t="s">
        <v>185</v>
      </c>
      <c r="C124" s="177"/>
      <c r="D124" s="177"/>
      <c r="E124" s="177"/>
      <c r="F124" s="177"/>
      <c r="G124" s="177"/>
      <c r="H124" s="70">
        <v>6.7900000000000002E-2</v>
      </c>
      <c r="I124" s="143">
        <f>(I123+H139)*H124</f>
        <v>726.31</v>
      </c>
      <c r="J124" s="23"/>
      <c r="K124" s="71" t="s">
        <v>186</v>
      </c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  <c r="AA124" s="24"/>
      <c r="AB124" s="24"/>
      <c r="AC124" s="24"/>
      <c r="AD124" s="24"/>
      <c r="AE124" s="24"/>
      <c r="AF124" s="24"/>
      <c r="AG124" s="24"/>
      <c r="AH124" s="24"/>
      <c r="AI124" s="24"/>
      <c r="AJ124" s="24"/>
      <c r="AK124" s="24"/>
      <c r="AL124" s="24"/>
      <c r="AM124" s="24"/>
      <c r="AN124" s="24"/>
      <c r="AO124" s="24"/>
      <c r="AP124" s="24"/>
      <c r="AQ124" s="24"/>
      <c r="AR124" s="24"/>
      <c r="AS124" s="24"/>
      <c r="AT124" s="24"/>
      <c r="AU124" s="24"/>
      <c r="AMJ124" s="59"/>
    </row>
    <row r="125" spans="1:1024" s="67" customFormat="1" ht="15" customHeight="1">
      <c r="A125" s="18" t="s">
        <v>15</v>
      </c>
      <c r="B125" s="177" t="s">
        <v>187</v>
      </c>
      <c r="C125" s="177"/>
      <c r="D125" s="177"/>
      <c r="E125" s="177"/>
      <c r="F125" s="177"/>
      <c r="G125" s="177"/>
      <c r="H125" s="70"/>
      <c r="I125" s="143"/>
      <c r="J125" s="23"/>
      <c r="K125" s="66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4"/>
      <c r="AC125" s="24"/>
      <c r="AD125" s="24"/>
      <c r="AE125" s="24"/>
      <c r="AF125" s="24"/>
      <c r="AG125" s="24"/>
      <c r="AH125" s="24"/>
      <c r="AI125" s="24"/>
      <c r="AJ125" s="24"/>
      <c r="AK125" s="24"/>
      <c r="AL125" s="24"/>
      <c r="AM125" s="24"/>
      <c r="AN125" s="24"/>
      <c r="AO125" s="24"/>
      <c r="AP125" s="24"/>
      <c r="AQ125" s="24"/>
      <c r="AR125" s="24"/>
      <c r="AS125" s="24"/>
      <c r="AT125" s="24"/>
      <c r="AU125" s="24"/>
      <c r="AMJ125" s="59"/>
    </row>
    <row r="126" spans="1:1024" ht="15" customHeight="1">
      <c r="A126" s="182" t="s">
        <v>188</v>
      </c>
      <c r="B126" s="182"/>
      <c r="C126" s="183" t="s">
        <v>189</v>
      </c>
      <c r="D126" s="19" t="s">
        <v>190</v>
      </c>
      <c r="E126" s="20"/>
      <c r="F126" s="20"/>
      <c r="G126" s="21"/>
      <c r="H126" s="70">
        <v>1.6500000000000001E-2</v>
      </c>
      <c r="I126" s="143">
        <f>((H139+I123+I124)/(1-(H125)))*H126</f>
        <v>188.48</v>
      </c>
      <c r="J126" s="23"/>
      <c r="K126" s="72" t="s">
        <v>191</v>
      </c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  <c r="AA126" s="24"/>
      <c r="AB126" s="24"/>
      <c r="AC126" s="24"/>
      <c r="AD126" s="24"/>
      <c r="AE126" s="24"/>
      <c r="AF126" s="24"/>
      <c r="AG126" s="24"/>
      <c r="AH126" s="24"/>
      <c r="AI126" s="24"/>
      <c r="AJ126" s="24"/>
      <c r="AK126" s="24"/>
      <c r="AL126" s="24"/>
      <c r="AM126" s="24"/>
      <c r="AN126" s="24"/>
      <c r="AO126" s="24"/>
      <c r="AP126" s="24"/>
      <c r="AQ126" s="24"/>
      <c r="AR126" s="24"/>
      <c r="AS126" s="24"/>
      <c r="AT126" s="24"/>
      <c r="AU126" s="24"/>
    </row>
    <row r="127" spans="1:1024" ht="15" customHeight="1">
      <c r="A127" s="182" t="s">
        <v>192</v>
      </c>
      <c r="B127" s="182"/>
      <c r="C127" s="183"/>
      <c r="D127" s="19" t="s">
        <v>193</v>
      </c>
      <c r="E127" s="20"/>
      <c r="F127" s="20"/>
      <c r="G127" s="21"/>
      <c r="H127" s="73">
        <v>7.5999999999999998E-2</v>
      </c>
      <c r="I127" s="143">
        <f>((H139+I123+I124)/(1-(H125)))*H127</f>
        <v>868.15</v>
      </c>
      <c r="J127" s="23"/>
      <c r="K127" s="72" t="s">
        <v>194</v>
      </c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  <c r="AA127" s="24"/>
      <c r="AB127" s="24"/>
      <c r="AC127" s="24"/>
      <c r="AD127" s="24"/>
      <c r="AE127" s="24"/>
      <c r="AF127" s="24"/>
      <c r="AG127" s="24"/>
      <c r="AH127" s="24"/>
      <c r="AI127" s="24"/>
      <c r="AJ127" s="24"/>
      <c r="AK127" s="24"/>
      <c r="AL127" s="24"/>
      <c r="AM127" s="24"/>
      <c r="AN127" s="24"/>
      <c r="AO127" s="24"/>
      <c r="AP127" s="24"/>
      <c r="AQ127" s="24"/>
      <c r="AR127" s="24"/>
      <c r="AS127" s="24"/>
      <c r="AT127" s="24"/>
      <c r="AU127" s="24"/>
    </row>
    <row r="128" spans="1:1024" ht="15" customHeight="1">
      <c r="A128" s="182" t="s">
        <v>195</v>
      </c>
      <c r="B128" s="182"/>
      <c r="C128" s="74" t="s">
        <v>196</v>
      </c>
      <c r="D128" s="19" t="s">
        <v>197</v>
      </c>
      <c r="E128" s="20"/>
      <c r="F128" s="20"/>
      <c r="G128" s="21"/>
      <c r="H128" s="70">
        <v>0.05</v>
      </c>
      <c r="I128" s="143">
        <f>((H139+I123+I124)/(1-(H125)))*H128</f>
        <v>571.15</v>
      </c>
      <c r="J128" s="23"/>
      <c r="K128" s="72" t="s">
        <v>198</v>
      </c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  <c r="AA128" s="24"/>
      <c r="AB128" s="24"/>
      <c r="AC128" s="24"/>
      <c r="AD128" s="24"/>
      <c r="AE128" s="24"/>
      <c r="AF128" s="24"/>
      <c r="AG128" s="24"/>
      <c r="AH128" s="24"/>
      <c r="AI128" s="24"/>
      <c r="AJ128" s="24"/>
      <c r="AK128" s="24"/>
      <c r="AL128" s="24"/>
      <c r="AM128" s="24"/>
      <c r="AN128" s="24"/>
      <c r="AO128" s="24"/>
      <c r="AP128" s="24"/>
      <c r="AQ128" s="24"/>
      <c r="AR128" s="24"/>
      <c r="AS128" s="24"/>
      <c r="AT128" s="24"/>
      <c r="AU128" s="24"/>
    </row>
    <row r="129" spans="1:1024" ht="15" customHeight="1">
      <c r="A129" s="172" t="s">
        <v>104</v>
      </c>
      <c r="B129" s="172"/>
      <c r="C129" s="172"/>
      <c r="D129" s="172"/>
      <c r="E129" s="172"/>
      <c r="F129" s="172"/>
      <c r="G129" s="172"/>
      <c r="H129" s="75"/>
      <c r="I129" s="151">
        <f>SUM(I123:I128)</f>
        <v>2665.65</v>
      </c>
      <c r="J129" s="76"/>
      <c r="K129" s="66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  <c r="AA129" s="24"/>
      <c r="AB129" s="24"/>
      <c r="AC129" s="24"/>
      <c r="AD129" s="24"/>
      <c r="AE129" s="24"/>
      <c r="AF129" s="24"/>
      <c r="AG129" s="24"/>
      <c r="AH129" s="24"/>
      <c r="AI129" s="24"/>
      <c r="AJ129" s="24"/>
      <c r="AK129" s="24"/>
      <c r="AL129" s="24"/>
      <c r="AM129" s="24"/>
      <c r="AN129" s="24"/>
      <c r="AO129" s="24"/>
      <c r="AP129" s="24"/>
      <c r="AQ129" s="24"/>
      <c r="AR129" s="24"/>
      <c r="AS129" s="24"/>
      <c r="AT129" s="24"/>
      <c r="AU129" s="24"/>
    </row>
    <row r="130" spans="1:1024" ht="15" customHeight="1">
      <c r="A130" s="174"/>
      <c r="B130" s="174"/>
      <c r="C130" s="174"/>
      <c r="D130" s="174"/>
      <c r="E130" s="174"/>
      <c r="F130" s="174"/>
      <c r="G130" s="174"/>
      <c r="H130" s="174"/>
      <c r="I130" s="174"/>
      <c r="J130" s="152"/>
      <c r="K130" s="66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  <c r="AD130" s="24"/>
      <c r="AE130" s="24"/>
      <c r="AF130" s="24"/>
      <c r="AG130" s="24"/>
      <c r="AH130" s="24"/>
      <c r="AI130" s="24"/>
      <c r="AJ130" s="24"/>
      <c r="AK130" s="24"/>
      <c r="AL130" s="24"/>
      <c r="AM130" s="24"/>
      <c r="AN130" s="24"/>
      <c r="AO130" s="24"/>
      <c r="AP130" s="24"/>
      <c r="AQ130" s="24"/>
      <c r="AR130" s="24"/>
      <c r="AS130" s="24"/>
      <c r="AT130" s="24"/>
      <c r="AU130" s="24"/>
    </row>
    <row r="131" spans="1:1024" s="58" customFormat="1" ht="15" customHeight="1">
      <c r="A131" s="162" t="s">
        <v>199</v>
      </c>
      <c r="B131" s="162"/>
      <c r="C131" s="162"/>
      <c r="D131" s="162"/>
      <c r="E131" s="162"/>
      <c r="F131" s="162"/>
      <c r="G131" s="162"/>
      <c r="H131" s="162"/>
      <c r="I131" s="162"/>
      <c r="J131" s="77"/>
      <c r="K131" s="66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24"/>
      <c r="AE131" s="24"/>
      <c r="AF131" s="24"/>
      <c r="AG131" s="24"/>
      <c r="AH131" s="24"/>
      <c r="AI131" s="24"/>
      <c r="AJ131" s="24"/>
      <c r="AK131" s="24"/>
      <c r="AL131" s="24"/>
      <c r="AM131" s="24"/>
      <c r="AN131" s="24"/>
      <c r="AO131" s="24"/>
      <c r="AP131" s="24"/>
      <c r="AQ131" s="24"/>
      <c r="AR131" s="24"/>
      <c r="AS131" s="24"/>
      <c r="AT131" s="24"/>
      <c r="AU131" s="24"/>
      <c r="AMJ131" s="59"/>
    </row>
    <row r="132" spans="1:1024" s="58" customFormat="1" ht="15" customHeight="1">
      <c r="A132" s="179"/>
      <c r="B132" s="179"/>
      <c r="C132" s="179"/>
      <c r="D132" s="179"/>
      <c r="E132" s="179"/>
      <c r="F132" s="179"/>
      <c r="G132" s="179"/>
      <c r="H132" s="179"/>
      <c r="I132" s="179"/>
      <c r="J132" s="152"/>
      <c r="K132" s="66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  <c r="AA132" s="24"/>
      <c r="AB132" s="24"/>
      <c r="AC132" s="24"/>
      <c r="AD132" s="24"/>
      <c r="AE132" s="24"/>
      <c r="AF132" s="24"/>
      <c r="AG132" s="24"/>
      <c r="AH132" s="24"/>
      <c r="AI132" s="24"/>
      <c r="AJ132" s="24"/>
      <c r="AK132" s="24"/>
      <c r="AL132" s="24"/>
      <c r="AM132" s="24"/>
      <c r="AN132" s="24"/>
      <c r="AO132" s="24"/>
      <c r="AP132" s="24"/>
      <c r="AQ132" s="24"/>
      <c r="AR132" s="24"/>
      <c r="AS132" s="24"/>
      <c r="AT132" s="24"/>
      <c r="AU132" s="24"/>
      <c r="AMJ132" s="59"/>
    </row>
    <row r="133" spans="1:1024" s="58" customFormat="1" ht="15" customHeight="1">
      <c r="A133" s="180" t="s">
        <v>200</v>
      </c>
      <c r="B133" s="180"/>
      <c r="C133" s="180"/>
      <c r="D133" s="180"/>
      <c r="E133" s="180"/>
      <c r="F133" s="180"/>
      <c r="G133" s="180"/>
      <c r="H133" s="181" t="s">
        <v>50</v>
      </c>
      <c r="I133" s="181"/>
      <c r="J133" s="78"/>
      <c r="K133" s="66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  <c r="AA133" s="24"/>
      <c r="AB133" s="24"/>
      <c r="AC133" s="24"/>
      <c r="AD133" s="24"/>
      <c r="AE133" s="24"/>
      <c r="AF133" s="24"/>
      <c r="AG133" s="24"/>
      <c r="AH133" s="24"/>
      <c r="AI133" s="24"/>
      <c r="AJ133" s="24"/>
      <c r="AK133" s="24"/>
      <c r="AL133" s="24"/>
      <c r="AM133" s="24"/>
      <c r="AN133" s="24"/>
      <c r="AO133" s="24"/>
      <c r="AP133" s="24"/>
      <c r="AQ133" s="24"/>
      <c r="AR133" s="24"/>
      <c r="AS133" s="24"/>
      <c r="AT133" s="24"/>
      <c r="AU133" s="24"/>
      <c r="AMJ133" s="59"/>
    </row>
    <row r="134" spans="1:1024" s="58" customFormat="1" ht="15" customHeight="1">
      <c r="A134" s="18" t="s">
        <v>7</v>
      </c>
      <c r="B134" s="177" t="s">
        <v>201</v>
      </c>
      <c r="C134" s="177"/>
      <c r="D134" s="177"/>
      <c r="E134" s="177"/>
      <c r="F134" s="177"/>
      <c r="G134" s="177"/>
      <c r="H134" s="178">
        <f>H39</f>
        <v>3519.47</v>
      </c>
      <c r="I134" s="178"/>
      <c r="J134" s="23"/>
      <c r="K134" s="71" t="s">
        <v>202</v>
      </c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G134" s="24"/>
      <c r="AH134" s="24"/>
      <c r="AI134" s="24"/>
      <c r="AJ134" s="24"/>
      <c r="AK134" s="24"/>
      <c r="AL134" s="24"/>
      <c r="AM134" s="24"/>
      <c r="AN134" s="24"/>
      <c r="AO134" s="24"/>
      <c r="AP134" s="24"/>
      <c r="AQ134" s="24"/>
      <c r="AR134" s="24"/>
      <c r="AS134" s="24"/>
      <c r="AT134" s="24"/>
      <c r="AU134" s="24"/>
      <c r="AMJ134" s="59"/>
    </row>
    <row r="135" spans="1:1024" s="58" customFormat="1" ht="15" customHeight="1">
      <c r="A135" s="18" t="s">
        <v>11</v>
      </c>
      <c r="B135" s="177" t="s">
        <v>203</v>
      </c>
      <c r="C135" s="177"/>
      <c r="D135" s="177"/>
      <c r="E135" s="177"/>
      <c r="F135" s="177"/>
      <c r="G135" s="177"/>
      <c r="H135" s="178">
        <f>H79</f>
        <v>4266.0600000000004</v>
      </c>
      <c r="I135" s="178"/>
      <c r="J135" s="23"/>
      <c r="K135" s="71" t="s">
        <v>204</v>
      </c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24"/>
      <c r="AE135" s="24"/>
      <c r="AF135" s="24"/>
      <c r="AG135" s="24"/>
      <c r="AH135" s="24"/>
      <c r="AI135" s="24"/>
      <c r="AJ135" s="24"/>
      <c r="AK135" s="24"/>
      <c r="AL135" s="24"/>
      <c r="AM135" s="24"/>
      <c r="AN135" s="24"/>
      <c r="AO135" s="24"/>
      <c r="AP135" s="24"/>
      <c r="AQ135" s="24"/>
      <c r="AR135" s="24"/>
      <c r="AS135" s="24"/>
      <c r="AT135" s="24"/>
      <c r="AU135" s="24"/>
      <c r="AMJ135" s="59"/>
    </row>
    <row r="136" spans="1:1024" s="58" customFormat="1" ht="15" customHeight="1">
      <c r="A136" s="18" t="s">
        <v>15</v>
      </c>
      <c r="B136" s="177" t="s">
        <v>205</v>
      </c>
      <c r="C136" s="177"/>
      <c r="D136" s="177"/>
      <c r="E136" s="177"/>
      <c r="F136" s="177"/>
      <c r="G136" s="177"/>
      <c r="H136" s="178">
        <f>H89</f>
        <v>533.20000000000005</v>
      </c>
      <c r="I136" s="178"/>
      <c r="J136" s="23"/>
      <c r="K136" s="71" t="s">
        <v>206</v>
      </c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  <c r="AA136" s="24"/>
      <c r="AB136" s="24"/>
      <c r="AC136" s="24"/>
      <c r="AD136" s="24"/>
      <c r="AE136" s="24"/>
      <c r="AF136" s="24"/>
      <c r="AG136" s="24"/>
      <c r="AH136" s="24"/>
      <c r="AI136" s="24"/>
      <c r="AJ136" s="24"/>
      <c r="AK136" s="24"/>
      <c r="AL136" s="24"/>
      <c r="AM136" s="24"/>
      <c r="AN136" s="24"/>
      <c r="AO136" s="24"/>
      <c r="AP136" s="24"/>
      <c r="AQ136" s="24"/>
      <c r="AR136" s="24"/>
      <c r="AS136" s="24"/>
      <c r="AT136" s="24"/>
      <c r="AU136" s="24"/>
      <c r="AMJ136" s="59"/>
    </row>
    <row r="137" spans="1:1024" s="58" customFormat="1" ht="15" customHeight="1">
      <c r="A137" s="18" t="s">
        <v>19</v>
      </c>
      <c r="B137" s="177" t="s">
        <v>207</v>
      </c>
      <c r="C137" s="177"/>
      <c r="D137" s="177"/>
      <c r="E137" s="177"/>
      <c r="F137" s="177"/>
      <c r="G137" s="177"/>
      <c r="H137" s="178">
        <f>H111</f>
        <v>377.63</v>
      </c>
      <c r="I137" s="178"/>
      <c r="J137" s="23"/>
      <c r="K137" s="71" t="s">
        <v>208</v>
      </c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  <c r="AA137" s="24"/>
      <c r="AB137" s="24"/>
      <c r="AC137" s="24"/>
      <c r="AD137" s="24"/>
      <c r="AE137" s="24"/>
      <c r="AF137" s="24"/>
      <c r="AG137" s="24"/>
      <c r="AH137" s="24"/>
      <c r="AI137" s="24"/>
      <c r="AJ137" s="24"/>
      <c r="AK137" s="24"/>
      <c r="AL137" s="24"/>
      <c r="AM137" s="24"/>
      <c r="AN137" s="24"/>
      <c r="AO137" s="24"/>
      <c r="AP137" s="24"/>
      <c r="AQ137" s="24"/>
      <c r="AR137" s="24"/>
      <c r="AS137" s="24"/>
      <c r="AT137" s="24"/>
      <c r="AU137" s="24"/>
      <c r="AMJ137" s="59"/>
    </row>
    <row r="138" spans="1:1024" s="58" customFormat="1" ht="15" customHeight="1">
      <c r="A138" s="18" t="s">
        <v>61</v>
      </c>
      <c r="B138" s="177" t="s">
        <v>209</v>
      </c>
      <c r="C138" s="177"/>
      <c r="D138" s="177"/>
      <c r="E138" s="177"/>
      <c r="F138" s="177"/>
      <c r="G138" s="177"/>
      <c r="H138" s="178">
        <f>H119</f>
        <v>1688.82</v>
      </c>
      <c r="I138" s="178"/>
      <c r="J138" s="23"/>
      <c r="K138" s="71" t="s">
        <v>210</v>
      </c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  <c r="AA138" s="24"/>
      <c r="AB138" s="24"/>
      <c r="AC138" s="24"/>
      <c r="AD138" s="24"/>
      <c r="AE138" s="24"/>
      <c r="AF138" s="24"/>
      <c r="AG138" s="24"/>
      <c r="AH138" s="24"/>
      <c r="AI138" s="24"/>
      <c r="AJ138" s="24"/>
      <c r="AK138" s="24"/>
      <c r="AL138" s="24"/>
      <c r="AM138" s="24"/>
      <c r="AN138" s="24"/>
      <c r="AO138" s="24"/>
      <c r="AP138" s="24"/>
      <c r="AQ138" s="24"/>
      <c r="AR138" s="24"/>
      <c r="AS138" s="24"/>
      <c r="AT138" s="24"/>
      <c r="AU138" s="24"/>
      <c r="AMJ138" s="59"/>
    </row>
    <row r="139" spans="1:1024" s="58" customFormat="1" ht="15" customHeight="1">
      <c r="A139" s="172" t="s">
        <v>211</v>
      </c>
      <c r="B139" s="172"/>
      <c r="C139" s="172"/>
      <c r="D139" s="172"/>
      <c r="E139" s="172"/>
      <c r="F139" s="172"/>
      <c r="G139" s="172"/>
      <c r="H139" s="173">
        <f>SUM(H134:I138)</f>
        <v>10385.18</v>
      </c>
      <c r="I139" s="173"/>
      <c r="J139" s="76"/>
      <c r="K139" s="71" t="s">
        <v>126</v>
      </c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  <c r="AA139" s="24"/>
      <c r="AB139" s="24"/>
      <c r="AC139" s="24"/>
      <c r="AD139" s="24"/>
      <c r="AE139" s="24"/>
      <c r="AF139" s="24"/>
      <c r="AG139" s="24"/>
      <c r="AH139" s="24"/>
      <c r="AI139" s="24"/>
      <c r="AJ139" s="24"/>
      <c r="AK139" s="24"/>
      <c r="AL139" s="24"/>
      <c r="AM139" s="24"/>
      <c r="AN139" s="24"/>
      <c r="AO139" s="24"/>
      <c r="AP139" s="24"/>
      <c r="AQ139" s="24"/>
      <c r="AR139" s="24"/>
      <c r="AS139" s="24"/>
      <c r="AT139" s="24"/>
      <c r="AU139" s="24"/>
      <c r="AMJ139" s="59"/>
    </row>
    <row r="140" spans="1:1024" s="58" customFormat="1" ht="15" customHeight="1">
      <c r="A140" s="18" t="s">
        <v>63</v>
      </c>
      <c r="B140" s="177" t="s">
        <v>212</v>
      </c>
      <c r="C140" s="177"/>
      <c r="D140" s="177"/>
      <c r="E140" s="177"/>
      <c r="F140" s="177"/>
      <c r="G140" s="177"/>
      <c r="H140" s="178">
        <f>I129</f>
        <v>2665.65</v>
      </c>
      <c r="I140" s="178"/>
      <c r="J140" s="23"/>
      <c r="K140" s="71" t="s">
        <v>213</v>
      </c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  <c r="AA140" s="24"/>
      <c r="AB140" s="24"/>
      <c r="AC140" s="24"/>
      <c r="AD140" s="24"/>
      <c r="AE140" s="24"/>
      <c r="AF140" s="24"/>
      <c r="AG140" s="24"/>
      <c r="AH140" s="24"/>
      <c r="AI140" s="24"/>
      <c r="AJ140" s="24"/>
      <c r="AK140" s="24"/>
      <c r="AL140" s="24"/>
      <c r="AM140" s="24"/>
      <c r="AN140" s="24"/>
      <c r="AO140" s="24"/>
      <c r="AP140" s="24"/>
      <c r="AQ140" s="24"/>
      <c r="AR140" s="24"/>
      <c r="AS140" s="24"/>
      <c r="AT140" s="24"/>
      <c r="AU140" s="24"/>
      <c r="AMJ140" s="59"/>
    </row>
    <row r="141" spans="1:1024" s="58" customFormat="1" ht="15" customHeight="1">
      <c r="A141" s="172" t="s">
        <v>214</v>
      </c>
      <c r="B141" s="172"/>
      <c r="C141" s="172"/>
      <c r="D141" s="172"/>
      <c r="E141" s="172"/>
      <c r="F141" s="172"/>
      <c r="G141" s="172"/>
      <c r="H141" s="173">
        <f>H139+H140</f>
        <v>13050.83</v>
      </c>
      <c r="I141" s="173"/>
      <c r="J141" s="76"/>
      <c r="K141" s="71" t="s">
        <v>215</v>
      </c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  <c r="AA141" s="24"/>
      <c r="AB141" s="24"/>
      <c r="AC141" s="24"/>
      <c r="AD141" s="24"/>
      <c r="AE141" s="24"/>
      <c r="AF141" s="24"/>
      <c r="AG141" s="24"/>
      <c r="AH141" s="24"/>
      <c r="AI141" s="24"/>
      <c r="AJ141" s="24"/>
      <c r="AK141" s="24"/>
      <c r="AL141" s="24"/>
      <c r="AM141" s="24"/>
      <c r="AN141" s="24"/>
      <c r="AO141" s="24"/>
      <c r="AP141" s="24"/>
      <c r="AQ141" s="24"/>
      <c r="AR141" s="24"/>
      <c r="AS141" s="24"/>
      <c r="AT141" s="24"/>
      <c r="AU141" s="24"/>
      <c r="AMJ141" s="59"/>
    </row>
    <row r="142" spans="1:1024" s="58" customFormat="1" ht="15" customHeight="1">
      <c r="A142" s="174"/>
      <c r="B142" s="174"/>
      <c r="C142" s="174"/>
      <c r="D142" s="174"/>
      <c r="E142" s="174"/>
      <c r="F142" s="174"/>
      <c r="G142" s="174"/>
      <c r="H142" s="174"/>
      <c r="I142" s="174"/>
      <c r="J142" s="152"/>
      <c r="K142" s="66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  <c r="AA142" s="24"/>
      <c r="AB142" s="24"/>
      <c r="AC142" s="24"/>
      <c r="AD142" s="24"/>
      <c r="AE142" s="24"/>
      <c r="AF142" s="24"/>
      <c r="AG142" s="24"/>
      <c r="AH142" s="24"/>
      <c r="AI142" s="24"/>
      <c r="AJ142" s="24"/>
      <c r="AK142" s="24"/>
      <c r="AL142" s="24"/>
      <c r="AM142" s="24"/>
      <c r="AN142" s="24"/>
      <c r="AO142" s="24"/>
      <c r="AP142" s="24"/>
      <c r="AQ142" s="24"/>
      <c r="AR142" s="24"/>
      <c r="AS142" s="24"/>
      <c r="AT142" s="24"/>
      <c r="AU142" s="24"/>
      <c r="AMJ142" s="59"/>
    </row>
    <row r="143" spans="1:1024" s="58" customFormat="1" ht="15" customHeight="1">
      <c r="A143" s="162" t="s">
        <v>216</v>
      </c>
      <c r="B143" s="162"/>
      <c r="C143" s="162"/>
      <c r="D143" s="162"/>
      <c r="E143" s="162"/>
      <c r="F143" s="162"/>
      <c r="G143" s="162"/>
      <c r="H143" s="162"/>
      <c r="I143" s="162"/>
      <c r="J143" s="77"/>
      <c r="K143" s="66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  <c r="AA143" s="24"/>
      <c r="AB143" s="24"/>
      <c r="AC143" s="24"/>
      <c r="AD143" s="24"/>
      <c r="AE143" s="24"/>
      <c r="AF143" s="24"/>
      <c r="AG143" s="24"/>
      <c r="AH143" s="24"/>
      <c r="AI143" s="24"/>
      <c r="AJ143" s="24"/>
      <c r="AK143" s="24"/>
      <c r="AL143" s="24"/>
      <c r="AM143" s="24"/>
      <c r="AN143" s="24"/>
      <c r="AO143" s="24"/>
      <c r="AP143" s="24"/>
      <c r="AQ143" s="24"/>
      <c r="AR143" s="24"/>
      <c r="AS143" s="24"/>
      <c r="AT143" s="24"/>
      <c r="AU143" s="24"/>
      <c r="AMJ143" s="59"/>
    </row>
    <row r="144" spans="1:1024" s="58" customFormat="1" ht="15" customHeight="1">
      <c r="A144" s="79"/>
      <c r="B144" s="25"/>
      <c r="C144" s="25"/>
      <c r="D144" s="25"/>
      <c r="E144" s="25"/>
      <c r="F144" s="25"/>
      <c r="G144" s="25"/>
      <c r="H144" s="25"/>
      <c r="I144" s="25"/>
      <c r="J144" s="152"/>
      <c r="K144" s="66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  <c r="AA144" s="24"/>
      <c r="AB144" s="24"/>
      <c r="AC144" s="24"/>
      <c r="AD144" s="24"/>
      <c r="AE144" s="24"/>
      <c r="AF144" s="24"/>
      <c r="AG144" s="24"/>
      <c r="AH144" s="24"/>
      <c r="AI144" s="24"/>
      <c r="AJ144" s="24"/>
      <c r="AK144" s="24"/>
      <c r="AL144" s="24"/>
      <c r="AM144" s="24"/>
      <c r="AN144" s="24"/>
      <c r="AO144" s="24"/>
      <c r="AP144" s="24"/>
      <c r="AQ144" s="24"/>
      <c r="AR144" s="24"/>
      <c r="AS144" s="24"/>
      <c r="AT144" s="24"/>
      <c r="AU144" s="24"/>
      <c r="AMJ144" s="59"/>
    </row>
    <row r="145" spans="1:1024" s="58" customFormat="1" ht="56.25" customHeight="1">
      <c r="A145" s="175" t="s">
        <v>217</v>
      </c>
      <c r="B145" s="175"/>
      <c r="C145" s="153" t="s">
        <v>218</v>
      </c>
      <c r="D145" s="153" t="s">
        <v>219</v>
      </c>
      <c r="E145" s="176" t="s">
        <v>220</v>
      </c>
      <c r="F145" s="176"/>
      <c r="G145" s="153" t="s">
        <v>221</v>
      </c>
      <c r="H145" s="176" t="s">
        <v>222</v>
      </c>
      <c r="I145" s="176"/>
      <c r="J145" s="152"/>
      <c r="K145" s="66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  <c r="AA145" s="24"/>
      <c r="AB145" s="24"/>
      <c r="AC145" s="24"/>
      <c r="AD145" s="24"/>
      <c r="AE145" s="24"/>
      <c r="AF145" s="24"/>
      <c r="AG145" s="24"/>
      <c r="AH145" s="24"/>
      <c r="AI145" s="24"/>
      <c r="AJ145" s="24"/>
      <c r="AK145" s="24"/>
      <c r="AL145" s="24"/>
      <c r="AM145" s="24"/>
      <c r="AN145" s="24"/>
      <c r="AO145" s="24"/>
      <c r="AP145" s="24"/>
      <c r="AQ145" s="24"/>
      <c r="AR145" s="24"/>
      <c r="AS145" s="24"/>
      <c r="AT145" s="24"/>
      <c r="AU145" s="24"/>
      <c r="AMJ145" s="59"/>
    </row>
    <row r="146" spans="1:1024" s="58" customFormat="1" ht="15" customHeight="1">
      <c r="A146" s="166" t="s">
        <v>167</v>
      </c>
      <c r="B146" s="166"/>
      <c r="C146" s="80">
        <f>H141</f>
        <v>13050.83</v>
      </c>
      <c r="D146" s="139">
        <v>4</v>
      </c>
      <c r="E146" s="167">
        <f>C146*D146</f>
        <v>52203.32</v>
      </c>
      <c r="F146" s="167"/>
      <c r="G146" s="81">
        <v>1</v>
      </c>
      <c r="H146" s="168">
        <f>E146*G146</f>
        <v>52203.32</v>
      </c>
      <c r="I146" s="168"/>
      <c r="J146" s="23"/>
      <c r="K146" s="66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  <c r="AA146" s="24"/>
      <c r="AB146" s="24"/>
      <c r="AC146" s="24"/>
      <c r="AD146" s="24"/>
      <c r="AE146" s="24"/>
      <c r="AF146" s="24"/>
      <c r="AG146" s="24"/>
      <c r="AH146" s="24"/>
      <c r="AI146" s="24"/>
      <c r="AJ146" s="24"/>
      <c r="AK146" s="24"/>
      <c r="AL146" s="24"/>
      <c r="AM146" s="24"/>
      <c r="AN146" s="24"/>
      <c r="AO146" s="24"/>
      <c r="AP146" s="24"/>
      <c r="AQ146" s="24"/>
      <c r="AR146" s="24"/>
      <c r="AS146" s="24"/>
      <c r="AT146" s="24"/>
      <c r="AU146" s="24"/>
      <c r="AMJ146" s="59"/>
    </row>
    <row r="147" spans="1:1024" s="58" customFormat="1" ht="15" customHeight="1">
      <c r="A147" s="169" t="s">
        <v>223</v>
      </c>
      <c r="B147" s="169"/>
      <c r="C147" s="169"/>
      <c r="D147" s="169"/>
      <c r="E147" s="169"/>
      <c r="F147" s="169"/>
      <c r="G147" s="169"/>
      <c r="H147" s="170">
        <f>H146</f>
        <v>52203.32</v>
      </c>
      <c r="I147" s="170"/>
      <c r="J147" s="82"/>
      <c r="K147" s="66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  <c r="AA147" s="24"/>
      <c r="AB147" s="24"/>
      <c r="AC147" s="24"/>
      <c r="AD147" s="24"/>
      <c r="AE147" s="24"/>
      <c r="AF147" s="24"/>
      <c r="AG147" s="24"/>
      <c r="AH147" s="24"/>
      <c r="AI147" s="24"/>
      <c r="AJ147" s="24"/>
      <c r="AK147" s="24"/>
      <c r="AL147" s="24"/>
      <c r="AM147" s="24"/>
      <c r="AN147" s="24"/>
      <c r="AO147" s="24"/>
      <c r="AP147" s="24"/>
      <c r="AQ147" s="24"/>
      <c r="AR147" s="24"/>
      <c r="AS147" s="24"/>
      <c r="AT147" s="24"/>
      <c r="AU147" s="24"/>
      <c r="AMJ147" s="59"/>
    </row>
    <row r="148" spans="1:1024" s="58" customFormat="1" ht="15" customHeight="1">
      <c r="A148" s="171" t="s">
        <v>224</v>
      </c>
      <c r="B148" s="171"/>
      <c r="C148" s="171"/>
      <c r="D148" s="171"/>
      <c r="E148" s="171"/>
      <c r="F148" s="171"/>
      <c r="G148" s="171"/>
      <c r="H148" s="161"/>
      <c r="I148" s="161"/>
      <c r="J148" s="82"/>
      <c r="K148" s="66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  <c r="AA148" s="24"/>
      <c r="AB148" s="24"/>
      <c r="AC148" s="24"/>
      <c r="AD148" s="24"/>
      <c r="AE148" s="24"/>
      <c r="AF148" s="24"/>
      <c r="AG148" s="24"/>
      <c r="AH148" s="24"/>
      <c r="AI148" s="24"/>
      <c r="AJ148" s="24"/>
      <c r="AK148" s="24"/>
      <c r="AL148" s="24"/>
      <c r="AM148" s="24"/>
      <c r="AN148" s="24"/>
      <c r="AO148" s="24"/>
      <c r="AP148" s="24"/>
      <c r="AQ148" s="24"/>
      <c r="AR148" s="24"/>
      <c r="AS148" s="24"/>
      <c r="AT148" s="24"/>
      <c r="AU148" s="24"/>
      <c r="AMJ148" s="59"/>
    </row>
    <row r="149" spans="1:1024" s="58" customFormat="1" ht="15" customHeight="1">
      <c r="A149" s="160" t="s">
        <v>225</v>
      </c>
      <c r="B149" s="160"/>
      <c r="C149" s="160"/>
      <c r="D149" s="160"/>
      <c r="E149" s="160"/>
      <c r="F149" s="160"/>
      <c r="G149" s="160"/>
      <c r="H149" s="161">
        <f>H147+H148</f>
        <v>52203.32</v>
      </c>
      <c r="I149" s="161"/>
      <c r="J149" s="82"/>
      <c r="K149" s="66"/>
      <c r="L149" s="24"/>
      <c r="M149" s="24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4"/>
      <c r="AA149" s="24"/>
      <c r="AB149" s="24"/>
      <c r="AC149" s="24"/>
      <c r="AD149" s="24"/>
      <c r="AE149" s="24"/>
      <c r="AF149" s="24"/>
      <c r="AG149" s="24"/>
      <c r="AH149" s="24"/>
      <c r="AI149" s="24"/>
      <c r="AJ149" s="24"/>
      <c r="AK149" s="24"/>
      <c r="AL149" s="24"/>
      <c r="AM149" s="24"/>
      <c r="AN149" s="24"/>
      <c r="AO149" s="24"/>
      <c r="AP149" s="24"/>
      <c r="AQ149" s="24"/>
      <c r="AR149" s="24"/>
      <c r="AS149" s="24"/>
      <c r="AT149" s="24"/>
      <c r="AU149" s="24"/>
      <c r="AMJ149" s="59"/>
    </row>
    <row r="150" spans="1:1024" s="58" customFormat="1" ht="15" customHeight="1">
      <c r="A150" s="83"/>
      <c r="B150" s="4"/>
      <c r="C150" s="84"/>
      <c r="D150" s="25"/>
      <c r="E150" s="25"/>
      <c r="F150" s="25"/>
      <c r="G150" s="25"/>
      <c r="H150" s="25"/>
      <c r="I150" s="25"/>
      <c r="J150" s="82"/>
      <c r="K150" s="66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4"/>
      <c r="AA150" s="24"/>
      <c r="AB150" s="24"/>
      <c r="AC150" s="24"/>
      <c r="AD150" s="24"/>
      <c r="AE150" s="24"/>
      <c r="AF150" s="24"/>
      <c r="AG150" s="24"/>
      <c r="AH150" s="24"/>
      <c r="AI150" s="24"/>
      <c r="AJ150" s="24"/>
      <c r="AK150" s="24"/>
      <c r="AL150" s="24"/>
      <c r="AM150" s="24"/>
      <c r="AN150" s="24"/>
      <c r="AO150" s="24"/>
      <c r="AP150" s="24"/>
      <c r="AQ150" s="24"/>
      <c r="AR150" s="24"/>
      <c r="AS150" s="24"/>
      <c r="AT150" s="24"/>
      <c r="AU150" s="24"/>
      <c r="AMJ150" s="59"/>
    </row>
    <row r="151" spans="1:1024" s="58" customFormat="1" ht="15" customHeight="1">
      <c r="A151" s="162" t="s">
        <v>226</v>
      </c>
      <c r="B151" s="162"/>
      <c r="C151" s="162"/>
      <c r="D151" s="162"/>
      <c r="E151" s="162"/>
      <c r="F151" s="162"/>
      <c r="G151" s="162"/>
      <c r="H151" s="162"/>
      <c r="I151" s="162"/>
      <c r="J151" s="23"/>
      <c r="K151" s="66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  <c r="AA151" s="24"/>
      <c r="AB151" s="24"/>
      <c r="AC151" s="24"/>
      <c r="AD151" s="24"/>
      <c r="AE151" s="24"/>
      <c r="AF151" s="24"/>
      <c r="AG151" s="24"/>
      <c r="AH151" s="24"/>
      <c r="AI151" s="24"/>
      <c r="AJ151" s="24"/>
      <c r="AK151" s="24"/>
      <c r="AL151" s="24"/>
      <c r="AM151" s="24"/>
      <c r="AN151" s="24"/>
      <c r="AO151" s="24"/>
      <c r="AP151" s="24"/>
      <c r="AQ151" s="24"/>
      <c r="AR151" s="24"/>
      <c r="AS151" s="24"/>
      <c r="AT151" s="24"/>
      <c r="AU151" s="24"/>
      <c r="AMJ151" s="59"/>
    </row>
    <row r="152" spans="1:1024" s="58" customFormat="1" ht="15" customHeight="1">
      <c r="A152" s="79"/>
      <c r="B152" s="25"/>
      <c r="C152" s="25"/>
      <c r="D152" s="25"/>
      <c r="E152" s="25"/>
      <c r="F152" s="25"/>
      <c r="G152" s="106"/>
      <c r="H152" s="106"/>
      <c r="I152" s="106"/>
      <c r="J152" s="82"/>
      <c r="K152" s="66"/>
      <c r="L152" s="24"/>
      <c r="M152" s="24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  <c r="AA152" s="24"/>
      <c r="AB152" s="24"/>
      <c r="AC152" s="24"/>
      <c r="AD152" s="24"/>
      <c r="AE152" s="24"/>
      <c r="AF152" s="24"/>
      <c r="AG152" s="24"/>
      <c r="AH152" s="24"/>
      <c r="AI152" s="24"/>
      <c r="AJ152" s="24"/>
      <c r="AK152" s="24"/>
      <c r="AL152" s="24"/>
      <c r="AM152" s="24"/>
      <c r="AN152" s="24"/>
      <c r="AO152" s="24"/>
      <c r="AP152" s="24"/>
      <c r="AQ152" s="24"/>
      <c r="AR152" s="24"/>
      <c r="AS152" s="24"/>
      <c r="AT152" s="24"/>
      <c r="AU152" s="24"/>
      <c r="AMJ152" s="59"/>
    </row>
    <row r="153" spans="1:1024" s="58" customFormat="1" ht="15" customHeight="1">
      <c r="A153" s="163" t="s">
        <v>227</v>
      </c>
      <c r="B153" s="163"/>
      <c r="C153" s="163"/>
      <c r="D153" s="163"/>
      <c r="E153" s="163"/>
      <c r="F153" s="163"/>
      <c r="G153" s="163"/>
      <c r="H153" s="163"/>
      <c r="I153" s="163"/>
      <c r="J153" s="76"/>
      <c r="K153" s="66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  <c r="AA153" s="24"/>
      <c r="AB153" s="24"/>
      <c r="AC153" s="24"/>
      <c r="AD153" s="24"/>
      <c r="AE153" s="24"/>
      <c r="AF153" s="24"/>
      <c r="AG153" s="24"/>
      <c r="AH153" s="24"/>
      <c r="AI153" s="24"/>
      <c r="AJ153" s="24"/>
      <c r="AK153" s="24"/>
      <c r="AL153" s="24"/>
      <c r="AM153" s="24"/>
      <c r="AN153" s="24"/>
      <c r="AO153" s="24"/>
      <c r="AP153" s="24"/>
      <c r="AQ153" s="24"/>
      <c r="AR153" s="24"/>
      <c r="AS153" s="24"/>
      <c r="AT153" s="24"/>
      <c r="AU153" s="24"/>
      <c r="AMJ153" s="59"/>
    </row>
    <row r="154" spans="1:1024" s="58" customFormat="1" ht="15" customHeight="1">
      <c r="A154" s="164" t="s">
        <v>228</v>
      </c>
      <c r="B154" s="164"/>
      <c r="C154" s="164"/>
      <c r="D154" s="164"/>
      <c r="E154" s="164"/>
      <c r="F154" s="164"/>
      <c r="G154" s="164"/>
      <c r="H154" s="165" t="s">
        <v>229</v>
      </c>
      <c r="I154" s="165"/>
      <c r="J154" s="85"/>
      <c r="K154" s="66"/>
      <c r="L154" s="24"/>
      <c r="M154" s="24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4"/>
      <c r="AA154" s="24"/>
      <c r="AB154" s="24"/>
      <c r="AC154" s="24"/>
      <c r="AD154" s="24"/>
      <c r="AE154" s="24"/>
      <c r="AF154" s="24"/>
      <c r="AG154" s="24"/>
      <c r="AH154" s="24"/>
      <c r="AI154" s="24"/>
      <c r="AJ154" s="24"/>
      <c r="AK154" s="24"/>
      <c r="AL154" s="24"/>
      <c r="AM154" s="24"/>
      <c r="AN154" s="24"/>
      <c r="AO154" s="24"/>
      <c r="AP154" s="24"/>
      <c r="AQ154" s="24"/>
      <c r="AR154" s="24"/>
      <c r="AS154" s="24"/>
      <c r="AT154" s="24"/>
      <c r="AU154" s="24"/>
      <c r="AMJ154" s="59"/>
    </row>
    <row r="155" spans="1:1024" s="58" customFormat="1" ht="15" customHeight="1">
      <c r="A155" s="155" t="s">
        <v>230</v>
      </c>
      <c r="B155" s="155"/>
      <c r="C155" s="155"/>
      <c r="D155" s="155"/>
      <c r="E155" s="155"/>
      <c r="F155" s="155"/>
      <c r="G155" s="155"/>
      <c r="H155" s="156">
        <f>H149</f>
        <v>52203.32</v>
      </c>
      <c r="I155" s="156"/>
      <c r="J155" s="24"/>
      <c r="K155" s="66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  <c r="AA155" s="24"/>
      <c r="AB155" s="24"/>
      <c r="AC155" s="24"/>
      <c r="AD155" s="24"/>
      <c r="AE155" s="24"/>
      <c r="AF155" s="24"/>
      <c r="AG155" s="24"/>
      <c r="AH155" s="24"/>
      <c r="AI155" s="24"/>
      <c r="AJ155" s="24"/>
      <c r="AK155" s="24"/>
      <c r="AL155" s="24"/>
      <c r="AM155" s="24"/>
      <c r="AN155" s="24"/>
      <c r="AO155" s="24"/>
      <c r="AP155" s="24"/>
      <c r="AQ155" s="24"/>
      <c r="AR155" s="24"/>
      <c r="AS155" s="24"/>
      <c r="AT155" s="24"/>
      <c r="AU155" s="24"/>
      <c r="AMJ155" s="59"/>
    </row>
    <row r="156" spans="1:1024" s="58" customFormat="1" ht="15" customHeight="1" thickBot="1">
      <c r="A156" s="155" t="s">
        <v>231</v>
      </c>
      <c r="B156" s="155"/>
      <c r="C156" s="155"/>
      <c r="D156" s="155"/>
      <c r="E156" s="155"/>
      <c r="F156" s="155"/>
      <c r="G156" s="155"/>
      <c r="H156" s="157">
        <f>G13</f>
        <v>12</v>
      </c>
      <c r="I156" s="157"/>
      <c r="J156" s="24"/>
      <c r="K156" s="66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  <c r="AA156" s="24"/>
      <c r="AB156" s="24"/>
      <c r="AC156" s="24"/>
      <c r="AD156" s="24"/>
      <c r="AE156" s="24"/>
      <c r="AF156" s="24"/>
      <c r="AG156" s="24"/>
      <c r="AH156" s="24"/>
      <c r="AI156" s="24"/>
      <c r="AJ156" s="24"/>
      <c r="AK156" s="24"/>
      <c r="AL156" s="24"/>
      <c r="AM156" s="24"/>
      <c r="AN156" s="24"/>
      <c r="AO156" s="24"/>
      <c r="AP156" s="24"/>
      <c r="AQ156" s="24"/>
      <c r="AR156" s="24"/>
      <c r="AS156" s="24"/>
      <c r="AT156" s="24"/>
      <c r="AU156" s="24"/>
      <c r="AMJ156" s="59"/>
    </row>
    <row r="157" spans="1:1024" s="58" customFormat="1" ht="15" customHeight="1" thickBot="1">
      <c r="A157" s="158" t="s">
        <v>232</v>
      </c>
      <c r="B157" s="158"/>
      <c r="C157" s="158"/>
      <c r="D157" s="158"/>
      <c r="E157" s="158"/>
      <c r="F157" s="158"/>
      <c r="G157" s="158"/>
      <c r="H157" s="159">
        <f>H155*H156</f>
        <v>626439.84</v>
      </c>
      <c r="I157" s="159"/>
      <c r="J157" s="24"/>
      <c r="K157" s="66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  <c r="AA157" s="24"/>
      <c r="AB157" s="24"/>
      <c r="AC157" s="24"/>
      <c r="AD157" s="24"/>
      <c r="AE157" s="24"/>
      <c r="AF157" s="24"/>
      <c r="AG157" s="24"/>
      <c r="AH157" s="24"/>
      <c r="AI157" s="24"/>
      <c r="AJ157" s="24"/>
      <c r="AK157" s="24"/>
      <c r="AL157" s="24"/>
      <c r="AM157" s="24"/>
      <c r="AN157" s="24"/>
      <c r="AO157" s="24"/>
      <c r="AP157" s="24"/>
      <c r="AQ157" s="24"/>
      <c r="AR157" s="24"/>
      <c r="AS157" s="24"/>
      <c r="AT157" s="24"/>
      <c r="AU157" s="24"/>
      <c r="AMJ157" s="59"/>
    </row>
    <row r="159" spans="1:1024">
      <c r="H159" s="108"/>
      <c r="I159" s="109"/>
    </row>
    <row r="160" spans="1:1024">
      <c r="G160" s="108"/>
      <c r="H160" s="108"/>
      <c r="I160" s="109"/>
    </row>
    <row r="161" spans="7:9">
      <c r="G161" s="108"/>
      <c r="H161" s="108"/>
      <c r="I161" s="109"/>
    </row>
    <row r="162" spans="7:9">
      <c r="G162" s="108"/>
      <c r="H162" s="108"/>
      <c r="I162" s="109"/>
    </row>
    <row r="163" spans="7:9">
      <c r="G163" s="108"/>
      <c r="H163" s="108"/>
      <c r="I163" s="108"/>
    </row>
    <row r="164" spans="7:9">
      <c r="G164" s="108"/>
    </row>
  </sheetData>
  <mergeCells count="233">
    <mergeCell ref="A156:G156"/>
    <mergeCell ref="H156:I156"/>
    <mergeCell ref="A157:G157"/>
    <mergeCell ref="H157:I157"/>
    <mergeCell ref="A151:I151"/>
    <mergeCell ref="A153:I153"/>
    <mergeCell ref="A154:G154"/>
    <mergeCell ref="H154:I154"/>
    <mergeCell ref="A155:G155"/>
    <mergeCell ref="H155:I155"/>
    <mergeCell ref="A147:G147"/>
    <mergeCell ref="H147:I147"/>
    <mergeCell ref="A148:G148"/>
    <mergeCell ref="H148:I148"/>
    <mergeCell ref="A149:G149"/>
    <mergeCell ref="H149:I149"/>
    <mergeCell ref="A145:B145"/>
    <mergeCell ref="E145:F145"/>
    <mergeCell ref="H145:I145"/>
    <mergeCell ref="A146:B146"/>
    <mergeCell ref="E146:F146"/>
    <mergeCell ref="H146:I146"/>
    <mergeCell ref="B140:G140"/>
    <mergeCell ref="H140:I140"/>
    <mergeCell ref="A141:G141"/>
    <mergeCell ref="H141:I141"/>
    <mergeCell ref="A142:I142"/>
    <mergeCell ref="A143:I143"/>
    <mergeCell ref="B137:G137"/>
    <mergeCell ref="H137:I137"/>
    <mergeCell ref="B138:G138"/>
    <mergeCell ref="H138:I138"/>
    <mergeCell ref="A139:G139"/>
    <mergeCell ref="H139:I139"/>
    <mergeCell ref="B134:G134"/>
    <mergeCell ref="H134:I134"/>
    <mergeCell ref="B135:G135"/>
    <mergeCell ref="H135:I135"/>
    <mergeCell ref="B136:G136"/>
    <mergeCell ref="H136:I136"/>
    <mergeCell ref="A129:G129"/>
    <mergeCell ref="A130:I130"/>
    <mergeCell ref="A131:I131"/>
    <mergeCell ref="A132:I132"/>
    <mergeCell ref="A133:G133"/>
    <mergeCell ref="H133:I133"/>
    <mergeCell ref="B124:G124"/>
    <mergeCell ref="B125:G125"/>
    <mergeCell ref="A126:B126"/>
    <mergeCell ref="C126:C127"/>
    <mergeCell ref="A127:B127"/>
    <mergeCell ref="A128:B128"/>
    <mergeCell ref="A119:G119"/>
    <mergeCell ref="H119:I119"/>
    <mergeCell ref="A120:I120"/>
    <mergeCell ref="A121:I121"/>
    <mergeCell ref="B122:G122"/>
    <mergeCell ref="B123:G123"/>
    <mergeCell ref="B116:G116"/>
    <mergeCell ref="H116:I116"/>
    <mergeCell ref="B117:G117"/>
    <mergeCell ref="H117:I117"/>
    <mergeCell ref="B118:G118"/>
    <mergeCell ref="H118:I118"/>
    <mergeCell ref="A112:I112"/>
    <mergeCell ref="A113:I113"/>
    <mergeCell ref="B114:G114"/>
    <mergeCell ref="H114:I114"/>
    <mergeCell ref="B115:G115"/>
    <mergeCell ref="H115:I115"/>
    <mergeCell ref="B109:G109"/>
    <mergeCell ref="H109:I109"/>
    <mergeCell ref="B110:G110"/>
    <mergeCell ref="H110:I110"/>
    <mergeCell ref="A111:G111"/>
    <mergeCell ref="H111:I111"/>
    <mergeCell ref="B104:G104"/>
    <mergeCell ref="A105:G105"/>
    <mergeCell ref="H105:I105"/>
    <mergeCell ref="A106:I106"/>
    <mergeCell ref="A107:I107"/>
    <mergeCell ref="B108:G108"/>
    <mergeCell ref="H108:I108"/>
    <mergeCell ref="B98:G98"/>
    <mergeCell ref="B99:G99"/>
    <mergeCell ref="A100:G100"/>
    <mergeCell ref="A101:I101"/>
    <mergeCell ref="A102:I102"/>
    <mergeCell ref="B103:G103"/>
    <mergeCell ref="B93:G93"/>
    <mergeCell ref="B94:G94"/>
    <mergeCell ref="K94:V94"/>
    <mergeCell ref="B95:G95"/>
    <mergeCell ref="B96:G96"/>
    <mergeCell ref="B97:G97"/>
    <mergeCell ref="B88:G88"/>
    <mergeCell ref="A89:G89"/>
    <mergeCell ref="H89:I89"/>
    <mergeCell ref="A90:I90"/>
    <mergeCell ref="A91:I91"/>
    <mergeCell ref="A92:I92"/>
    <mergeCell ref="B82:G82"/>
    <mergeCell ref="B83:G83"/>
    <mergeCell ref="B84:G84"/>
    <mergeCell ref="B85:G85"/>
    <mergeCell ref="B86:G86"/>
    <mergeCell ref="B87:G87"/>
    <mergeCell ref="B78:G78"/>
    <mergeCell ref="H78:I78"/>
    <mergeCell ref="A79:G79"/>
    <mergeCell ref="H79:I79"/>
    <mergeCell ref="A80:I80"/>
    <mergeCell ref="A81:I81"/>
    <mergeCell ref="A74:I74"/>
    <mergeCell ref="B75:G75"/>
    <mergeCell ref="H75:I75"/>
    <mergeCell ref="B76:G76"/>
    <mergeCell ref="H76:I76"/>
    <mergeCell ref="B77:G77"/>
    <mergeCell ref="H77:I77"/>
    <mergeCell ref="B70:G70"/>
    <mergeCell ref="H70:I70"/>
    <mergeCell ref="A71:G71"/>
    <mergeCell ref="H71:I71"/>
    <mergeCell ref="A72:I72"/>
    <mergeCell ref="A73:I73"/>
    <mergeCell ref="B67:G67"/>
    <mergeCell ref="H67:I67"/>
    <mergeCell ref="B68:G68"/>
    <mergeCell ref="H68:I68"/>
    <mergeCell ref="B69:G69"/>
    <mergeCell ref="H69:I69"/>
    <mergeCell ref="AB63:AC63"/>
    <mergeCell ref="AD63:AE63"/>
    <mergeCell ref="AF63:AG63"/>
    <mergeCell ref="AH63:AK63"/>
    <mergeCell ref="H64:I64"/>
    <mergeCell ref="A65:A66"/>
    <mergeCell ref="B65:C66"/>
    <mergeCell ref="H65:I66"/>
    <mergeCell ref="B62:G62"/>
    <mergeCell ref="H62:I62"/>
    <mergeCell ref="A63:A64"/>
    <mergeCell ref="B63:B64"/>
    <mergeCell ref="H63:I63"/>
    <mergeCell ref="Z63:AA63"/>
    <mergeCell ref="B56:G56"/>
    <mergeCell ref="B57:G57"/>
    <mergeCell ref="B58:G58"/>
    <mergeCell ref="A59:G59"/>
    <mergeCell ref="A60:I60"/>
    <mergeCell ref="A61:I61"/>
    <mergeCell ref="B50:G50"/>
    <mergeCell ref="B51:G51"/>
    <mergeCell ref="B52:G52"/>
    <mergeCell ref="B53:C53"/>
    <mergeCell ref="B54:G54"/>
    <mergeCell ref="B55:G55"/>
    <mergeCell ref="B46:G46"/>
    <mergeCell ref="K46:V46"/>
    <mergeCell ref="A47:G47"/>
    <mergeCell ref="H47:I47"/>
    <mergeCell ref="A48:I48"/>
    <mergeCell ref="A49:I49"/>
    <mergeCell ref="A41:I41"/>
    <mergeCell ref="A42:I42"/>
    <mergeCell ref="B43:G43"/>
    <mergeCell ref="B44:G44"/>
    <mergeCell ref="K44:V44"/>
    <mergeCell ref="B45:G45"/>
    <mergeCell ref="K45:V45"/>
    <mergeCell ref="B38:G38"/>
    <mergeCell ref="H38:I38"/>
    <mergeCell ref="K38:L38"/>
    <mergeCell ref="A39:G39"/>
    <mergeCell ref="H39:I39"/>
    <mergeCell ref="A40:I40"/>
    <mergeCell ref="B36:G36"/>
    <mergeCell ref="H36:I36"/>
    <mergeCell ref="K36:L36"/>
    <mergeCell ref="B37:G37"/>
    <mergeCell ref="H37:I37"/>
    <mergeCell ref="K37:L37"/>
    <mergeCell ref="K32:V32"/>
    <mergeCell ref="H33:I33"/>
    <mergeCell ref="K33:V33"/>
    <mergeCell ref="H34:I34"/>
    <mergeCell ref="B35:G35"/>
    <mergeCell ref="H35:I35"/>
    <mergeCell ref="K35:L35"/>
    <mergeCell ref="A29:I29"/>
    <mergeCell ref="A30:I30"/>
    <mergeCell ref="B31:G31"/>
    <mergeCell ref="H31:I31"/>
    <mergeCell ref="B32:G32"/>
    <mergeCell ref="H32:I32"/>
    <mergeCell ref="B26:G26"/>
    <mergeCell ref="H26:I26"/>
    <mergeCell ref="B27:G27"/>
    <mergeCell ref="H27:I27"/>
    <mergeCell ref="B28:G28"/>
    <mergeCell ref="H28:I28"/>
    <mergeCell ref="A22:I22"/>
    <mergeCell ref="A23:I23"/>
    <mergeCell ref="B24:G24"/>
    <mergeCell ref="H24:I24"/>
    <mergeCell ref="B25:G25"/>
    <mergeCell ref="H25:I25"/>
    <mergeCell ref="B17:G17"/>
    <mergeCell ref="H17:I17"/>
    <mergeCell ref="C18:I18"/>
    <mergeCell ref="A19:I19"/>
    <mergeCell ref="A20:I20"/>
    <mergeCell ref="A21:I21"/>
    <mergeCell ref="B12:F12"/>
    <mergeCell ref="G12:I12"/>
    <mergeCell ref="G13:I13"/>
    <mergeCell ref="A14:I14"/>
    <mergeCell ref="A15:I15"/>
    <mergeCell ref="B16:G16"/>
    <mergeCell ref="H16:I16"/>
    <mergeCell ref="A8:I8"/>
    <mergeCell ref="A9:I9"/>
    <mergeCell ref="B10:F10"/>
    <mergeCell ref="G10:I10"/>
    <mergeCell ref="B11:F11"/>
    <mergeCell ref="G11:I11"/>
    <mergeCell ref="A1:K1"/>
    <mergeCell ref="A2:K2"/>
    <mergeCell ref="A3:I3"/>
    <mergeCell ref="C4:I4"/>
    <mergeCell ref="C5:D5"/>
    <mergeCell ref="A7:I7"/>
  </mergeCells>
  <printOptions horizontalCentered="1" headings="1"/>
  <pageMargins left="0.39374999999999999" right="0.39374999999999999" top="0.39374999999999999" bottom="0.39374999999999999" header="0.511811023622047" footer="0.511811023622047"/>
  <pageSetup paperSize="9" scale="60" fitToHeight="0" orientation="landscape" r:id="rId1"/>
  <rowBreaks count="3" manualBreakCount="3">
    <brk id="47" max="10" man="1"/>
    <brk id="90" max="10" man="1"/>
    <brk id="12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89BAD-C4E7-433D-9290-8675B9787A94}">
  <sheetPr>
    <pageSetUpPr fitToPage="1"/>
  </sheetPr>
  <dimension ref="A1:AMJ164"/>
  <sheetViews>
    <sheetView view="pageBreakPreview" topLeftCell="A19" zoomScaleNormal="115" zoomScaleSheetLayoutView="100" zoomScalePageLayoutView="115" workbookViewId="0">
      <selection activeCell="G12" sqref="G12:I12"/>
    </sheetView>
  </sheetViews>
  <sheetFormatPr defaultColWidth="9.140625" defaultRowHeight="15"/>
  <cols>
    <col min="1" max="1" width="3.140625" style="86" customWidth="1"/>
    <col min="2" max="2" width="32.28515625" style="58" bestFit="1" customWidth="1"/>
    <col min="3" max="3" width="17.140625" style="58" customWidth="1"/>
    <col min="4" max="4" width="13.140625" style="58" customWidth="1"/>
    <col min="5" max="5" width="13" style="58" customWidth="1"/>
    <col min="6" max="6" width="10.5703125" style="58" customWidth="1"/>
    <col min="7" max="7" width="15.28515625" style="58" bestFit="1" customWidth="1"/>
    <col min="8" max="8" width="8" style="58" customWidth="1"/>
    <col min="9" max="9" width="17.5703125" style="58" customWidth="1"/>
    <col min="10" max="10" width="10.140625" style="58" hidden="1" customWidth="1"/>
    <col min="11" max="11" width="94.7109375" style="1" customWidth="1"/>
    <col min="12" max="26" width="9.140625" style="2"/>
    <col min="27" max="27" width="9.7109375" style="2" customWidth="1"/>
    <col min="28" max="47" width="9.140625" style="2"/>
    <col min="48" max="1023" width="9.140625" style="58"/>
    <col min="1024" max="1024" width="11.5703125" style="59" customWidth="1"/>
    <col min="1025" max="16384" width="9.140625" style="59"/>
  </cols>
  <sheetData>
    <row r="1" spans="1:11">
      <c r="A1" s="234" t="s">
        <v>0</v>
      </c>
      <c r="B1" s="234"/>
      <c r="C1" s="234"/>
      <c r="D1" s="234"/>
      <c r="E1" s="234"/>
      <c r="F1" s="234"/>
      <c r="G1" s="234"/>
      <c r="H1" s="234"/>
      <c r="I1" s="234"/>
      <c r="J1" s="234"/>
      <c r="K1" s="234"/>
    </row>
    <row r="2" spans="1:11" ht="21" customHeight="1">
      <c r="A2" s="235" t="s">
        <v>1</v>
      </c>
      <c r="B2" s="235"/>
      <c r="C2" s="235"/>
      <c r="D2" s="235"/>
      <c r="E2" s="235"/>
      <c r="F2" s="235"/>
      <c r="G2" s="235"/>
      <c r="H2" s="235"/>
      <c r="I2" s="235"/>
      <c r="J2" s="235"/>
      <c r="K2" s="235"/>
    </row>
    <row r="3" spans="1:11" ht="15" customHeight="1">
      <c r="A3" s="191"/>
      <c r="B3" s="191"/>
      <c r="C3" s="191"/>
      <c r="D3" s="191"/>
      <c r="E3" s="191"/>
      <c r="F3" s="191"/>
      <c r="G3" s="191"/>
      <c r="H3" s="191"/>
      <c r="I3" s="191"/>
      <c r="J3" s="149"/>
    </row>
    <row r="4" spans="1:11" ht="15" customHeight="1">
      <c r="A4" s="138"/>
      <c r="B4" s="141" t="s">
        <v>2</v>
      </c>
      <c r="C4" s="238"/>
      <c r="D4" s="238"/>
      <c r="E4" s="238"/>
      <c r="F4" s="238"/>
      <c r="G4" s="238"/>
      <c r="H4" s="238"/>
      <c r="I4" s="238"/>
      <c r="J4" s="3"/>
    </row>
    <row r="5" spans="1:11" ht="15" customHeight="1">
      <c r="A5" s="138"/>
      <c r="B5" s="141" t="s">
        <v>3</v>
      </c>
      <c r="C5" s="239"/>
      <c r="D5" s="239"/>
      <c r="E5" s="4"/>
      <c r="F5" s="4"/>
      <c r="G5" s="4"/>
      <c r="H5" s="4"/>
      <c r="I5" s="4"/>
      <c r="J5" s="3"/>
    </row>
    <row r="6" spans="1:11" ht="15" customHeight="1">
      <c r="A6" s="138"/>
      <c r="B6" s="141" t="s">
        <v>4</v>
      </c>
      <c r="C6" s="4"/>
      <c r="D6" s="4"/>
      <c r="E6" s="4"/>
      <c r="F6" s="4"/>
      <c r="G6" s="4"/>
      <c r="H6" s="4"/>
      <c r="I6" s="4"/>
      <c r="J6" s="3"/>
    </row>
    <row r="7" spans="1:11" ht="15" customHeight="1">
      <c r="A7" s="191"/>
      <c r="B7" s="191"/>
      <c r="C7" s="191"/>
      <c r="D7" s="191"/>
      <c r="E7" s="191"/>
      <c r="F7" s="191"/>
      <c r="G7" s="191"/>
      <c r="H7" s="191"/>
      <c r="I7" s="191"/>
      <c r="J7" s="3"/>
    </row>
    <row r="8" spans="1:11" ht="15" customHeight="1">
      <c r="A8" s="230" t="s">
        <v>5</v>
      </c>
      <c r="B8" s="230"/>
      <c r="C8" s="230"/>
      <c r="D8" s="230"/>
      <c r="E8" s="230"/>
      <c r="F8" s="230"/>
      <c r="G8" s="230"/>
      <c r="H8" s="230"/>
      <c r="I8" s="230"/>
      <c r="J8" s="3"/>
      <c r="K8" s="5" t="s">
        <v>6</v>
      </c>
    </row>
    <row r="9" spans="1:11" ht="15" customHeight="1">
      <c r="A9" s="191"/>
      <c r="B9" s="191"/>
      <c r="C9" s="191"/>
      <c r="D9" s="191"/>
      <c r="E9" s="191"/>
      <c r="F9" s="191"/>
      <c r="G9" s="191"/>
      <c r="H9" s="191"/>
      <c r="I9" s="191"/>
      <c r="J9" s="149"/>
    </row>
    <row r="10" spans="1:11" ht="15" customHeight="1">
      <c r="A10" s="140" t="s">
        <v>7</v>
      </c>
      <c r="B10" s="224" t="s">
        <v>8</v>
      </c>
      <c r="C10" s="224"/>
      <c r="D10" s="224"/>
      <c r="E10" s="224"/>
      <c r="F10" s="224"/>
      <c r="G10" s="236" t="s">
        <v>9</v>
      </c>
      <c r="H10" s="236"/>
      <c r="I10" s="236"/>
      <c r="J10" s="6"/>
      <c r="K10" s="1" t="s">
        <v>10</v>
      </c>
    </row>
    <row r="11" spans="1:11" ht="15" customHeight="1">
      <c r="A11" s="140" t="s">
        <v>11</v>
      </c>
      <c r="B11" s="224" t="s">
        <v>12</v>
      </c>
      <c r="C11" s="224"/>
      <c r="D11" s="224"/>
      <c r="E11" s="224"/>
      <c r="F11" s="224"/>
      <c r="G11" s="166" t="s">
        <v>13</v>
      </c>
      <c r="H11" s="166"/>
      <c r="I11" s="166"/>
      <c r="J11" s="6"/>
      <c r="K11" s="1" t="s">
        <v>14</v>
      </c>
    </row>
    <row r="12" spans="1:11" ht="15" customHeight="1">
      <c r="A12" s="7" t="s">
        <v>15</v>
      </c>
      <c r="B12" s="237" t="s">
        <v>16</v>
      </c>
      <c r="C12" s="237"/>
      <c r="D12" s="237"/>
      <c r="E12" s="237"/>
      <c r="F12" s="237"/>
      <c r="G12" s="232" t="s">
        <v>17</v>
      </c>
      <c r="H12" s="232"/>
      <c r="I12" s="232"/>
      <c r="J12" s="149"/>
      <c r="K12" s="1" t="s">
        <v>18</v>
      </c>
    </row>
    <row r="13" spans="1:11" ht="15" customHeight="1">
      <c r="A13" s="140" t="s">
        <v>19</v>
      </c>
      <c r="B13" s="8" t="s">
        <v>20</v>
      </c>
      <c r="C13" s="9"/>
      <c r="D13" s="9"/>
      <c r="E13" s="9"/>
      <c r="F13" s="9"/>
      <c r="G13" s="232">
        <v>12</v>
      </c>
      <c r="H13" s="232"/>
      <c r="I13" s="232"/>
      <c r="J13" s="149"/>
      <c r="K13" s="1" t="s">
        <v>21</v>
      </c>
    </row>
    <row r="14" spans="1:11" ht="15" customHeight="1">
      <c r="A14" s="191"/>
      <c r="B14" s="191"/>
      <c r="C14" s="191"/>
      <c r="D14" s="191"/>
      <c r="E14" s="191"/>
      <c r="F14" s="191"/>
      <c r="G14" s="191"/>
      <c r="H14" s="191"/>
      <c r="I14" s="191"/>
      <c r="J14" s="149"/>
    </row>
    <row r="15" spans="1:11" ht="15" customHeight="1">
      <c r="A15" s="230" t="s">
        <v>22</v>
      </c>
      <c r="B15" s="230"/>
      <c r="C15" s="230"/>
      <c r="D15" s="230"/>
      <c r="E15" s="230"/>
      <c r="F15" s="230"/>
      <c r="G15" s="230"/>
      <c r="H15" s="230"/>
      <c r="I15" s="230"/>
      <c r="J15" s="149"/>
    </row>
    <row r="16" spans="1:11" ht="15" customHeight="1">
      <c r="A16" s="140">
        <v>1</v>
      </c>
      <c r="B16" s="224" t="s">
        <v>23</v>
      </c>
      <c r="C16" s="224"/>
      <c r="D16" s="224"/>
      <c r="E16" s="224"/>
      <c r="F16" s="224"/>
      <c r="G16" s="224"/>
      <c r="H16" s="232" t="s">
        <v>24</v>
      </c>
      <c r="I16" s="232"/>
      <c r="J16" s="149"/>
      <c r="K16" s="1" t="s">
        <v>25</v>
      </c>
    </row>
    <row r="17" spans="1:22" ht="15" customHeight="1">
      <c r="A17" s="140">
        <v>2</v>
      </c>
      <c r="B17" s="224" t="s">
        <v>26</v>
      </c>
      <c r="C17" s="224"/>
      <c r="D17" s="224"/>
      <c r="E17" s="224"/>
      <c r="F17" s="224"/>
      <c r="G17" s="224"/>
      <c r="H17" s="233"/>
      <c r="I17" s="232"/>
      <c r="J17" s="149"/>
      <c r="K17" s="1" t="s">
        <v>27</v>
      </c>
    </row>
    <row r="18" spans="1:22" ht="15" customHeight="1">
      <c r="A18" s="140">
        <v>1</v>
      </c>
      <c r="B18" s="8" t="s">
        <v>28</v>
      </c>
      <c r="C18" s="229" t="s">
        <v>29</v>
      </c>
      <c r="D18" s="229"/>
      <c r="E18" s="229"/>
      <c r="F18" s="229"/>
      <c r="G18" s="229"/>
      <c r="H18" s="229"/>
      <c r="I18" s="229"/>
      <c r="J18" s="149"/>
      <c r="K18" s="1" t="s">
        <v>30</v>
      </c>
    </row>
    <row r="19" spans="1:22" ht="15" customHeight="1">
      <c r="A19" s="191"/>
      <c r="B19" s="191"/>
      <c r="C19" s="191"/>
      <c r="D19" s="191"/>
      <c r="E19" s="191"/>
      <c r="F19" s="191"/>
      <c r="G19" s="191"/>
      <c r="H19" s="191"/>
      <c r="I19" s="191"/>
      <c r="J19" s="149"/>
    </row>
    <row r="20" spans="1:22" ht="15" customHeight="1">
      <c r="A20" s="230" t="s">
        <v>31</v>
      </c>
      <c r="B20" s="230"/>
      <c r="C20" s="230"/>
      <c r="D20" s="230"/>
      <c r="E20" s="230"/>
      <c r="F20" s="230"/>
      <c r="G20" s="230"/>
      <c r="H20" s="230"/>
      <c r="I20" s="230"/>
      <c r="J20" s="10"/>
    </row>
    <row r="21" spans="1:22" ht="15" customHeight="1">
      <c r="A21" s="191" t="s">
        <v>32</v>
      </c>
      <c r="B21" s="191"/>
      <c r="C21" s="191"/>
      <c r="D21" s="191"/>
      <c r="E21" s="191"/>
      <c r="F21" s="191"/>
      <c r="G21" s="191"/>
      <c r="H21" s="191"/>
      <c r="I21" s="191"/>
      <c r="J21" s="149"/>
    </row>
    <row r="22" spans="1:22" ht="15" customHeight="1">
      <c r="A22" s="231" t="s">
        <v>33</v>
      </c>
      <c r="B22" s="231"/>
      <c r="C22" s="231"/>
      <c r="D22" s="231"/>
      <c r="E22" s="231"/>
      <c r="F22" s="231"/>
      <c r="G22" s="231"/>
      <c r="H22" s="231"/>
      <c r="I22" s="231"/>
      <c r="J22" s="11"/>
    </row>
    <row r="23" spans="1:22" ht="15" customHeight="1">
      <c r="A23" s="187" t="s">
        <v>34</v>
      </c>
      <c r="B23" s="187"/>
      <c r="C23" s="187"/>
      <c r="D23" s="187"/>
      <c r="E23" s="187"/>
      <c r="F23" s="187"/>
      <c r="G23" s="187"/>
      <c r="H23" s="187"/>
      <c r="I23" s="187"/>
      <c r="J23" s="11"/>
    </row>
    <row r="24" spans="1:22" ht="15" customHeight="1">
      <c r="A24" s="142">
        <v>1</v>
      </c>
      <c r="B24" s="195" t="s">
        <v>35</v>
      </c>
      <c r="C24" s="195"/>
      <c r="D24" s="195"/>
      <c r="E24" s="195"/>
      <c r="F24" s="195"/>
      <c r="G24" s="195"/>
      <c r="H24" s="226" t="str">
        <f>C18</f>
        <v>VIGILANTE</v>
      </c>
      <c r="I24" s="226"/>
      <c r="J24" s="11"/>
      <c r="K24" s="1" t="s">
        <v>36</v>
      </c>
    </row>
    <row r="25" spans="1:22" ht="15" customHeight="1">
      <c r="A25" s="142">
        <v>2</v>
      </c>
      <c r="B25" s="195" t="s">
        <v>37</v>
      </c>
      <c r="C25" s="195"/>
      <c r="D25" s="195"/>
      <c r="E25" s="195"/>
      <c r="F25" s="195"/>
      <c r="G25" s="195"/>
      <c r="H25" s="226" t="s">
        <v>38</v>
      </c>
      <c r="I25" s="226"/>
      <c r="J25" s="11"/>
      <c r="K25" s="1" t="s">
        <v>39</v>
      </c>
    </row>
    <row r="26" spans="1:22" ht="15" customHeight="1">
      <c r="A26" s="142">
        <v>3</v>
      </c>
      <c r="B26" s="195" t="s">
        <v>40</v>
      </c>
      <c r="C26" s="195"/>
      <c r="D26" s="195"/>
      <c r="E26" s="195"/>
      <c r="F26" s="195"/>
      <c r="G26" s="195"/>
      <c r="H26" s="228">
        <v>2034.15</v>
      </c>
      <c r="I26" s="228"/>
      <c r="J26" s="12"/>
      <c r="K26" s="1" t="s">
        <v>41</v>
      </c>
    </row>
    <row r="27" spans="1:22" ht="15" customHeight="1">
      <c r="A27" s="142">
        <v>4</v>
      </c>
      <c r="B27" s="195" t="s">
        <v>42</v>
      </c>
      <c r="C27" s="195"/>
      <c r="D27" s="195"/>
      <c r="E27" s="195"/>
      <c r="F27" s="195"/>
      <c r="G27" s="195"/>
      <c r="H27" s="226" t="s">
        <v>43</v>
      </c>
      <c r="I27" s="226"/>
      <c r="J27" s="13"/>
      <c r="K27" s="1" t="s">
        <v>44</v>
      </c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</row>
    <row r="28" spans="1:22" ht="15" customHeight="1">
      <c r="A28" s="142">
        <v>5</v>
      </c>
      <c r="B28" s="195" t="s">
        <v>45</v>
      </c>
      <c r="C28" s="195"/>
      <c r="D28" s="195"/>
      <c r="E28" s="195"/>
      <c r="F28" s="195"/>
      <c r="G28" s="195"/>
      <c r="H28" s="227" t="s">
        <v>46</v>
      </c>
      <c r="I28" s="227"/>
      <c r="J28" s="13"/>
      <c r="K28" s="1" t="s">
        <v>47</v>
      </c>
    </row>
    <row r="29" spans="1:22" ht="15" customHeight="1">
      <c r="A29" s="218"/>
      <c r="B29" s="218"/>
      <c r="C29" s="218"/>
      <c r="D29" s="218"/>
      <c r="E29" s="218"/>
      <c r="F29" s="218"/>
      <c r="G29" s="218"/>
      <c r="H29" s="218"/>
      <c r="I29" s="218"/>
      <c r="J29" s="149"/>
    </row>
    <row r="30" spans="1:22" ht="15" customHeight="1">
      <c r="A30" s="185" t="s">
        <v>48</v>
      </c>
      <c r="B30" s="185"/>
      <c r="C30" s="185"/>
      <c r="D30" s="185"/>
      <c r="E30" s="185"/>
      <c r="F30" s="185"/>
      <c r="G30" s="185"/>
      <c r="H30" s="185"/>
      <c r="I30" s="185"/>
      <c r="J30" s="15"/>
    </row>
    <row r="31" spans="1:22" ht="15" customHeight="1">
      <c r="A31" s="146">
        <v>1</v>
      </c>
      <c r="B31" s="187" t="s">
        <v>49</v>
      </c>
      <c r="C31" s="187"/>
      <c r="D31" s="187"/>
      <c r="E31" s="187"/>
      <c r="F31" s="187"/>
      <c r="G31" s="187"/>
      <c r="H31" s="223" t="s">
        <v>50</v>
      </c>
      <c r="I31" s="223"/>
      <c r="J31" s="16"/>
    </row>
    <row r="32" spans="1:22" ht="15" customHeight="1">
      <c r="A32" s="142" t="s">
        <v>7</v>
      </c>
      <c r="B32" s="224" t="s">
        <v>51</v>
      </c>
      <c r="C32" s="224"/>
      <c r="D32" s="224"/>
      <c r="E32" s="224"/>
      <c r="F32" s="224"/>
      <c r="G32" s="224"/>
      <c r="H32" s="178">
        <f>H26</f>
        <v>2034.15</v>
      </c>
      <c r="I32" s="178"/>
      <c r="J32" s="17">
        <f>((H32/(H26/220)))</f>
        <v>220</v>
      </c>
      <c r="K32" s="240" t="s">
        <v>52</v>
      </c>
      <c r="L32" s="240"/>
      <c r="M32" s="240"/>
      <c r="N32" s="240"/>
      <c r="O32" s="240"/>
      <c r="P32" s="240"/>
      <c r="Q32" s="240"/>
      <c r="R32" s="240"/>
      <c r="S32" s="240"/>
      <c r="T32" s="240"/>
      <c r="U32" s="240"/>
      <c r="V32" s="240"/>
    </row>
    <row r="33" spans="1:22" ht="39" customHeight="1">
      <c r="A33" s="18" t="s">
        <v>11</v>
      </c>
      <c r="B33" s="101" t="s">
        <v>53</v>
      </c>
      <c r="C33" s="96"/>
      <c r="D33" s="97" t="s">
        <v>54</v>
      </c>
      <c r="E33" s="97" t="s">
        <v>55</v>
      </c>
      <c r="F33" s="96"/>
      <c r="G33" s="98"/>
      <c r="H33" s="225">
        <f>IF(E33="N",0,H32*0.3)</f>
        <v>610.25</v>
      </c>
      <c r="I33" s="225"/>
      <c r="J33" s="22"/>
      <c r="K33" s="241" t="s">
        <v>56</v>
      </c>
      <c r="L33" s="241"/>
      <c r="M33" s="241"/>
      <c r="N33" s="241"/>
      <c r="O33" s="241"/>
      <c r="P33" s="241"/>
      <c r="Q33" s="241"/>
      <c r="R33" s="241"/>
      <c r="S33" s="241"/>
      <c r="T33" s="241"/>
      <c r="U33" s="241"/>
      <c r="V33" s="241"/>
    </row>
    <row r="34" spans="1:22" ht="55.5" customHeight="1">
      <c r="A34" s="18" t="s">
        <v>15</v>
      </c>
      <c r="B34" s="101" t="s">
        <v>57</v>
      </c>
      <c r="C34" s="96"/>
      <c r="D34" s="97" t="s">
        <v>54</v>
      </c>
      <c r="E34" s="97" t="s">
        <v>58</v>
      </c>
      <c r="F34" s="99">
        <v>0.2</v>
      </c>
      <c r="G34" s="100"/>
      <c r="H34" s="221">
        <f>IF(E34="N",0,F34*H32)</f>
        <v>0</v>
      </c>
      <c r="I34" s="221"/>
      <c r="J34" s="22"/>
      <c r="K34" s="145" t="s">
        <v>59</v>
      </c>
      <c r="L34" s="144"/>
      <c r="M34" s="144"/>
      <c r="N34" s="144"/>
      <c r="O34" s="144"/>
      <c r="P34" s="144"/>
      <c r="Q34" s="144"/>
      <c r="R34" s="144"/>
      <c r="S34" s="144"/>
      <c r="T34" s="144"/>
      <c r="U34" s="144"/>
      <c r="V34" s="144"/>
    </row>
    <row r="35" spans="1:22" ht="15" customHeight="1">
      <c r="A35" s="142" t="s">
        <v>19</v>
      </c>
      <c r="B35" s="222" t="s">
        <v>60</v>
      </c>
      <c r="C35" s="222"/>
      <c r="D35" s="222"/>
      <c r="E35" s="222"/>
      <c r="F35" s="222"/>
      <c r="G35" s="222"/>
      <c r="H35" s="178"/>
      <c r="I35" s="178"/>
      <c r="J35" s="23"/>
      <c r="K35" s="240"/>
      <c r="L35" s="240"/>
    </row>
    <row r="36" spans="1:22" ht="15" customHeight="1">
      <c r="A36" s="142" t="s">
        <v>61</v>
      </c>
      <c r="B36" s="219" t="s">
        <v>62</v>
      </c>
      <c r="C36" s="219"/>
      <c r="D36" s="219"/>
      <c r="E36" s="219"/>
      <c r="F36" s="219"/>
      <c r="G36" s="219"/>
      <c r="H36" s="178"/>
      <c r="I36" s="178"/>
      <c r="J36" s="23"/>
      <c r="K36" s="240"/>
      <c r="L36" s="240"/>
      <c r="P36" s="24"/>
    </row>
    <row r="37" spans="1:22" ht="15" customHeight="1">
      <c r="A37" s="140" t="s">
        <v>63</v>
      </c>
      <c r="B37" s="219" t="s">
        <v>64</v>
      </c>
      <c r="C37" s="219"/>
      <c r="D37" s="219"/>
      <c r="E37" s="219"/>
      <c r="F37" s="219"/>
      <c r="G37" s="219"/>
      <c r="H37" s="186"/>
      <c r="I37" s="186"/>
      <c r="J37" s="25"/>
      <c r="K37" s="240"/>
      <c r="L37" s="240"/>
      <c r="N37" s="26"/>
    </row>
    <row r="38" spans="1:22" ht="15" customHeight="1">
      <c r="A38" s="142" t="s">
        <v>65</v>
      </c>
      <c r="B38" s="195" t="s">
        <v>66</v>
      </c>
      <c r="C38" s="195"/>
      <c r="D38" s="195"/>
      <c r="E38" s="195"/>
      <c r="F38" s="195"/>
      <c r="G38" s="195"/>
      <c r="H38" s="220"/>
      <c r="I38" s="220"/>
      <c r="J38" s="27"/>
      <c r="K38" s="240"/>
      <c r="L38" s="240"/>
    </row>
    <row r="39" spans="1:22" ht="15" customHeight="1">
      <c r="A39" s="188" t="s">
        <v>67</v>
      </c>
      <c r="B39" s="188"/>
      <c r="C39" s="188"/>
      <c r="D39" s="188"/>
      <c r="E39" s="188"/>
      <c r="F39" s="188"/>
      <c r="G39" s="188"/>
      <c r="H39" s="196">
        <f>SUM(H32:I38)</f>
        <v>2644.4</v>
      </c>
      <c r="I39" s="196"/>
      <c r="J39" s="28"/>
      <c r="K39" s="1" t="s">
        <v>68</v>
      </c>
    </row>
    <row r="40" spans="1:22" ht="15" customHeight="1">
      <c r="A40" s="218"/>
      <c r="B40" s="218"/>
      <c r="C40" s="218"/>
      <c r="D40" s="218"/>
      <c r="E40" s="218"/>
      <c r="F40" s="218"/>
      <c r="G40" s="218"/>
      <c r="H40" s="218"/>
      <c r="I40" s="218"/>
      <c r="J40" s="149"/>
    </row>
    <row r="41" spans="1:22" ht="15" customHeight="1">
      <c r="A41" s="185" t="s">
        <v>69</v>
      </c>
      <c r="B41" s="185"/>
      <c r="C41" s="185"/>
      <c r="D41" s="185"/>
      <c r="E41" s="185"/>
      <c r="F41" s="185"/>
      <c r="G41" s="185"/>
      <c r="H41" s="185"/>
      <c r="I41" s="185"/>
      <c r="J41" s="149"/>
    </row>
    <row r="42" spans="1:22" ht="15" customHeight="1">
      <c r="A42" s="188" t="s">
        <v>70</v>
      </c>
      <c r="B42" s="188"/>
      <c r="C42" s="188"/>
      <c r="D42" s="188"/>
      <c r="E42" s="188"/>
      <c r="F42" s="188"/>
      <c r="G42" s="188"/>
      <c r="H42" s="188"/>
      <c r="I42" s="188"/>
      <c r="J42" s="149"/>
    </row>
    <row r="43" spans="1:22" ht="15" customHeight="1">
      <c r="A43" s="146" t="s">
        <v>71</v>
      </c>
      <c r="B43" s="187" t="s">
        <v>72</v>
      </c>
      <c r="C43" s="187"/>
      <c r="D43" s="187"/>
      <c r="E43" s="187"/>
      <c r="F43" s="187"/>
      <c r="G43" s="187"/>
      <c r="H43" s="146" t="s">
        <v>73</v>
      </c>
      <c r="I43" s="29" t="s">
        <v>50</v>
      </c>
      <c r="J43" s="149"/>
    </row>
    <row r="44" spans="1:22" ht="15" customHeight="1">
      <c r="A44" s="142" t="s">
        <v>7</v>
      </c>
      <c r="B44" s="215" t="s">
        <v>74</v>
      </c>
      <c r="C44" s="215"/>
      <c r="D44" s="215"/>
      <c r="E44" s="215"/>
      <c r="F44" s="215"/>
      <c r="G44" s="215"/>
      <c r="H44" s="30">
        <f>1/12</f>
        <v>8.3299999999999999E-2</v>
      </c>
      <c r="I44" s="31">
        <f>H44*H39</f>
        <v>220.28</v>
      </c>
      <c r="J44" s="149"/>
      <c r="K44" s="240" t="s">
        <v>75</v>
      </c>
      <c r="L44" s="240"/>
      <c r="M44" s="240"/>
      <c r="N44" s="240"/>
      <c r="O44" s="240"/>
      <c r="P44" s="240"/>
      <c r="Q44" s="240"/>
      <c r="R44" s="240"/>
      <c r="S44" s="240"/>
      <c r="T44" s="240"/>
      <c r="U44" s="240"/>
      <c r="V44" s="240"/>
    </row>
    <row r="45" spans="1:22" ht="25.9" customHeight="1">
      <c r="A45" s="142" t="s">
        <v>11</v>
      </c>
      <c r="B45" s="216" t="s">
        <v>76</v>
      </c>
      <c r="C45" s="216"/>
      <c r="D45" s="216"/>
      <c r="E45" s="216"/>
      <c r="F45" s="216"/>
      <c r="G45" s="216"/>
      <c r="H45" s="32">
        <f>(1/12)+(1/3/12)</f>
        <v>0.1111</v>
      </c>
      <c r="I45" s="31">
        <f>H45*H39</f>
        <v>293.79000000000002</v>
      </c>
      <c r="J45" s="149"/>
      <c r="K45" s="240" t="s">
        <v>77</v>
      </c>
      <c r="L45" s="240"/>
      <c r="M45" s="240"/>
      <c r="N45" s="240"/>
      <c r="O45" s="240"/>
      <c r="P45" s="240"/>
      <c r="Q45" s="240"/>
      <c r="R45" s="240"/>
      <c r="S45" s="240"/>
      <c r="T45" s="240"/>
      <c r="U45" s="240"/>
      <c r="V45" s="240"/>
    </row>
    <row r="46" spans="1:22" ht="37.5" customHeight="1">
      <c r="A46" s="18" t="s">
        <v>15</v>
      </c>
      <c r="B46" s="217" t="s">
        <v>78</v>
      </c>
      <c r="C46" s="217"/>
      <c r="D46" s="217"/>
      <c r="E46" s="217"/>
      <c r="F46" s="217"/>
      <c r="G46" s="217"/>
      <c r="H46" s="33">
        <f>(H44+H45)*H59</f>
        <v>7.1499999999999994E-2</v>
      </c>
      <c r="I46" s="34">
        <f>H46*H39</f>
        <v>189.07</v>
      </c>
      <c r="J46" s="149"/>
      <c r="K46" s="241" t="s">
        <v>79</v>
      </c>
      <c r="L46" s="241"/>
      <c r="M46" s="241"/>
      <c r="N46" s="241"/>
      <c r="O46" s="241"/>
      <c r="P46" s="241"/>
      <c r="Q46" s="241"/>
      <c r="R46" s="241"/>
      <c r="S46" s="241"/>
      <c r="T46" s="241"/>
      <c r="U46" s="241"/>
      <c r="V46" s="241"/>
    </row>
    <row r="47" spans="1:22" ht="15" customHeight="1">
      <c r="A47" s="188" t="s">
        <v>80</v>
      </c>
      <c r="B47" s="188"/>
      <c r="C47" s="188"/>
      <c r="D47" s="188"/>
      <c r="E47" s="188"/>
      <c r="F47" s="188"/>
      <c r="G47" s="188"/>
      <c r="H47" s="196">
        <f>SUM(I44:I46)</f>
        <v>703.14</v>
      </c>
      <c r="I47" s="196"/>
      <c r="J47" s="149"/>
      <c r="K47" s="1" t="s">
        <v>81</v>
      </c>
    </row>
    <row r="48" spans="1:22" ht="15" customHeight="1">
      <c r="A48" s="197"/>
      <c r="B48" s="197"/>
      <c r="C48" s="197"/>
      <c r="D48" s="197"/>
      <c r="E48" s="197"/>
      <c r="F48" s="197"/>
      <c r="G48" s="197"/>
      <c r="H48" s="197"/>
      <c r="I48" s="197"/>
      <c r="J48" s="149"/>
    </row>
    <row r="49" spans="1:37" ht="15" customHeight="1">
      <c r="A49" s="187" t="s">
        <v>82</v>
      </c>
      <c r="B49" s="187"/>
      <c r="C49" s="187"/>
      <c r="D49" s="187"/>
      <c r="E49" s="187"/>
      <c r="F49" s="187"/>
      <c r="G49" s="187"/>
      <c r="H49" s="187"/>
      <c r="I49" s="187"/>
      <c r="J49" s="149"/>
    </row>
    <row r="50" spans="1:37" ht="15" customHeight="1">
      <c r="A50" s="146" t="s">
        <v>83</v>
      </c>
      <c r="B50" s="187" t="s">
        <v>84</v>
      </c>
      <c r="C50" s="187"/>
      <c r="D50" s="187"/>
      <c r="E50" s="187"/>
      <c r="F50" s="187"/>
      <c r="G50" s="187"/>
      <c r="H50" s="146" t="s">
        <v>73</v>
      </c>
      <c r="I50" s="29" t="s">
        <v>50</v>
      </c>
      <c r="J50" s="149"/>
    </row>
    <row r="51" spans="1:37" ht="15" customHeight="1">
      <c r="A51" s="142" t="s">
        <v>7</v>
      </c>
      <c r="B51" s="195" t="s">
        <v>85</v>
      </c>
      <c r="C51" s="195"/>
      <c r="D51" s="195"/>
      <c r="E51" s="195"/>
      <c r="F51" s="195"/>
      <c r="G51" s="195"/>
      <c r="H51" s="35">
        <v>0.2</v>
      </c>
      <c r="I51" s="36">
        <f t="shared" ref="I51:I58" si="0">H51*$H$39</f>
        <v>528.88</v>
      </c>
      <c r="J51" s="149"/>
      <c r="K51" s="1" t="s">
        <v>86</v>
      </c>
    </row>
    <row r="52" spans="1:37" ht="15" customHeight="1">
      <c r="A52" s="142" t="s">
        <v>11</v>
      </c>
      <c r="B52" s="195" t="s">
        <v>87</v>
      </c>
      <c r="C52" s="195"/>
      <c r="D52" s="195"/>
      <c r="E52" s="195"/>
      <c r="F52" s="195"/>
      <c r="G52" s="195"/>
      <c r="H52" s="35">
        <v>2.5000000000000001E-2</v>
      </c>
      <c r="I52" s="36">
        <f t="shared" si="0"/>
        <v>66.11</v>
      </c>
      <c r="J52" s="149"/>
      <c r="K52" s="1" t="s">
        <v>88</v>
      </c>
    </row>
    <row r="53" spans="1:37" ht="42.2" customHeight="1">
      <c r="A53" s="37" t="s">
        <v>15</v>
      </c>
      <c r="B53" s="214" t="s">
        <v>89</v>
      </c>
      <c r="C53" s="214"/>
      <c r="D53" s="18" t="s">
        <v>90</v>
      </c>
      <c r="E53" s="38">
        <v>3</v>
      </c>
      <c r="F53" s="39" t="s">
        <v>91</v>
      </c>
      <c r="G53" s="38">
        <v>1</v>
      </c>
      <c r="H53" s="113">
        <f>E53*G53/100</f>
        <v>0.03</v>
      </c>
      <c r="I53" s="114">
        <f t="shared" si="0"/>
        <v>79.33</v>
      </c>
      <c r="J53" s="149"/>
      <c r="K53" s="1" t="s">
        <v>92</v>
      </c>
    </row>
    <row r="54" spans="1:37" ht="15" customHeight="1">
      <c r="A54" s="37" t="s">
        <v>19</v>
      </c>
      <c r="B54" s="195" t="s">
        <v>93</v>
      </c>
      <c r="C54" s="195"/>
      <c r="D54" s="195"/>
      <c r="E54" s="195"/>
      <c r="F54" s="195"/>
      <c r="G54" s="195"/>
      <c r="H54" s="35">
        <v>1.4999999999999999E-2</v>
      </c>
      <c r="I54" s="36">
        <f t="shared" si="0"/>
        <v>39.67</v>
      </c>
      <c r="J54" s="149"/>
      <c r="K54" s="1" t="s">
        <v>94</v>
      </c>
    </row>
    <row r="55" spans="1:37" ht="15" customHeight="1">
      <c r="A55" s="142" t="s">
        <v>61</v>
      </c>
      <c r="B55" s="195" t="s">
        <v>95</v>
      </c>
      <c r="C55" s="195"/>
      <c r="D55" s="195"/>
      <c r="E55" s="195"/>
      <c r="F55" s="195"/>
      <c r="G55" s="195"/>
      <c r="H55" s="40">
        <v>0.01</v>
      </c>
      <c r="I55" s="36">
        <f t="shared" si="0"/>
        <v>26.44</v>
      </c>
      <c r="J55" s="149"/>
      <c r="K55" s="1" t="s">
        <v>96</v>
      </c>
    </row>
    <row r="56" spans="1:37" ht="15" customHeight="1">
      <c r="A56" s="142" t="s">
        <v>63</v>
      </c>
      <c r="B56" s="195" t="s">
        <v>97</v>
      </c>
      <c r="C56" s="195"/>
      <c r="D56" s="195"/>
      <c r="E56" s="195"/>
      <c r="F56" s="195"/>
      <c r="G56" s="195"/>
      <c r="H56" s="35">
        <v>6.0000000000000001E-3</v>
      </c>
      <c r="I56" s="36">
        <f t="shared" si="0"/>
        <v>15.87</v>
      </c>
      <c r="J56" s="149"/>
      <c r="K56" s="1" t="s">
        <v>98</v>
      </c>
    </row>
    <row r="57" spans="1:37">
      <c r="A57" s="142" t="s">
        <v>65</v>
      </c>
      <c r="B57" s="195" t="s">
        <v>99</v>
      </c>
      <c r="C57" s="195"/>
      <c r="D57" s="195"/>
      <c r="E57" s="195"/>
      <c r="F57" s="195"/>
      <c r="G57" s="195"/>
      <c r="H57" s="35">
        <v>2E-3</v>
      </c>
      <c r="I57" s="36">
        <f t="shared" si="0"/>
        <v>5.29</v>
      </c>
      <c r="J57" s="149"/>
      <c r="K57" s="1" t="s">
        <v>100</v>
      </c>
    </row>
    <row r="58" spans="1:37" ht="15" customHeight="1">
      <c r="A58" s="142" t="s">
        <v>101</v>
      </c>
      <c r="B58" s="195" t="s">
        <v>102</v>
      </c>
      <c r="C58" s="195"/>
      <c r="D58" s="195"/>
      <c r="E58" s="195"/>
      <c r="F58" s="195"/>
      <c r="G58" s="195"/>
      <c r="H58" s="40">
        <v>0.08</v>
      </c>
      <c r="I58" s="36">
        <f t="shared" si="0"/>
        <v>211.55</v>
      </c>
      <c r="J58" s="149"/>
      <c r="K58" s="1" t="s">
        <v>103</v>
      </c>
    </row>
    <row r="59" spans="1:37" ht="15" customHeight="1">
      <c r="A59" s="188" t="s">
        <v>104</v>
      </c>
      <c r="B59" s="188"/>
      <c r="C59" s="188"/>
      <c r="D59" s="188"/>
      <c r="E59" s="188"/>
      <c r="F59" s="188"/>
      <c r="G59" s="188"/>
      <c r="H59" s="41">
        <f>SUM(H51:H58)</f>
        <v>0.36799999999999999</v>
      </c>
      <c r="I59" s="147">
        <f>SUM(I51:I58)</f>
        <v>973.14</v>
      </c>
      <c r="J59" s="149"/>
      <c r="K59" s="1" t="s">
        <v>105</v>
      </c>
    </row>
    <row r="60" spans="1:37" ht="15" customHeight="1">
      <c r="A60" s="197"/>
      <c r="B60" s="197"/>
      <c r="C60" s="197"/>
      <c r="D60" s="197"/>
      <c r="E60" s="197"/>
      <c r="F60" s="197"/>
      <c r="G60" s="197"/>
      <c r="H60" s="197"/>
      <c r="I60" s="197"/>
      <c r="J60" s="149"/>
    </row>
    <row r="61" spans="1:37" ht="15" customHeight="1">
      <c r="A61" s="188" t="s">
        <v>106</v>
      </c>
      <c r="B61" s="188"/>
      <c r="C61" s="188"/>
      <c r="D61" s="188"/>
      <c r="E61" s="188"/>
      <c r="F61" s="188"/>
      <c r="G61" s="188"/>
      <c r="H61" s="188"/>
      <c r="I61" s="188"/>
      <c r="J61" s="149"/>
    </row>
    <row r="62" spans="1:37" ht="15" customHeight="1" thickBot="1">
      <c r="A62" s="146" t="s">
        <v>107</v>
      </c>
      <c r="B62" s="187" t="s">
        <v>108</v>
      </c>
      <c r="C62" s="187"/>
      <c r="D62" s="187"/>
      <c r="E62" s="187"/>
      <c r="F62" s="187"/>
      <c r="G62" s="187"/>
      <c r="H62" s="188" t="s">
        <v>50</v>
      </c>
      <c r="I62" s="188"/>
      <c r="J62" s="42"/>
    </row>
    <row r="63" spans="1:37" ht="15.75" thickBot="1">
      <c r="A63" s="210" t="s">
        <v>7</v>
      </c>
      <c r="B63" s="212" t="s">
        <v>109</v>
      </c>
      <c r="C63" s="142" t="s">
        <v>110</v>
      </c>
      <c r="D63" s="142" t="s">
        <v>111</v>
      </c>
      <c r="E63" s="142" t="s">
        <v>112</v>
      </c>
      <c r="F63" s="142" t="s">
        <v>113</v>
      </c>
      <c r="G63" s="142" t="s">
        <v>114</v>
      </c>
      <c r="H63" s="213">
        <f>IF(C64="N",0,(D64*E64*F64)-G64)</f>
        <v>567.95000000000005</v>
      </c>
      <c r="I63" s="213"/>
      <c r="J63" s="22"/>
      <c r="K63" s="1" t="s">
        <v>115</v>
      </c>
      <c r="Z63" s="208"/>
      <c r="AA63" s="208"/>
      <c r="AB63" s="208"/>
      <c r="AC63" s="208"/>
      <c r="AD63" s="208"/>
      <c r="AE63" s="208"/>
      <c r="AF63" s="208"/>
      <c r="AG63" s="208"/>
      <c r="AH63" s="208"/>
      <c r="AI63" s="208"/>
      <c r="AJ63" s="208"/>
      <c r="AK63" s="208"/>
    </row>
    <row r="64" spans="1:37" ht="27" customHeight="1">
      <c r="A64" s="210"/>
      <c r="B64" s="210"/>
      <c r="C64" s="148" t="s">
        <v>55</v>
      </c>
      <c r="D64" s="102">
        <v>15</v>
      </c>
      <c r="E64" s="148">
        <v>2</v>
      </c>
      <c r="F64" s="148">
        <v>23</v>
      </c>
      <c r="G64" s="102">
        <f>H32*0.06</f>
        <v>122.05</v>
      </c>
      <c r="H64" s="209">
        <f>IF(H63&gt;=0,H63,0)</f>
        <v>567.95000000000005</v>
      </c>
      <c r="I64" s="209"/>
      <c r="J64" s="22"/>
      <c r="K64" s="1" t="s">
        <v>116</v>
      </c>
      <c r="Z64" s="44"/>
      <c r="AA64" s="45"/>
      <c r="AB64" s="46"/>
      <c r="AC64" s="47"/>
      <c r="AD64" s="48"/>
      <c r="AE64" s="47"/>
      <c r="AF64" s="48"/>
      <c r="AG64" s="47"/>
      <c r="AH64" s="48"/>
      <c r="AI64" s="47"/>
      <c r="AJ64" s="48"/>
      <c r="AK64" s="47"/>
    </row>
    <row r="65" spans="1:37" ht="15" customHeight="1">
      <c r="A65" s="210" t="s">
        <v>11</v>
      </c>
      <c r="B65" s="210" t="s">
        <v>117</v>
      </c>
      <c r="C65" s="210"/>
      <c r="D65" s="142" t="s">
        <v>110</v>
      </c>
      <c r="E65" s="142" t="s">
        <v>111</v>
      </c>
      <c r="F65" s="142" t="s">
        <v>113</v>
      </c>
      <c r="G65" s="142" t="s">
        <v>114</v>
      </c>
      <c r="H65" s="211">
        <f>IF(D66="N",0,(E66*F66)-G66)</f>
        <v>828</v>
      </c>
      <c r="I65" s="211"/>
      <c r="J65" s="22"/>
      <c r="K65" s="1" t="s">
        <v>118</v>
      </c>
      <c r="Z65" s="49"/>
      <c r="AA65" s="50"/>
      <c r="AB65" s="49"/>
      <c r="AC65" s="51"/>
      <c r="AD65" s="49"/>
      <c r="AE65" s="51"/>
      <c r="AF65" s="49"/>
      <c r="AG65" s="51"/>
      <c r="AH65" s="49"/>
      <c r="AI65" s="51"/>
      <c r="AJ65" s="49"/>
      <c r="AK65" s="51"/>
    </row>
    <row r="66" spans="1:37" ht="15" customHeight="1" thickBot="1">
      <c r="A66" s="210"/>
      <c r="B66" s="210"/>
      <c r="C66" s="210"/>
      <c r="D66" s="142" t="s">
        <v>110</v>
      </c>
      <c r="E66" s="43">
        <v>40</v>
      </c>
      <c r="F66" s="142">
        <v>23</v>
      </c>
      <c r="G66" s="43">
        <f>E66*F66*10%</f>
        <v>92</v>
      </c>
      <c r="H66" s="211"/>
      <c r="I66" s="211"/>
      <c r="J66" s="22"/>
      <c r="K66" s="1" t="s">
        <v>119</v>
      </c>
      <c r="Z66" s="52"/>
      <c r="AA66" s="53"/>
      <c r="AB66" s="52"/>
      <c r="AC66" s="54"/>
      <c r="AD66" s="52"/>
      <c r="AE66" s="54"/>
      <c r="AF66" s="52"/>
      <c r="AG66" s="54"/>
      <c r="AH66" s="52"/>
      <c r="AI66" s="54"/>
      <c r="AJ66" s="52"/>
      <c r="AK66" s="54"/>
    </row>
    <row r="67" spans="1:37" ht="15" customHeight="1">
      <c r="A67" s="142" t="s">
        <v>15</v>
      </c>
      <c r="B67" s="177" t="s">
        <v>120</v>
      </c>
      <c r="C67" s="177"/>
      <c r="D67" s="177"/>
      <c r="E67" s="177"/>
      <c r="F67" s="177"/>
      <c r="G67" s="177"/>
      <c r="H67" s="201">
        <v>120</v>
      </c>
      <c r="I67" s="202"/>
      <c r="J67" s="55"/>
      <c r="K67" s="1" t="s">
        <v>121</v>
      </c>
      <c r="Z67" s="56"/>
      <c r="AA67" s="56"/>
      <c r="AB67" s="56"/>
      <c r="AC67" s="56"/>
      <c r="AD67" s="56"/>
      <c r="AE67" s="56"/>
      <c r="AF67" s="56"/>
      <c r="AG67" s="56"/>
      <c r="AH67" s="56"/>
      <c r="AI67" s="56"/>
      <c r="AJ67" s="56"/>
      <c r="AK67" s="56"/>
    </row>
    <row r="68" spans="1:37" ht="15" customHeight="1">
      <c r="A68" s="142" t="s">
        <v>19</v>
      </c>
      <c r="B68" s="177" t="s">
        <v>122</v>
      </c>
      <c r="C68" s="177"/>
      <c r="D68" s="177"/>
      <c r="E68" s="177"/>
      <c r="F68" s="177"/>
      <c r="G68" s="177"/>
      <c r="H68" s="199">
        <v>0</v>
      </c>
      <c r="I68" s="199"/>
      <c r="J68" s="22"/>
      <c r="K68" s="1" t="s">
        <v>123</v>
      </c>
      <c r="Z68" s="56"/>
      <c r="AA68" s="56"/>
      <c r="AB68" s="56"/>
      <c r="AC68" s="56"/>
      <c r="AD68" s="56"/>
      <c r="AE68" s="56"/>
      <c r="AF68" s="56"/>
      <c r="AG68" s="56"/>
      <c r="AH68" s="57"/>
      <c r="AI68" s="56"/>
      <c r="AJ68" s="56"/>
      <c r="AK68" s="56"/>
    </row>
    <row r="69" spans="1:37" ht="15" customHeight="1">
      <c r="A69" s="142" t="s">
        <v>61</v>
      </c>
      <c r="B69" s="203" t="s">
        <v>124</v>
      </c>
      <c r="C69" s="204"/>
      <c r="D69" s="204"/>
      <c r="E69" s="204"/>
      <c r="F69" s="204"/>
      <c r="G69" s="205"/>
      <c r="H69" s="206">
        <v>0</v>
      </c>
      <c r="I69" s="207"/>
      <c r="J69" s="22"/>
      <c r="Z69" s="56"/>
      <c r="AA69" s="56"/>
      <c r="AB69" s="56"/>
      <c r="AC69" s="56"/>
      <c r="AD69" s="56"/>
      <c r="AE69" s="56"/>
      <c r="AF69" s="56"/>
      <c r="AG69" s="56"/>
      <c r="AH69" s="57"/>
      <c r="AI69" s="56"/>
      <c r="AJ69" s="56"/>
      <c r="AK69" s="56"/>
    </row>
    <row r="70" spans="1:37" ht="15" customHeight="1">
      <c r="A70" s="142" t="s">
        <v>63</v>
      </c>
      <c r="B70" s="177" t="s">
        <v>125</v>
      </c>
      <c r="C70" s="177"/>
      <c r="D70" s="177"/>
      <c r="E70" s="177"/>
      <c r="F70" s="177"/>
      <c r="G70" s="177"/>
      <c r="H70" s="199">
        <v>0</v>
      </c>
      <c r="I70" s="199"/>
      <c r="J70" s="22"/>
      <c r="Z70" s="56"/>
      <c r="AA70" s="56"/>
      <c r="AB70" s="56"/>
      <c r="AC70" s="56"/>
      <c r="AD70" s="56"/>
      <c r="AE70" s="56"/>
      <c r="AF70" s="56"/>
      <c r="AG70" s="56"/>
      <c r="AH70" s="57"/>
      <c r="AI70" s="56"/>
      <c r="AJ70" s="56"/>
      <c r="AK70" s="56"/>
    </row>
    <row r="71" spans="1:37" ht="15" customHeight="1">
      <c r="A71" s="188" t="s">
        <v>80</v>
      </c>
      <c r="B71" s="188"/>
      <c r="C71" s="188"/>
      <c r="D71" s="188"/>
      <c r="E71" s="188"/>
      <c r="F71" s="188"/>
      <c r="G71" s="188"/>
      <c r="H71" s="196">
        <f>SUM(H63:I70)</f>
        <v>2083.9</v>
      </c>
      <c r="I71" s="196"/>
      <c r="J71" s="28"/>
      <c r="K71" s="1" t="s">
        <v>126</v>
      </c>
    </row>
    <row r="72" spans="1:37" ht="15" customHeight="1">
      <c r="A72" s="191"/>
      <c r="B72" s="191"/>
      <c r="C72" s="191"/>
      <c r="D72" s="191"/>
      <c r="E72" s="191"/>
      <c r="F72" s="191"/>
      <c r="G72" s="191"/>
      <c r="H72" s="191"/>
      <c r="I72" s="191"/>
      <c r="J72" s="28"/>
    </row>
    <row r="73" spans="1:37" ht="15" customHeight="1">
      <c r="A73" s="200" t="s">
        <v>127</v>
      </c>
      <c r="B73" s="200"/>
      <c r="C73" s="200"/>
      <c r="D73" s="200"/>
      <c r="E73" s="200"/>
      <c r="F73" s="200"/>
      <c r="G73" s="200"/>
      <c r="H73" s="200"/>
      <c r="I73" s="200"/>
      <c r="J73" s="28"/>
    </row>
    <row r="74" spans="1:37" ht="15" customHeight="1">
      <c r="A74" s="198"/>
      <c r="B74" s="198"/>
      <c r="C74" s="198"/>
      <c r="D74" s="198"/>
      <c r="E74" s="198"/>
      <c r="F74" s="198"/>
      <c r="G74" s="198"/>
      <c r="H74" s="198"/>
      <c r="I74" s="198"/>
      <c r="J74" s="28"/>
    </row>
    <row r="75" spans="1:37" ht="15" customHeight="1">
      <c r="A75" s="150">
        <v>2</v>
      </c>
      <c r="B75" s="180" t="s">
        <v>128</v>
      </c>
      <c r="C75" s="180"/>
      <c r="D75" s="180"/>
      <c r="E75" s="180"/>
      <c r="F75" s="180"/>
      <c r="G75" s="180"/>
      <c r="H75" s="172" t="s">
        <v>50</v>
      </c>
      <c r="I75" s="172"/>
      <c r="J75" s="28"/>
    </row>
    <row r="76" spans="1:37" ht="15" customHeight="1">
      <c r="A76" s="18" t="s">
        <v>71</v>
      </c>
      <c r="B76" s="177" t="s">
        <v>129</v>
      </c>
      <c r="C76" s="177"/>
      <c r="D76" s="177"/>
      <c r="E76" s="177"/>
      <c r="F76" s="177"/>
      <c r="G76" s="177"/>
      <c r="H76" s="178">
        <f>H47</f>
        <v>703.14</v>
      </c>
      <c r="I76" s="178"/>
      <c r="J76" s="28"/>
      <c r="K76" s="1" t="s">
        <v>130</v>
      </c>
    </row>
    <row r="77" spans="1:37" ht="15" customHeight="1">
      <c r="A77" s="18" t="s">
        <v>83</v>
      </c>
      <c r="B77" s="177" t="s">
        <v>84</v>
      </c>
      <c r="C77" s="177"/>
      <c r="D77" s="177"/>
      <c r="E77" s="177"/>
      <c r="F77" s="177"/>
      <c r="G77" s="177"/>
      <c r="H77" s="178">
        <f>I59</f>
        <v>973.14</v>
      </c>
      <c r="I77" s="178"/>
      <c r="J77" s="28"/>
      <c r="K77" s="1" t="s">
        <v>131</v>
      </c>
    </row>
    <row r="78" spans="1:37" ht="15" customHeight="1">
      <c r="A78" s="18" t="s">
        <v>107</v>
      </c>
      <c r="B78" s="177" t="s">
        <v>108</v>
      </c>
      <c r="C78" s="177"/>
      <c r="D78" s="177"/>
      <c r="E78" s="177"/>
      <c r="F78" s="177"/>
      <c r="G78" s="177"/>
      <c r="H78" s="178">
        <f>H71</f>
        <v>2083.9</v>
      </c>
      <c r="I78" s="178"/>
      <c r="J78" s="28"/>
      <c r="K78" s="1" t="s">
        <v>132</v>
      </c>
    </row>
    <row r="79" spans="1:37" ht="15" customHeight="1">
      <c r="A79" s="188" t="s">
        <v>80</v>
      </c>
      <c r="B79" s="188"/>
      <c r="C79" s="188"/>
      <c r="D79" s="188"/>
      <c r="E79" s="188"/>
      <c r="F79" s="188"/>
      <c r="G79" s="188"/>
      <c r="H79" s="196">
        <f>SUM(H76:I78)</f>
        <v>3760.18</v>
      </c>
      <c r="I79" s="196"/>
      <c r="J79" s="28"/>
      <c r="K79" s="1" t="s">
        <v>133</v>
      </c>
    </row>
    <row r="80" spans="1:37" ht="15" customHeight="1">
      <c r="A80" s="190"/>
      <c r="B80" s="190"/>
      <c r="C80" s="190"/>
      <c r="D80" s="190"/>
      <c r="E80" s="190"/>
      <c r="F80" s="190"/>
      <c r="G80" s="190"/>
      <c r="H80" s="190"/>
      <c r="I80" s="190"/>
      <c r="J80" s="28"/>
    </row>
    <row r="81" spans="1:22" ht="15" customHeight="1">
      <c r="A81" s="185" t="s">
        <v>134</v>
      </c>
      <c r="B81" s="185"/>
      <c r="C81" s="185"/>
      <c r="D81" s="185"/>
      <c r="E81" s="185"/>
      <c r="F81" s="185"/>
      <c r="G81" s="185"/>
      <c r="H81" s="185"/>
      <c r="I81" s="185"/>
      <c r="J81" s="28"/>
    </row>
    <row r="82" spans="1:22" ht="15" customHeight="1">
      <c r="A82" s="146">
        <v>3</v>
      </c>
      <c r="B82" s="187" t="s">
        <v>135</v>
      </c>
      <c r="C82" s="187"/>
      <c r="D82" s="187"/>
      <c r="E82" s="187"/>
      <c r="F82" s="187"/>
      <c r="G82" s="187"/>
      <c r="H82" s="146" t="s">
        <v>73</v>
      </c>
      <c r="I82" s="29" t="s">
        <v>50</v>
      </c>
      <c r="J82" s="28"/>
    </row>
    <row r="83" spans="1:22" ht="15" customHeight="1">
      <c r="A83" s="142" t="s">
        <v>7</v>
      </c>
      <c r="B83" s="195" t="s">
        <v>136</v>
      </c>
      <c r="C83" s="195"/>
      <c r="D83" s="195"/>
      <c r="E83" s="195"/>
      <c r="F83" s="195"/>
      <c r="G83" s="195"/>
      <c r="H83" s="104">
        <f>(1/12)</f>
        <v>8.3299999999999999E-2</v>
      </c>
      <c r="I83" s="36">
        <f t="shared" ref="I83:I88" si="1">H83*$H$39</f>
        <v>220.28</v>
      </c>
      <c r="J83" s="28"/>
      <c r="K83" s="1" t="s">
        <v>137</v>
      </c>
    </row>
    <row r="84" spans="1:22" ht="15" customHeight="1">
      <c r="A84" s="142" t="s">
        <v>11</v>
      </c>
      <c r="B84" s="195" t="s">
        <v>138</v>
      </c>
      <c r="C84" s="195"/>
      <c r="D84" s="195"/>
      <c r="E84" s="195"/>
      <c r="F84" s="195"/>
      <c r="G84" s="195"/>
      <c r="H84" s="104">
        <f>H83*8%</f>
        <v>6.7000000000000002E-3</v>
      </c>
      <c r="I84" s="36">
        <f t="shared" si="1"/>
        <v>17.72</v>
      </c>
      <c r="J84" s="28"/>
      <c r="K84" s="1" t="s">
        <v>139</v>
      </c>
    </row>
    <row r="85" spans="1:22" ht="15" customHeight="1">
      <c r="A85" s="142" t="s">
        <v>15</v>
      </c>
      <c r="B85" s="195" t="s">
        <v>140</v>
      </c>
      <c r="C85" s="195"/>
      <c r="D85" s="195"/>
      <c r="E85" s="195"/>
      <c r="F85" s="195"/>
      <c r="G85" s="195"/>
      <c r="H85" s="104">
        <f>(((1+(2/12)+((1/3)*(1/12)))*0.08*0.4*0.9))</f>
        <v>3.44E-2</v>
      </c>
      <c r="I85" s="36">
        <f t="shared" si="1"/>
        <v>90.97</v>
      </c>
      <c r="J85" s="28"/>
      <c r="K85" s="1" t="s">
        <v>141</v>
      </c>
    </row>
    <row r="86" spans="1:22" ht="15" customHeight="1">
      <c r="A86" s="142" t="s">
        <v>19</v>
      </c>
      <c r="B86" s="195" t="s">
        <v>142</v>
      </c>
      <c r="C86" s="195"/>
      <c r="D86" s="195"/>
      <c r="E86" s="195"/>
      <c r="F86" s="195"/>
      <c r="G86" s="195"/>
      <c r="H86" s="104">
        <v>1.9400000000000001E-2</v>
      </c>
      <c r="I86" s="36">
        <f t="shared" si="1"/>
        <v>51.3</v>
      </c>
      <c r="J86" s="28"/>
      <c r="K86" s="1" t="s">
        <v>143</v>
      </c>
    </row>
    <row r="87" spans="1:22" ht="15" customHeight="1">
      <c r="A87" s="142" t="s">
        <v>61</v>
      </c>
      <c r="B87" s="195" t="s">
        <v>144</v>
      </c>
      <c r="C87" s="195"/>
      <c r="D87" s="195"/>
      <c r="E87" s="195"/>
      <c r="F87" s="195"/>
      <c r="G87" s="195"/>
      <c r="H87" s="104">
        <f>H86*H59</f>
        <v>7.1000000000000004E-3</v>
      </c>
      <c r="I87" s="36">
        <f t="shared" si="1"/>
        <v>18.78</v>
      </c>
      <c r="J87" s="28"/>
      <c r="K87" s="1" t="s">
        <v>145</v>
      </c>
    </row>
    <row r="88" spans="1:22" ht="15" customHeight="1">
      <c r="A88" s="142" t="s">
        <v>63</v>
      </c>
      <c r="B88" s="195" t="s">
        <v>146</v>
      </c>
      <c r="C88" s="195"/>
      <c r="D88" s="195"/>
      <c r="E88" s="195"/>
      <c r="F88" s="195"/>
      <c r="G88" s="195"/>
      <c r="H88" s="104">
        <f>H86*0.08*0.4</f>
        <v>5.9999999999999995E-4</v>
      </c>
      <c r="I88" s="36">
        <f t="shared" si="1"/>
        <v>1.59</v>
      </c>
      <c r="J88" s="28"/>
      <c r="K88" s="1" t="s">
        <v>147</v>
      </c>
    </row>
    <row r="89" spans="1:22" ht="15" customHeight="1">
      <c r="A89" s="188" t="s">
        <v>80</v>
      </c>
      <c r="B89" s="188"/>
      <c r="C89" s="188"/>
      <c r="D89" s="188"/>
      <c r="E89" s="188"/>
      <c r="F89" s="188"/>
      <c r="G89" s="188"/>
      <c r="H89" s="196">
        <f>SUM(I83:I88)</f>
        <v>400.64</v>
      </c>
      <c r="I89" s="196"/>
      <c r="J89" s="28"/>
      <c r="K89" s="1" t="s">
        <v>148</v>
      </c>
    </row>
    <row r="90" spans="1:22" ht="15" customHeight="1">
      <c r="A90" s="197"/>
      <c r="B90" s="197"/>
      <c r="C90" s="197"/>
      <c r="D90" s="197"/>
      <c r="E90" s="197"/>
      <c r="F90" s="197"/>
      <c r="G90" s="197"/>
      <c r="H90" s="197"/>
      <c r="I90" s="197"/>
      <c r="J90" s="28"/>
    </row>
    <row r="91" spans="1:22" ht="15" customHeight="1">
      <c r="A91" s="185" t="s">
        <v>149</v>
      </c>
      <c r="B91" s="185"/>
      <c r="C91" s="185"/>
      <c r="D91" s="185"/>
      <c r="E91" s="185"/>
      <c r="F91" s="185"/>
      <c r="G91" s="185"/>
      <c r="H91" s="185"/>
      <c r="I91" s="185"/>
      <c r="J91" s="28"/>
    </row>
    <row r="92" spans="1:22" ht="15" customHeight="1">
      <c r="A92" s="188" t="s">
        <v>150</v>
      </c>
      <c r="B92" s="188"/>
      <c r="C92" s="188"/>
      <c r="D92" s="188"/>
      <c r="E92" s="188"/>
      <c r="F92" s="188"/>
      <c r="G92" s="188"/>
      <c r="H92" s="188"/>
      <c r="I92" s="188"/>
      <c r="J92" s="28"/>
    </row>
    <row r="93" spans="1:22" ht="15" customHeight="1">
      <c r="A93" s="146" t="s">
        <v>151</v>
      </c>
      <c r="B93" s="187" t="s">
        <v>152</v>
      </c>
      <c r="C93" s="187"/>
      <c r="D93" s="187"/>
      <c r="E93" s="187"/>
      <c r="F93" s="187"/>
      <c r="G93" s="187"/>
      <c r="H93" s="146" t="s">
        <v>73</v>
      </c>
      <c r="I93" s="146" t="s">
        <v>50</v>
      </c>
      <c r="J93" s="28"/>
    </row>
    <row r="94" spans="1:22" ht="15" customHeight="1">
      <c r="A94" s="103" t="s">
        <v>7</v>
      </c>
      <c r="B94" s="195" t="s">
        <v>153</v>
      </c>
      <c r="C94" s="195"/>
      <c r="D94" s="195"/>
      <c r="E94" s="195"/>
      <c r="F94" s="195"/>
      <c r="G94" s="195"/>
      <c r="H94" s="32">
        <f>1/12</f>
        <v>8.3299999999999999E-2</v>
      </c>
      <c r="I94" s="31">
        <f>H94*H39</f>
        <v>220.28</v>
      </c>
      <c r="J94" s="149"/>
      <c r="K94" s="240" t="s">
        <v>75</v>
      </c>
      <c r="L94" s="240"/>
      <c r="M94" s="240"/>
      <c r="N94" s="240"/>
      <c r="O94" s="240"/>
      <c r="P94" s="240"/>
      <c r="Q94" s="240"/>
      <c r="R94" s="240"/>
      <c r="S94" s="240"/>
      <c r="T94" s="240"/>
      <c r="U94" s="240"/>
      <c r="V94" s="240"/>
    </row>
    <row r="95" spans="1:22" ht="15" customHeight="1">
      <c r="A95" s="142" t="s">
        <v>11</v>
      </c>
      <c r="B95" s="195" t="s">
        <v>154</v>
      </c>
      <c r="C95" s="195"/>
      <c r="D95" s="195"/>
      <c r="E95" s="195"/>
      <c r="F95" s="195"/>
      <c r="G95" s="195"/>
      <c r="H95" s="105">
        <v>1.66E-2</v>
      </c>
      <c r="I95" s="31">
        <f>H95*$H$39</f>
        <v>43.9</v>
      </c>
      <c r="J95" s="28"/>
      <c r="K95" s="1" t="s">
        <v>155</v>
      </c>
    </row>
    <row r="96" spans="1:22" ht="15" customHeight="1">
      <c r="A96" s="142" t="s">
        <v>15</v>
      </c>
      <c r="B96" s="195" t="s">
        <v>156</v>
      </c>
      <c r="C96" s="195"/>
      <c r="D96" s="195"/>
      <c r="E96" s="195"/>
      <c r="F96" s="195"/>
      <c r="G96" s="195"/>
      <c r="H96" s="105">
        <f>(5/30/12)*0.015</f>
        <v>2.0000000000000001E-4</v>
      </c>
      <c r="I96" s="31">
        <f>H96*$H$39</f>
        <v>0.53</v>
      </c>
      <c r="J96" s="28"/>
      <c r="K96" s="1" t="s">
        <v>157</v>
      </c>
    </row>
    <row r="97" spans="1:1024" ht="15" customHeight="1">
      <c r="A97" s="142" t="s">
        <v>19</v>
      </c>
      <c r="B97" s="195" t="s">
        <v>158</v>
      </c>
      <c r="C97" s="195"/>
      <c r="D97" s="195"/>
      <c r="E97" s="195"/>
      <c r="F97" s="195"/>
      <c r="G97" s="195"/>
      <c r="H97" s="105">
        <f>(1/12)*(0.0178)</f>
        <v>1.5E-3</v>
      </c>
      <c r="I97" s="31">
        <f>H97*$H$39</f>
        <v>3.97</v>
      </c>
      <c r="J97" s="28"/>
      <c r="K97" s="1" t="s">
        <v>159</v>
      </c>
    </row>
    <row r="98" spans="1:1024" ht="15" customHeight="1">
      <c r="A98" s="142" t="s">
        <v>61</v>
      </c>
      <c r="B98" s="195" t="s">
        <v>160</v>
      </c>
      <c r="C98" s="195"/>
      <c r="D98" s="195"/>
      <c r="E98" s="195"/>
      <c r="F98" s="195"/>
      <c r="G98" s="195"/>
      <c r="H98" s="105">
        <f>11.11%*5.28%*50%</f>
        <v>2.8999999999999998E-3</v>
      </c>
      <c r="I98" s="31">
        <f>H98*$H$39</f>
        <v>7.67</v>
      </c>
      <c r="J98" s="28"/>
      <c r="K98" s="1" t="s">
        <v>161</v>
      </c>
    </row>
    <row r="99" spans="1:1024" ht="15" customHeight="1">
      <c r="A99" s="142" t="s">
        <v>63</v>
      </c>
      <c r="B99" s="195" t="s">
        <v>162</v>
      </c>
      <c r="C99" s="195"/>
      <c r="D99" s="195"/>
      <c r="E99" s="195"/>
      <c r="F99" s="195"/>
      <c r="G99" s="195"/>
      <c r="H99" s="105">
        <f>(1/30/12)</f>
        <v>2.8E-3</v>
      </c>
      <c r="I99" s="31">
        <f>H99*$H$39</f>
        <v>7.4</v>
      </c>
      <c r="J99" s="28"/>
      <c r="K99" s="1" t="s">
        <v>163</v>
      </c>
    </row>
    <row r="100" spans="1:1024" ht="15" customHeight="1">
      <c r="A100" s="172" t="s">
        <v>80</v>
      </c>
      <c r="B100" s="172"/>
      <c r="C100" s="172"/>
      <c r="D100" s="172"/>
      <c r="E100" s="172"/>
      <c r="F100" s="172"/>
      <c r="G100" s="172"/>
      <c r="H100" s="60">
        <f>SUM(H95:H99)</f>
        <v>2.4E-2</v>
      </c>
      <c r="I100" s="61">
        <f>SUM(I94:I99)</f>
        <v>283.75</v>
      </c>
      <c r="J100" s="28"/>
      <c r="K100" s="1" t="s">
        <v>148</v>
      </c>
    </row>
    <row r="101" spans="1:1024" ht="15" customHeight="1">
      <c r="A101" s="190"/>
      <c r="B101" s="190"/>
      <c r="C101" s="190"/>
      <c r="D101" s="190"/>
      <c r="E101" s="190"/>
      <c r="F101" s="190"/>
      <c r="G101" s="190"/>
      <c r="H101" s="190"/>
      <c r="I101" s="190"/>
      <c r="J101" s="28"/>
    </row>
    <row r="102" spans="1:1024" ht="15" customHeight="1">
      <c r="A102" s="188" t="s">
        <v>164</v>
      </c>
      <c r="B102" s="188"/>
      <c r="C102" s="188"/>
      <c r="D102" s="188"/>
      <c r="E102" s="188"/>
      <c r="F102" s="188"/>
      <c r="G102" s="188"/>
      <c r="H102" s="188"/>
      <c r="I102" s="188"/>
      <c r="J102" s="28"/>
    </row>
    <row r="103" spans="1:1024" ht="15" customHeight="1">
      <c r="A103" s="146" t="s">
        <v>165</v>
      </c>
      <c r="B103" s="187" t="s">
        <v>166</v>
      </c>
      <c r="C103" s="187"/>
      <c r="D103" s="187"/>
      <c r="E103" s="187"/>
      <c r="F103" s="187"/>
      <c r="G103" s="187"/>
      <c r="H103" s="146" t="s">
        <v>73</v>
      </c>
      <c r="I103" s="146" t="s">
        <v>50</v>
      </c>
      <c r="J103" s="28"/>
      <c r="L103" s="2" t="s">
        <v>167</v>
      </c>
    </row>
    <row r="104" spans="1:1024" ht="15" customHeight="1">
      <c r="A104" s="142" t="s">
        <v>7</v>
      </c>
      <c r="B104" s="195" t="s">
        <v>168</v>
      </c>
      <c r="C104" s="195"/>
      <c r="D104" s="195"/>
      <c r="E104" s="195"/>
      <c r="F104" s="195"/>
      <c r="G104" s="195"/>
      <c r="H104" s="30"/>
      <c r="I104" s="31">
        <f>(H32+H33+H34)*H104</f>
        <v>0</v>
      </c>
      <c r="J104" s="28"/>
    </row>
    <row r="105" spans="1:1024" ht="15" customHeight="1">
      <c r="A105" s="188" t="s">
        <v>80</v>
      </c>
      <c r="B105" s="188"/>
      <c r="C105" s="188"/>
      <c r="D105" s="188"/>
      <c r="E105" s="188"/>
      <c r="F105" s="188"/>
      <c r="G105" s="188"/>
      <c r="H105" s="196">
        <f>SUM(I101:I104)</f>
        <v>0</v>
      </c>
      <c r="I105" s="196"/>
      <c r="J105" s="28"/>
    </row>
    <row r="106" spans="1:1024" ht="15" customHeight="1">
      <c r="A106" s="191"/>
      <c r="B106" s="191"/>
      <c r="C106" s="191"/>
      <c r="D106" s="191"/>
      <c r="E106" s="191"/>
      <c r="F106" s="191"/>
      <c r="G106" s="191"/>
      <c r="H106" s="191"/>
      <c r="I106" s="191"/>
      <c r="J106" s="28"/>
    </row>
    <row r="107" spans="1:1024" ht="15" customHeight="1">
      <c r="A107" s="192" t="s">
        <v>169</v>
      </c>
      <c r="B107" s="193"/>
      <c r="C107" s="193"/>
      <c r="D107" s="193"/>
      <c r="E107" s="193"/>
      <c r="F107" s="193"/>
      <c r="G107" s="193"/>
      <c r="H107" s="193"/>
      <c r="I107" s="194"/>
      <c r="J107" s="28"/>
    </row>
    <row r="108" spans="1:1024" s="2" customFormat="1" ht="15" customHeight="1">
      <c r="A108" s="150">
        <v>4</v>
      </c>
      <c r="B108" s="180" t="s">
        <v>128</v>
      </c>
      <c r="C108" s="180"/>
      <c r="D108" s="180"/>
      <c r="E108" s="180"/>
      <c r="F108" s="180"/>
      <c r="G108" s="180"/>
      <c r="H108" s="172" t="s">
        <v>50</v>
      </c>
      <c r="I108" s="172"/>
      <c r="J108" s="28"/>
      <c r="K108" s="1"/>
      <c r="AV108" s="58"/>
      <c r="AW108" s="58"/>
      <c r="AX108" s="58"/>
      <c r="AY108" s="58"/>
      <c r="AZ108" s="58"/>
      <c r="BA108" s="58"/>
      <c r="BB108" s="58"/>
      <c r="BC108" s="58"/>
      <c r="BD108" s="58"/>
      <c r="BE108" s="58"/>
      <c r="BF108" s="58"/>
      <c r="BG108" s="58"/>
      <c r="BH108" s="58"/>
      <c r="BI108" s="58"/>
      <c r="BJ108" s="58"/>
      <c r="BK108" s="58"/>
      <c r="BL108" s="58"/>
      <c r="BM108" s="58"/>
      <c r="BN108" s="58"/>
      <c r="BO108" s="58"/>
      <c r="BP108" s="58"/>
      <c r="BQ108" s="58"/>
      <c r="BR108" s="58"/>
      <c r="BS108" s="58"/>
      <c r="BT108" s="58"/>
      <c r="BU108" s="58"/>
      <c r="BV108" s="58"/>
      <c r="BW108" s="58"/>
      <c r="BX108" s="58"/>
      <c r="BY108" s="58"/>
      <c r="BZ108" s="58"/>
      <c r="CA108" s="58"/>
      <c r="CB108" s="58"/>
      <c r="CC108" s="58"/>
      <c r="CD108" s="58"/>
      <c r="CE108" s="58"/>
      <c r="CF108" s="58"/>
      <c r="CG108" s="58"/>
      <c r="CH108" s="58"/>
      <c r="CI108" s="58"/>
      <c r="CJ108" s="58"/>
      <c r="CK108" s="58"/>
      <c r="CL108" s="58"/>
      <c r="CM108" s="58"/>
      <c r="CN108" s="58"/>
      <c r="CO108" s="58"/>
      <c r="CP108" s="58"/>
      <c r="CQ108" s="58"/>
      <c r="CR108" s="58"/>
      <c r="CS108" s="58"/>
      <c r="CT108" s="58"/>
      <c r="CU108" s="58"/>
      <c r="CV108" s="58"/>
      <c r="CW108" s="58"/>
      <c r="CX108" s="58"/>
      <c r="CY108" s="58"/>
      <c r="CZ108" s="58"/>
      <c r="DA108" s="58"/>
      <c r="DB108" s="58"/>
      <c r="DC108" s="58"/>
      <c r="DD108" s="58"/>
      <c r="DE108" s="58"/>
      <c r="DF108" s="58"/>
      <c r="DG108" s="58"/>
      <c r="DH108" s="58"/>
      <c r="DI108" s="58"/>
      <c r="DJ108" s="58"/>
      <c r="DK108" s="58"/>
      <c r="DL108" s="58"/>
      <c r="DM108" s="58"/>
      <c r="DN108" s="58"/>
      <c r="DO108" s="58"/>
      <c r="DP108" s="58"/>
      <c r="DQ108" s="58"/>
      <c r="DR108" s="58"/>
      <c r="DS108" s="58"/>
      <c r="DT108" s="58"/>
      <c r="DU108" s="58"/>
      <c r="DV108" s="58"/>
      <c r="DW108" s="58"/>
      <c r="DX108" s="58"/>
      <c r="DY108" s="58"/>
      <c r="DZ108" s="58"/>
      <c r="EA108" s="58"/>
      <c r="EB108" s="58"/>
      <c r="EC108" s="58"/>
      <c r="ED108" s="58"/>
      <c r="EE108" s="58"/>
      <c r="EF108" s="58"/>
      <c r="EG108" s="58"/>
      <c r="EH108" s="58"/>
      <c r="EI108" s="58"/>
      <c r="EJ108" s="58"/>
      <c r="EK108" s="58"/>
      <c r="EL108" s="58"/>
      <c r="EM108" s="58"/>
      <c r="EN108" s="58"/>
      <c r="EO108" s="58"/>
      <c r="EP108" s="58"/>
      <c r="EQ108" s="58"/>
      <c r="ER108" s="58"/>
      <c r="ES108" s="58"/>
      <c r="ET108" s="58"/>
      <c r="EU108" s="58"/>
      <c r="EV108" s="58"/>
      <c r="EW108" s="58"/>
      <c r="EX108" s="58"/>
      <c r="EY108" s="58"/>
      <c r="EZ108" s="58"/>
      <c r="FA108" s="58"/>
      <c r="FB108" s="58"/>
      <c r="FC108" s="58"/>
      <c r="FD108" s="58"/>
      <c r="FE108" s="58"/>
      <c r="FF108" s="58"/>
      <c r="FG108" s="58"/>
      <c r="FH108" s="58"/>
      <c r="FI108" s="58"/>
      <c r="FJ108" s="58"/>
      <c r="FK108" s="58"/>
      <c r="FL108" s="58"/>
      <c r="FM108" s="58"/>
      <c r="FN108" s="58"/>
      <c r="FO108" s="58"/>
      <c r="FP108" s="58"/>
      <c r="FQ108" s="58"/>
      <c r="FR108" s="58"/>
      <c r="FS108" s="58"/>
      <c r="FT108" s="58"/>
      <c r="FU108" s="58"/>
      <c r="FV108" s="58"/>
      <c r="FW108" s="58"/>
      <c r="FX108" s="58"/>
      <c r="FY108" s="58"/>
      <c r="FZ108" s="58"/>
      <c r="GA108" s="58"/>
      <c r="GB108" s="58"/>
      <c r="GC108" s="58"/>
      <c r="GD108" s="58"/>
      <c r="GE108" s="58"/>
      <c r="GF108" s="58"/>
      <c r="GG108" s="58"/>
      <c r="GH108" s="58"/>
      <c r="GI108" s="58"/>
      <c r="GJ108" s="58"/>
      <c r="GK108" s="58"/>
      <c r="GL108" s="58"/>
      <c r="GM108" s="58"/>
      <c r="GN108" s="58"/>
      <c r="GO108" s="58"/>
      <c r="GP108" s="58"/>
      <c r="GQ108" s="58"/>
      <c r="GR108" s="58"/>
      <c r="GS108" s="58"/>
      <c r="GT108" s="58"/>
      <c r="GU108" s="58"/>
      <c r="GV108" s="58"/>
      <c r="GW108" s="58"/>
      <c r="GX108" s="58"/>
      <c r="GY108" s="58"/>
      <c r="GZ108" s="58"/>
      <c r="HA108" s="58"/>
      <c r="HB108" s="58"/>
      <c r="HC108" s="58"/>
      <c r="HD108" s="58"/>
      <c r="HE108" s="58"/>
      <c r="HF108" s="58"/>
      <c r="HG108" s="58"/>
      <c r="HH108" s="58"/>
      <c r="HI108" s="58"/>
      <c r="HJ108" s="58"/>
      <c r="HK108" s="58"/>
      <c r="HL108" s="58"/>
      <c r="HM108" s="58"/>
      <c r="HN108" s="58"/>
      <c r="HO108" s="58"/>
      <c r="HP108" s="58"/>
      <c r="HQ108" s="58"/>
      <c r="HR108" s="58"/>
      <c r="HS108" s="58"/>
      <c r="HT108" s="58"/>
      <c r="HU108" s="58"/>
      <c r="HV108" s="58"/>
      <c r="HW108" s="58"/>
      <c r="HX108" s="58"/>
      <c r="HY108" s="58"/>
      <c r="HZ108" s="58"/>
      <c r="IA108" s="58"/>
      <c r="IB108" s="58"/>
      <c r="IC108" s="58"/>
      <c r="ID108" s="58"/>
      <c r="IE108" s="58"/>
      <c r="IF108" s="58"/>
      <c r="IG108" s="58"/>
      <c r="IH108" s="58"/>
      <c r="II108" s="58"/>
      <c r="IJ108" s="58"/>
      <c r="IK108" s="58"/>
      <c r="IL108" s="58"/>
      <c r="IM108" s="58"/>
      <c r="IN108" s="58"/>
      <c r="IO108" s="58"/>
      <c r="IP108" s="58"/>
      <c r="IQ108" s="58"/>
      <c r="IR108" s="58"/>
      <c r="IS108" s="58"/>
      <c r="IT108" s="58"/>
      <c r="IU108" s="58"/>
      <c r="IV108" s="58"/>
      <c r="IW108" s="58"/>
      <c r="IX108" s="58"/>
      <c r="IY108" s="58"/>
      <c r="IZ108" s="58"/>
      <c r="JA108" s="58"/>
      <c r="JB108" s="58"/>
      <c r="JC108" s="58"/>
      <c r="JD108" s="58"/>
      <c r="JE108" s="58"/>
      <c r="JF108" s="58"/>
      <c r="JG108" s="58"/>
      <c r="JH108" s="58"/>
      <c r="JI108" s="58"/>
      <c r="JJ108" s="58"/>
      <c r="JK108" s="58"/>
      <c r="JL108" s="58"/>
      <c r="JM108" s="58"/>
      <c r="JN108" s="58"/>
      <c r="JO108" s="58"/>
      <c r="JP108" s="58"/>
      <c r="JQ108" s="58"/>
      <c r="JR108" s="58"/>
      <c r="JS108" s="58"/>
      <c r="JT108" s="58"/>
      <c r="JU108" s="58"/>
      <c r="JV108" s="58"/>
      <c r="JW108" s="58"/>
      <c r="JX108" s="58"/>
      <c r="JY108" s="58"/>
      <c r="JZ108" s="58"/>
      <c r="KA108" s="58"/>
      <c r="KB108" s="58"/>
      <c r="KC108" s="58"/>
      <c r="KD108" s="58"/>
      <c r="KE108" s="58"/>
      <c r="KF108" s="58"/>
      <c r="KG108" s="58"/>
      <c r="KH108" s="58"/>
      <c r="KI108" s="58"/>
      <c r="KJ108" s="58"/>
      <c r="KK108" s="58"/>
      <c r="KL108" s="58"/>
      <c r="KM108" s="58"/>
      <c r="KN108" s="58"/>
      <c r="KO108" s="58"/>
      <c r="KP108" s="58"/>
      <c r="KQ108" s="58"/>
      <c r="KR108" s="58"/>
      <c r="KS108" s="58"/>
      <c r="KT108" s="58"/>
      <c r="KU108" s="58"/>
      <c r="KV108" s="58"/>
      <c r="KW108" s="58"/>
      <c r="KX108" s="58"/>
      <c r="KY108" s="58"/>
      <c r="KZ108" s="58"/>
      <c r="LA108" s="58"/>
      <c r="LB108" s="58"/>
      <c r="LC108" s="58"/>
      <c r="LD108" s="58"/>
      <c r="LE108" s="58"/>
      <c r="LF108" s="58"/>
      <c r="LG108" s="58"/>
      <c r="LH108" s="58"/>
      <c r="LI108" s="58"/>
      <c r="LJ108" s="58"/>
      <c r="LK108" s="58"/>
      <c r="LL108" s="58"/>
      <c r="LM108" s="58"/>
      <c r="LN108" s="58"/>
      <c r="LO108" s="58"/>
      <c r="LP108" s="58"/>
      <c r="LQ108" s="58"/>
      <c r="LR108" s="58"/>
      <c r="LS108" s="58"/>
      <c r="LT108" s="58"/>
      <c r="LU108" s="58"/>
      <c r="LV108" s="58"/>
      <c r="LW108" s="58"/>
      <c r="LX108" s="58"/>
      <c r="LY108" s="58"/>
      <c r="LZ108" s="58"/>
      <c r="MA108" s="58"/>
      <c r="MB108" s="58"/>
      <c r="MC108" s="58"/>
      <c r="MD108" s="58"/>
      <c r="ME108" s="58"/>
      <c r="MF108" s="58"/>
      <c r="MG108" s="58"/>
      <c r="MH108" s="58"/>
      <c r="MI108" s="58"/>
      <c r="MJ108" s="58"/>
      <c r="MK108" s="58"/>
      <c r="ML108" s="58"/>
      <c r="MM108" s="58"/>
      <c r="MN108" s="58"/>
      <c r="MO108" s="58"/>
      <c r="MP108" s="58"/>
      <c r="MQ108" s="58"/>
      <c r="MR108" s="58"/>
      <c r="MS108" s="58"/>
      <c r="MT108" s="58"/>
      <c r="MU108" s="58"/>
      <c r="MV108" s="58"/>
      <c r="MW108" s="58"/>
      <c r="MX108" s="58"/>
      <c r="MY108" s="58"/>
      <c r="MZ108" s="58"/>
      <c r="NA108" s="58"/>
      <c r="NB108" s="58"/>
      <c r="NC108" s="58"/>
      <c r="ND108" s="58"/>
      <c r="NE108" s="58"/>
      <c r="NF108" s="58"/>
      <c r="NG108" s="58"/>
      <c r="NH108" s="58"/>
      <c r="NI108" s="58"/>
      <c r="NJ108" s="58"/>
      <c r="NK108" s="58"/>
      <c r="NL108" s="58"/>
      <c r="NM108" s="58"/>
      <c r="NN108" s="58"/>
      <c r="NO108" s="58"/>
      <c r="NP108" s="58"/>
      <c r="NQ108" s="58"/>
      <c r="NR108" s="58"/>
      <c r="NS108" s="58"/>
      <c r="NT108" s="58"/>
      <c r="NU108" s="58"/>
      <c r="NV108" s="58"/>
      <c r="NW108" s="58"/>
      <c r="NX108" s="58"/>
      <c r="NY108" s="58"/>
      <c r="NZ108" s="58"/>
      <c r="OA108" s="58"/>
      <c r="OB108" s="58"/>
      <c r="OC108" s="58"/>
      <c r="OD108" s="58"/>
      <c r="OE108" s="58"/>
      <c r="OF108" s="58"/>
      <c r="OG108" s="58"/>
      <c r="OH108" s="58"/>
      <c r="OI108" s="58"/>
      <c r="OJ108" s="58"/>
      <c r="OK108" s="58"/>
      <c r="OL108" s="58"/>
      <c r="OM108" s="58"/>
      <c r="ON108" s="58"/>
      <c r="OO108" s="58"/>
      <c r="OP108" s="58"/>
      <c r="OQ108" s="58"/>
      <c r="OR108" s="58"/>
      <c r="OS108" s="58"/>
      <c r="OT108" s="58"/>
      <c r="OU108" s="58"/>
      <c r="OV108" s="58"/>
      <c r="OW108" s="58"/>
      <c r="OX108" s="58"/>
      <c r="OY108" s="58"/>
      <c r="OZ108" s="58"/>
      <c r="PA108" s="58"/>
      <c r="PB108" s="58"/>
      <c r="PC108" s="58"/>
      <c r="PD108" s="58"/>
      <c r="PE108" s="58"/>
      <c r="PF108" s="58"/>
      <c r="PG108" s="58"/>
      <c r="PH108" s="58"/>
      <c r="PI108" s="58"/>
      <c r="PJ108" s="58"/>
      <c r="PK108" s="58"/>
      <c r="PL108" s="58"/>
      <c r="PM108" s="58"/>
      <c r="PN108" s="58"/>
      <c r="PO108" s="58"/>
      <c r="PP108" s="58"/>
      <c r="PQ108" s="58"/>
      <c r="PR108" s="58"/>
      <c r="PS108" s="58"/>
      <c r="PT108" s="58"/>
      <c r="PU108" s="58"/>
      <c r="PV108" s="58"/>
      <c r="PW108" s="58"/>
      <c r="PX108" s="58"/>
      <c r="PY108" s="58"/>
      <c r="PZ108" s="58"/>
      <c r="QA108" s="58"/>
      <c r="QB108" s="58"/>
      <c r="QC108" s="58"/>
      <c r="QD108" s="58"/>
      <c r="QE108" s="58"/>
      <c r="QF108" s="58"/>
      <c r="QG108" s="58"/>
      <c r="QH108" s="58"/>
      <c r="QI108" s="58"/>
      <c r="QJ108" s="58"/>
      <c r="QK108" s="58"/>
      <c r="QL108" s="58"/>
      <c r="QM108" s="58"/>
      <c r="QN108" s="58"/>
      <c r="QO108" s="58"/>
      <c r="QP108" s="58"/>
      <c r="QQ108" s="58"/>
      <c r="QR108" s="58"/>
      <c r="QS108" s="58"/>
      <c r="QT108" s="58"/>
      <c r="QU108" s="58"/>
      <c r="QV108" s="58"/>
      <c r="QW108" s="58"/>
      <c r="QX108" s="58"/>
      <c r="QY108" s="58"/>
      <c r="QZ108" s="58"/>
      <c r="RA108" s="58"/>
      <c r="RB108" s="58"/>
      <c r="RC108" s="58"/>
      <c r="RD108" s="58"/>
      <c r="RE108" s="58"/>
      <c r="RF108" s="58"/>
      <c r="RG108" s="58"/>
      <c r="RH108" s="58"/>
      <c r="RI108" s="58"/>
      <c r="RJ108" s="58"/>
      <c r="RK108" s="58"/>
      <c r="RL108" s="58"/>
      <c r="RM108" s="58"/>
      <c r="RN108" s="58"/>
      <c r="RO108" s="58"/>
      <c r="RP108" s="58"/>
      <c r="RQ108" s="58"/>
      <c r="RR108" s="58"/>
      <c r="RS108" s="58"/>
      <c r="RT108" s="58"/>
      <c r="RU108" s="58"/>
      <c r="RV108" s="58"/>
      <c r="RW108" s="58"/>
      <c r="RX108" s="58"/>
      <c r="RY108" s="58"/>
      <c r="RZ108" s="58"/>
      <c r="SA108" s="58"/>
      <c r="SB108" s="58"/>
      <c r="SC108" s="58"/>
      <c r="SD108" s="58"/>
      <c r="SE108" s="58"/>
      <c r="SF108" s="58"/>
      <c r="SG108" s="58"/>
      <c r="SH108" s="58"/>
      <c r="SI108" s="58"/>
      <c r="SJ108" s="58"/>
      <c r="SK108" s="58"/>
      <c r="SL108" s="58"/>
      <c r="SM108" s="58"/>
      <c r="SN108" s="58"/>
      <c r="SO108" s="58"/>
      <c r="SP108" s="58"/>
      <c r="SQ108" s="58"/>
      <c r="SR108" s="58"/>
      <c r="SS108" s="58"/>
      <c r="ST108" s="58"/>
      <c r="SU108" s="58"/>
      <c r="SV108" s="58"/>
      <c r="SW108" s="58"/>
      <c r="SX108" s="58"/>
      <c r="SY108" s="58"/>
      <c r="SZ108" s="58"/>
      <c r="TA108" s="58"/>
      <c r="TB108" s="58"/>
      <c r="TC108" s="58"/>
      <c r="TD108" s="58"/>
      <c r="TE108" s="58"/>
      <c r="TF108" s="58"/>
      <c r="TG108" s="58"/>
      <c r="TH108" s="58"/>
      <c r="TI108" s="58"/>
      <c r="TJ108" s="58"/>
      <c r="TK108" s="58"/>
      <c r="TL108" s="58"/>
      <c r="TM108" s="58"/>
      <c r="TN108" s="58"/>
      <c r="TO108" s="58"/>
      <c r="TP108" s="58"/>
      <c r="TQ108" s="58"/>
      <c r="TR108" s="58"/>
      <c r="TS108" s="58"/>
      <c r="TT108" s="58"/>
      <c r="TU108" s="58"/>
      <c r="TV108" s="58"/>
      <c r="TW108" s="58"/>
      <c r="TX108" s="58"/>
      <c r="TY108" s="58"/>
      <c r="TZ108" s="58"/>
      <c r="UA108" s="58"/>
      <c r="UB108" s="58"/>
      <c r="UC108" s="58"/>
      <c r="UD108" s="58"/>
      <c r="UE108" s="58"/>
      <c r="UF108" s="58"/>
      <c r="UG108" s="58"/>
      <c r="UH108" s="58"/>
      <c r="UI108" s="58"/>
      <c r="UJ108" s="58"/>
      <c r="UK108" s="58"/>
      <c r="UL108" s="58"/>
      <c r="UM108" s="58"/>
      <c r="UN108" s="58"/>
      <c r="UO108" s="58"/>
      <c r="UP108" s="58"/>
      <c r="UQ108" s="58"/>
      <c r="UR108" s="58"/>
      <c r="US108" s="58"/>
      <c r="UT108" s="58"/>
      <c r="UU108" s="58"/>
      <c r="UV108" s="58"/>
      <c r="UW108" s="58"/>
      <c r="UX108" s="58"/>
      <c r="UY108" s="58"/>
      <c r="UZ108" s="58"/>
      <c r="VA108" s="58"/>
      <c r="VB108" s="58"/>
      <c r="VC108" s="58"/>
      <c r="VD108" s="58"/>
      <c r="VE108" s="58"/>
      <c r="VF108" s="58"/>
      <c r="VG108" s="58"/>
      <c r="VH108" s="58"/>
      <c r="VI108" s="58"/>
      <c r="VJ108" s="58"/>
      <c r="VK108" s="58"/>
      <c r="VL108" s="58"/>
      <c r="VM108" s="58"/>
      <c r="VN108" s="58"/>
      <c r="VO108" s="58"/>
      <c r="VP108" s="58"/>
      <c r="VQ108" s="58"/>
      <c r="VR108" s="58"/>
      <c r="VS108" s="58"/>
      <c r="VT108" s="58"/>
      <c r="VU108" s="58"/>
      <c r="VV108" s="58"/>
      <c r="VW108" s="58"/>
      <c r="VX108" s="58"/>
      <c r="VY108" s="58"/>
      <c r="VZ108" s="58"/>
      <c r="WA108" s="58"/>
      <c r="WB108" s="58"/>
      <c r="WC108" s="58"/>
      <c r="WD108" s="58"/>
      <c r="WE108" s="58"/>
      <c r="WF108" s="58"/>
      <c r="WG108" s="58"/>
      <c r="WH108" s="58"/>
      <c r="WI108" s="58"/>
      <c r="WJ108" s="58"/>
      <c r="WK108" s="58"/>
      <c r="WL108" s="58"/>
      <c r="WM108" s="58"/>
      <c r="WN108" s="58"/>
      <c r="WO108" s="58"/>
      <c r="WP108" s="58"/>
      <c r="WQ108" s="58"/>
      <c r="WR108" s="58"/>
      <c r="WS108" s="58"/>
      <c r="WT108" s="58"/>
      <c r="WU108" s="58"/>
      <c r="WV108" s="58"/>
      <c r="WW108" s="58"/>
      <c r="WX108" s="58"/>
      <c r="WY108" s="58"/>
      <c r="WZ108" s="58"/>
      <c r="XA108" s="58"/>
      <c r="XB108" s="58"/>
      <c r="XC108" s="58"/>
      <c r="XD108" s="58"/>
      <c r="XE108" s="58"/>
      <c r="XF108" s="58"/>
      <c r="XG108" s="58"/>
      <c r="XH108" s="58"/>
      <c r="XI108" s="58"/>
      <c r="XJ108" s="58"/>
      <c r="XK108" s="58"/>
      <c r="XL108" s="58"/>
      <c r="XM108" s="58"/>
      <c r="XN108" s="58"/>
      <c r="XO108" s="58"/>
      <c r="XP108" s="58"/>
      <c r="XQ108" s="58"/>
      <c r="XR108" s="58"/>
      <c r="XS108" s="58"/>
      <c r="XT108" s="58"/>
      <c r="XU108" s="58"/>
      <c r="XV108" s="58"/>
      <c r="XW108" s="58"/>
      <c r="XX108" s="58"/>
      <c r="XY108" s="58"/>
      <c r="XZ108" s="58"/>
      <c r="YA108" s="58"/>
      <c r="YB108" s="58"/>
      <c r="YC108" s="58"/>
      <c r="YD108" s="58"/>
      <c r="YE108" s="58"/>
      <c r="YF108" s="58"/>
      <c r="YG108" s="58"/>
      <c r="YH108" s="58"/>
      <c r="YI108" s="58"/>
      <c r="YJ108" s="58"/>
      <c r="YK108" s="58"/>
      <c r="YL108" s="58"/>
      <c r="YM108" s="58"/>
      <c r="YN108" s="58"/>
      <c r="YO108" s="58"/>
      <c r="YP108" s="58"/>
      <c r="YQ108" s="58"/>
      <c r="YR108" s="58"/>
      <c r="YS108" s="58"/>
      <c r="YT108" s="58"/>
      <c r="YU108" s="58"/>
      <c r="YV108" s="58"/>
      <c r="YW108" s="58"/>
      <c r="YX108" s="58"/>
      <c r="YY108" s="58"/>
      <c r="YZ108" s="58"/>
      <c r="ZA108" s="58"/>
      <c r="ZB108" s="58"/>
      <c r="ZC108" s="58"/>
      <c r="ZD108" s="58"/>
      <c r="ZE108" s="58"/>
      <c r="ZF108" s="58"/>
      <c r="ZG108" s="58"/>
      <c r="ZH108" s="58"/>
      <c r="ZI108" s="58"/>
      <c r="ZJ108" s="58"/>
      <c r="ZK108" s="58"/>
      <c r="ZL108" s="58"/>
      <c r="ZM108" s="58"/>
      <c r="ZN108" s="58"/>
      <c r="ZO108" s="58"/>
      <c r="ZP108" s="58"/>
      <c r="ZQ108" s="58"/>
      <c r="ZR108" s="58"/>
      <c r="ZS108" s="58"/>
      <c r="ZT108" s="58"/>
      <c r="ZU108" s="58"/>
      <c r="ZV108" s="58"/>
      <c r="ZW108" s="58"/>
      <c r="ZX108" s="58"/>
      <c r="ZY108" s="58"/>
      <c r="ZZ108" s="58"/>
      <c r="AAA108" s="58"/>
      <c r="AAB108" s="58"/>
      <c r="AAC108" s="58"/>
      <c r="AAD108" s="58"/>
      <c r="AAE108" s="58"/>
      <c r="AAF108" s="58"/>
      <c r="AAG108" s="58"/>
      <c r="AAH108" s="58"/>
      <c r="AAI108" s="58"/>
      <c r="AAJ108" s="58"/>
      <c r="AAK108" s="58"/>
      <c r="AAL108" s="58"/>
      <c r="AAM108" s="58"/>
      <c r="AAN108" s="58"/>
      <c r="AAO108" s="58"/>
      <c r="AAP108" s="58"/>
      <c r="AAQ108" s="58"/>
      <c r="AAR108" s="58"/>
      <c r="AAS108" s="58"/>
      <c r="AAT108" s="58"/>
      <c r="AAU108" s="58"/>
      <c r="AAV108" s="58"/>
      <c r="AAW108" s="58"/>
      <c r="AAX108" s="58"/>
      <c r="AAY108" s="58"/>
      <c r="AAZ108" s="58"/>
      <c r="ABA108" s="58"/>
      <c r="ABB108" s="58"/>
      <c r="ABC108" s="58"/>
      <c r="ABD108" s="58"/>
      <c r="ABE108" s="58"/>
      <c r="ABF108" s="58"/>
      <c r="ABG108" s="58"/>
      <c r="ABH108" s="58"/>
      <c r="ABI108" s="58"/>
      <c r="ABJ108" s="58"/>
      <c r="ABK108" s="58"/>
      <c r="ABL108" s="58"/>
      <c r="ABM108" s="58"/>
      <c r="ABN108" s="58"/>
      <c r="ABO108" s="58"/>
      <c r="ABP108" s="58"/>
      <c r="ABQ108" s="58"/>
      <c r="ABR108" s="58"/>
      <c r="ABS108" s="58"/>
      <c r="ABT108" s="58"/>
      <c r="ABU108" s="58"/>
      <c r="ABV108" s="58"/>
      <c r="ABW108" s="58"/>
      <c r="ABX108" s="58"/>
      <c r="ABY108" s="58"/>
      <c r="ABZ108" s="58"/>
      <c r="ACA108" s="58"/>
      <c r="ACB108" s="58"/>
      <c r="ACC108" s="58"/>
      <c r="ACD108" s="58"/>
      <c r="ACE108" s="58"/>
      <c r="ACF108" s="58"/>
      <c r="ACG108" s="58"/>
      <c r="ACH108" s="58"/>
      <c r="ACI108" s="58"/>
      <c r="ACJ108" s="58"/>
      <c r="ACK108" s="58"/>
      <c r="ACL108" s="58"/>
      <c r="ACM108" s="58"/>
      <c r="ACN108" s="58"/>
      <c r="ACO108" s="58"/>
      <c r="ACP108" s="58"/>
      <c r="ACQ108" s="58"/>
      <c r="ACR108" s="58"/>
      <c r="ACS108" s="58"/>
      <c r="ACT108" s="58"/>
      <c r="ACU108" s="58"/>
      <c r="ACV108" s="58"/>
      <c r="ACW108" s="58"/>
      <c r="ACX108" s="58"/>
      <c r="ACY108" s="58"/>
      <c r="ACZ108" s="58"/>
      <c r="ADA108" s="58"/>
      <c r="ADB108" s="58"/>
      <c r="ADC108" s="58"/>
      <c r="ADD108" s="58"/>
      <c r="ADE108" s="58"/>
      <c r="ADF108" s="58"/>
      <c r="ADG108" s="58"/>
      <c r="ADH108" s="58"/>
      <c r="ADI108" s="58"/>
      <c r="ADJ108" s="58"/>
      <c r="ADK108" s="58"/>
      <c r="ADL108" s="58"/>
      <c r="ADM108" s="58"/>
      <c r="ADN108" s="58"/>
      <c r="ADO108" s="58"/>
      <c r="ADP108" s="58"/>
      <c r="ADQ108" s="58"/>
      <c r="ADR108" s="58"/>
      <c r="ADS108" s="58"/>
      <c r="ADT108" s="58"/>
      <c r="ADU108" s="58"/>
      <c r="ADV108" s="58"/>
      <c r="ADW108" s="58"/>
      <c r="ADX108" s="58"/>
      <c r="ADY108" s="58"/>
      <c r="ADZ108" s="58"/>
      <c r="AEA108" s="58"/>
      <c r="AEB108" s="58"/>
      <c r="AEC108" s="58"/>
      <c r="AED108" s="58"/>
      <c r="AEE108" s="58"/>
      <c r="AEF108" s="58"/>
      <c r="AEG108" s="58"/>
      <c r="AEH108" s="58"/>
      <c r="AEI108" s="58"/>
      <c r="AEJ108" s="58"/>
      <c r="AEK108" s="58"/>
      <c r="AEL108" s="58"/>
      <c r="AEM108" s="58"/>
      <c r="AEN108" s="58"/>
      <c r="AEO108" s="58"/>
      <c r="AEP108" s="58"/>
      <c r="AEQ108" s="58"/>
      <c r="AER108" s="58"/>
      <c r="AES108" s="58"/>
      <c r="AET108" s="58"/>
      <c r="AEU108" s="58"/>
      <c r="AEV108" s="58"/>
      <c r="AEW108" s="58"/>
      <c r="AEX108" s="58"/>
      <c r="AEY108" s="58"/>
      <c r="AEZ108" s="58"/>
      <c r="AFA108" s="58"/>
      <c r="AFB108" s="58"/>
      <c r="AFC108" s="58"/>
      <c r="AFD108" s="58"/>
      <c r="AFE108" s="58"/>
      <c r="AFF108" s="58"/>
      <c r="AFG108" s="58"/>
      <c r="AFH108" s="58"/>
      <c r="AFI108" s="58"/>
      <c r="AFJ108" s="58"/>
      <c r="AFK108" s="58"/>
      <c r="AFL108" s="58"/>
      <c r="AFM108" s="58"/>
      <c r="AFN108" s="58"/>
      <c r="AFO108" s="58"/>
      <c r="AFP108" s="58"/>
      <c r="AFQ108" s="58"/>
      <c r="AFR108" s="58"/>
      <c r="AFS108" s="58"/>
      <c r="AFT108" s="58"/>
      <c r="AFU108" s="58"/>
      <c r="AFV108" s="58"/>
      <c r="AFW108" s="58"/>
      <c r="AFX108" s="58"/>
      <c r="AFY108" s="58"/>
      <c r="AFZ108" s="58"/>
      <c r="AGA108" s="58"/>
      <c r="AGB108" s="58"/>
      <c r="AGC108" s="58"/>
      <c r="AGD108" s="58"/>
      <c r="AGE108" s="58"/>
      <c r="AGF108" s="58"/>
      <c r="AGG108" s="58"/>
      <c r="AGH108" s="58"/>
      <c r="AGI108" s="58"/>
      <c r="AGJ108" s="58"/>
      <c r="AGK108" s="58"/>
      <c r="AGL108" s="58"/>
      <c r="AGM108" s="58"/>
      <c r="AGN108" s="58"/>
      <c r="AGO108" s="58"/>
      <c r="AGP108" s="58"/>
      <c r="AGQ108" s="58"/>
      <c r="AGR108" s="58"/>
      <c r="AGS108" s="58"/>
      <c r="AGT108" s="58"/>
      <c r="AGU108" s="58"/>
      <c r="AGV108" s="58"/>
      <c r="AGW108" s="58"/>
      <c r="AGX108" s="58"/>
      <c r="AGY108" s="58"/>
      <c r="AGZ108" s="58"/>
      <c r="AHA108" s="58"/>
      <c r="AHB108" s="58"/>
      <c r="AHC108" s="58"/>
      <c r="AHD108" s="58"/>
      <c r="AHE108" s="58"/>
      <c r="AHF108" s="58"/>
      <c r="AHG108" s="58"/>
      <c r="AHH108" s="58"/>
      <c r="AHI108" s="58"/>
      <c r="AHJ108" s="58"/>
      <c r="AHK108" s="58"/>
      <c r="AHL108" s="58"/>
      <c r="AHM108" s="58"/>
      <c r="AHN108" s="58"/>
      <c r="AHO108" s="58"/>
      <c r="AHP108" s="58"/>
      <c r="AHQ108" s="58"/>
      <c r="AHR108" s="58"/>
      <c r="AHS108" s="58"/>
      <c r="AHT108" s="58"/>
      <c r="AHU108" s="58"/>
      <c r="AHV108" s="58"/>
      <c r="AHW108" s="58"/>
      <c r="AHX108" s="58"/>
      <c r="AHY108" s="58"/>
      <c r="AHZ108" s="58"/>
      <c r="AIA108" s="58"/>
      <c r="AIB108" s="58"/>
      <c r="AIC108" s="58"/>
      <c r="AID108" s="58"/>
      <c r="AIE108" s="58"/>
      <c r="AIF108" s="58"/>
      <c r="AIG108" s="58"/>
      <c r="AIH108" s="58"/>
      <c r="AII108" s="58"/>
      <c r="AIJ108" s="58"/>
      <c r="AIK108" s="58"/>
      <c r="AIL108" s="58"/>
      <c r="AIM108" s="58"/>
      <c r="AIN108" s="58"/>
      <c r="AIO108" s="58"/>
      <c r="AIP108" s="58"/>
      <c r="AIQ108" s="58"/>
      <c r="AIR108" s="58"/>
      <c r="AIS108" s="58"/>
      <c r="AIT108" s="58"/>
      <c r="AIU108" s="58"/>
      <c r="AIV108" s="58"/>
      <c r="AIW108" s="58"/>
      <c r="AIX108" s="58"/>
      <c r="AIY108" s="58"/>
      <c r="AIZ108" s="58"/>
      <c r="AJA108" s="58"/>
      <c r="AJB108" s="58"/>
      <c r="AJC108" s="58"/>
      <c r="AJD108" s="58"/>
      <c r="AJE108" s="58"/>
      <c r="AJF108" s="58"/>
      <c r="AJG108" s="58"/>
      <c r="AJH108" s="58"/>
      <c r="AJI108" s="58"/>
      <c r="AJJ108" s="58"/>
      <c r="AJK108" s="58"/>
      <c r="AJL108" s="58"/>
      <c r="AJM108" s="58"/>
      <c r="AJN108" s="58"/>
      <c r="AJO108" s="58"/>
      <c r="AJP108" s="58"/>
      <c r="AJQ108" s="58"/>
      <c r="AJR108" s="58"/>
      <c r="AJS108" s="58"/>
      <c r="AJT108" s="58"/>
      <c r="AJU108" s="58"/>
      <c r="AJV108" s="58"/>
      <c r="AJW108" s="58"/>
      <c r="AJX108" s="58"/>
      <c r="AJY108" s="58"/>
      <c r="AJZ108" s="58"/>
      <c r="AKA108" s="58"/>
      <c r="AKB108" s="58"/>
      <c r="AKC108" s="58"/>
      <c r="AKD108" s="58"/>
      <c r="AKE108" s="58"/>
      <c r="AKF108" s="58"/>
      <c r="AKG108" s="58"/>
      <c r="AKH108" s="58"/>
      <c r="AKI108" s="58"/>
      <c r="AKJ108" s="58"/>
      <c r="AKK108" s="58"/>
      <c r="AKL108" s="58"/>
      <c r="AKM108" s="58"/>
      <c r="AKN108" s="58"/>
      <c r="AKO108" s="58"/>
      <c r="AKP108" s="58"/>
      <c r="AKQ108" s="58"/>
      <c r="AKR108" s="58"/>
      <c r="AKS108" s="58"/>
      <c r="AKT108" s="58"/>
      <c r="AKU108" s="58"/>
      <c r="AKV108" s="58"/>
      <c r="AKW108" s="58"/>
      <c r="AKX108" s="58"/>
      <c r="AKY108" s="58"/>
      <c r="AKZ108" s="58"/>
      <c r="ALA108" s="58"/>
      <c r="ALB108" s="58"/>
      <c r="ALC108" s="58"/>
      <c r="ALD108" s="58"/>
      <c r="ALE108" s="58"/>
      <c r="ALF108" s="58"/>
      <c r="ALG108" s="58"/>
      <c r="ALH108" s="58"/>
      <c r="ALI108" s="58"/>
      <c r="ALJ108" s="58"/>
      <c r="ALK108" s="58"/>
      <c r="ALL108" s="58"/>
      <c r="ALM108" s="58"/>
      <c r="ALN108" s="58"/>
      <c r="ALO108" s="58"/>
      <c r="ALP108" s="58"/>
      <c r="ALQ108" s="58"/>
      <c r="ALR108" s="58"/>
      <c r="ALS108" s="58"/>
      <c r="ALT108" s="58"/>
      <c r="ALU108" s="58"/>
      <c r="ALV108" s="58"/>
      <c r="ALW108" s="58"/>
      <c r="ALX108" s="58"/>
      <c r="ALY108" s="58"/>
      <c r="ALZ108" s="58"/>
      <c r="AMA108" s="58"/>
      <c r="AMB108" s="58"/>
      <c r="AMC108" s="58"/>
      <c r="AMD108" s="58"/>
      <c r="AME108" s="58"/>
      <c r="AMF108" s="58"/>
      <c r="AMG108" s="58"/>
      <c r="AMH108" s="58"/>
      <c r="AMI108" s="58"/>
      <c r="AMJ108" s="59"/>
    </row>
    <row r="109" spans="1:1024" s="2" customFormat="1" ht="15" customHeight="1">
      <c r="A109" s="18" t="s">
        <v>151</v>
      </c>
      <c r="B109" s="177" t="s">
        <v>170</v>
      </c>
      <c r="C109" s="177"/>
      <c r="D109" s="177"/>
      <c r="E109" s="177"/>
      <c r="F109" s="177"/>
      <c r="G109" s="177"/>
      <c r="H109" s="178">
        <f>I100</f>
        <v>283.75</v>
      </c>
      <c r="I109" s="178"/>
      <c r="J109" s="28"/>
      <c r="K109" s="1" t="s">
        <v>171</v>
      </c>
      <c r="AV109" s="58"/>
      <c r="AW109" s="58"/>
      <c r="AX109" s="58"/>
      <c r="AY109" s="58"/>
      <c r="AZ109" s="58"/>
      <c r="BA109" s="58"/>
      <c r="BB109" s="58"/>
      <c r="BC109" s="58"/>
      <c r="BD109" s="58"/>
      <c r="BE109" s="58"/>
      <c r="BF109" s="58"/>
      <c r="BG109" s="58"/>
      <c r="BH109" s="58"/>
      <c r="BI109" s="58"/>
      <c r="BJ109" s="58"/>
      <c r="BK109" s="58"/>
      <c r="BL109" s="58"/>
      <c r="BM109" s="58"/>
      <c r="BN109" s="58"/>
      <c r="BO109" s="58"/>
      <c r="BP109" s="58"/>
      <c r="BQ109" s="58"/>
      <c r="BR109" s="58"/>
      <c r="BS109" s="58"/>
      <c r="BT109" s="58"/>
      <c r="BU109" s="58"/>
      <c r="BV109" s="58"/>
      <c r="BW109" s="58"/>
      <c r="BX109" s="58"/>
      <c r="BY109" s="58"/>
      <c r="BZ109" s="58"/>
      <c r="CA109" s="58"/>
      <c r="CB109" s="58"/>
      <c r="CC109" s="58"/>
      <c r="CD109" s="58"/>
      <c r="CE109" s="58"/>
      <c r="CF109" s="58"/>
      <c r="CG109" s="58"/>
      <c r="CH109" s="58"/>
      <c r="CI109" s="58"/>
      <c r="CJ109" s="58"/>
      <c r="CK109" s="58"/>
      <c r="CL109" s="58"/>
      <c r="CM109" s="58"/>
      <c r="CN109" s="58"/>
      <c r="CO109" s="58"/>
      <c r="CP109" s="58"/>
      <c r="CQ109" s="58"/>
      <c r="CR109" s="58"/>
      <c r="CS109" s="58"/>
      <c r="CT109" s="58"/>
      <c r="CU109" s="58"/>
      <c r="CV109" s="58"/>
      <c r="CW109" s="58"/>
      <c r="CX109" s="58"/>
      <c r="CY109" s="58"/>
      <c r="CZ109" s="58"/>
      <c r="DA109" s="58"/>
      <c r="DB109" s="58"/>
      <c r="DC109" s="58"/>
      <c r="DD109" s="58"/>
      <c r="DE109" s="58"/>
      <c r="DF109" s="58"/>
      <c r="DG109" s="58"/>
      <c r="DH109" s="58"/>
      <c r="DI109" s="58"/>
      <c r="DJ109" s="58"/>
      <c r="DK109" s="58"/>
      <c r="DL109" s="58"/>
      <c r="DM109" s="58"/>
      <c r="DN109" s="58"/>
      <c r="DO109" s="58"/>
      <c r="DP109" s="58"/>
      <c r="DQ109" s="58"/>
      <c r="DR109" s="58"/>
      <c r="DS109" s="58"/>
      <c r="DT109" s="58"/>
      <c r="DU109" s="58"/>
      <c r="DV109" s="58"/>
      <c r="DW109" s="58"/>
      <c r="DX109" s="58"/>
      <c r="DY109" s="58"/>
      <c r="DZ109" s="58"/>
      <c r="EA109" s="58"/>
      <c r="EB109" s="58"/>
      <c r="EC109" s="58"/>
      <c r="ED109" s="58"/>
      <c r="EE109" s="58"/>
      <c r="EF109" s="58"/>
      <c r="EG109" s="58"/>
      <c r="EH109" s="58"/>
      <c r="EI109" s="58"/>
      <c r="EJ109" s="58"/>
      <c r="EK109" s="58"/>
      <c r="EL109" s="58"/>
      <c r="EM109" s="58"/>
      <c r="EN109" s="58"/>
      <c r="EO109" s="58"/>
      <c r="EP109" s="58"/>
      <c r="EQ109" s="58"/>
      <c r="ER109" s="58"/>
      <c r="ES109" s="58"/>
      <c r="ET109" s="58"/>
      <c r="EU109" s="58"/>
      <c r="EV109" s="58"/>
      <c r="EW109" s="58"/>
      <c r="EX109" s="58"/>
      <c r="EY109" s="58"/>
      <c r="EZ109" s="58"/>
      <c r="FA109" s="58"/>
      <c r="FB109" s="58"/>
      <c r="FC109" s="58"/>
      <c r="FD109" s="58"/>
      <c r="FE109" s="58"/>
      <c r="FF109" s="58"/>
      <c r="FG109" s="58"/>
      <c r="FH109" s="58"/>
      <c r="FI109" s="58"/>
      <c r="FJ109" s="58"/>
      <c r="FK109" s="58"/>
      <c r="FL109" s="58"/>
      <c r="FM109" s="58"/>
      <c r="FN109" s="58"/>
      <c r="FO109" s="58"/>
      <c r="FP109" s="58"/>
      <c r="FQ109" s="58"/>
      <c r="FR109" s="58"/>
      <c r="FS109" s="58"/>
      <c r="FT109" s="58"/>
      <c r="FU109" s="58"/>
      <c r="FV109" s="58"/>
      <c r="FW109" s="58"/>
      <c r="FX109" s="58"/>
      <c r="FY109" s="58"/>
      <c r="FZ109" s="58"/>
      <c r="GA109" s="58"/>
      <c r="GB109" s="58"/>
      <c r="GC109" s="58"/>
      <c r="GD109" s="58"/>
      <c r="GE109" s="58"/>
      <c r="GF109" s="58"/>
      <c r="GG109" s="58"/>
      <c r="GH109" s="58"/>
      <c r="GI109" s="58"/>
      <c r="GJ109" s="58"/>
      <c r="GK109" s="58"/>
      <c r="GL109" s="58"/>
      <c r="GM109" s="58"/>
      <c r="GN109" s="58"/>
      <c r="GO109" s="58"/>
      <c r="GP109" s="58"/>
      <c r="GQ109" s="58"/>
      <c r="GR109" s="58"/>
      <c r="GS109" s="58"/>
      <c r="GT109" s="58"/>
      <c r="GU109" s="58"/>
      <c r="GV109" s="58"/>
      <c r="GW109" s="58"/>
      <c r="GX109" s="58"/>
      <c r="GY109" s="58"/>
      <c r="GZ109" s="58"/>
      <c r="HA109" s="58"/>
      <c r="HB109" s="58"/>
      <c r="HC109" s="58"/>
      <c r="HD109" s="58"/>
      <c r="HE109" s="58"/>
      <c r="HF109" s="58"/>
      <c r="HG109" s="58"/>
      <c r="HH109" s="58"/>
      <c r="HI109" s="58"/>
      <c r="HJ109" s="58"/>
      <c r="HK109" s="58"/>
      <c r="HL109" s="58"/>
      <c r="HM109" s="58"/>
      <c r="HN109" s="58"/>
      <c r="HO109" s="58"/>
      <c r="HP109" s="58"/>
      <c r="HQ109" s="58"/>
      <c r="HR109" s="58"/>
      <c r="HS109" s="58"/>
      <c r="HT109" s="58"/>
      <c r="HU109" s="58"/>
      <c r="HV109" s="58"/>
      <c r="HW109" s="58"/>
      <c r="HX109" s="58"/>
      <c r="HY109" s="58"/>
      <c r="HZ109" s="58"/>
      <c r="IA109" s="58"/>
      <c r="IB109" s="58"/>
      <c r="IC109" s="58"/>
      <c r="ID109" s="58"/>
      <c r="IE109" s="58"/>
      <c r="IF109" s="58"/>
      <c r="IG109" s="58"/>
      <c r="IH109" s="58"/>
      <c r="II109" s="58"/>
      <c r="IJ109" s="58"/>
      <c r="IK109" s="58"/>
      <c r="IL109" s="58"/>
      <c r="IM109" s="58"/>
      <c r="IN109" s="58"/>
      <c r="IO109" s="58"/>
      <c r="IP109" s="58"/>
      <c r="IQ109" s="58"/>
      <c r="IR109" s="58"/>
      <c r="IS109" s="58"/>
      <c r="IT109" s="58"/>
      <c r="IU109" s="58"/>
      <c r="IV109" s="58"/>
      <c r="IW109" s="58"/>
      <c r="IX109" s="58"/>
      <c r="IY109" s="58"/>
      <c r="IZ109" s="58"/>
      <c r="JA109" s="58"/>
      <c r="JB109" s="58"/>
      <c r="JC109" s="58"/>
      <c r="JD109" s="58"/>
      <c r="JE109" s="58"/>
      <c r="JF109" s="58"/>
      <c r="JG109" s="58"/>
      <c r="JH109" s="58"/>
      <c r="JI109" s="58"/>
      <c r="JJ109" s="58"/>
      <c r="JK109" s="58"/>
      <c r="JL109" s="58"/>
      <c r="JM109" s="58"/>
      <c r="JN109" s="58"/>
      <c r="JO109" s="58"/>
      <c r="JP109" s="58"/>
      <c r="JQ109" s="58"/>
      <c r="JR109" s="58"/>
      <c r="JS109" s="58"/>
      <c r="JT109" s="58"/>
      <c r="JU109" s="58"/>
      <c r="JV109" s="58"/>
      <c r="JW109" s="58"/>
      <c r="JX109" s="58"/>
      <c r="JY109" s="58"/>
      <c r="JZ109" s="58"/>
      <c r="KA109" s="58"/>
      <c r="KB109" s="58"/>
      <c r="KC109" s="58"/>
      <c r="KD109" s="58"/>
      <c r="KE109" s="58"/>
      <c r="KF109" s="58"/>
      <c r="KG109" s="58"/>
      <c r="KH109" s="58"/>
      <c r="KI109" s="58"/>
      <c r="KJ109" s="58"/>
      <c r="KK109" s="58"/>
      <c r="KL109" s="58"/>
      <c r="KM109" s="58"/>
      <c r="KN109" s="58"/>
      <c r="KO109" s="58"/>
      <c r="KP109" s="58"/>
      <c r="KQ109" s="58"/>
      <c r="KR109" s="58"/>
      <c r="KS109" s="58"/>
      <c r="KT109" s="58"/>
      <c r="KU109" s="58"/>
      <c r="KV109" s="58"/>
      <c r="KW109" s="58"/>
      <c r="KX109" s="58"/>
      <c r="KY109" s="58"/>
      <c r="KZ109" s="58"/>
      <c r="LA109" s="58"/>
      <c r="LB109" s="58"/>
      <c r="LC109" s="58"/>
      <c r="LD109" s="58"/>
      <c r="LE109" s="58"/>
      <c r="LF109" s="58"/>
      <c r="LG109" s="58"/>
      <c r="LH109" s="58"/>
      <c r="LI109" s="58"/>
      <c r="LJ109" s="58"/>
      <c r="LK109" s="58"/>
      <c r="LL109" s="58"/>
      <c r="LM109" s="58"/>
      <c r="LN109" s="58"/>
      <c r="LO109" s="58"/>
      <c r="LP109" s="58"/>
      <c r="LQ109" s="58"/>
      <c r="LR109" s="58"/>
      <c r="LS109" s="58"/>
      <c r="LT109" s="58"/>
      <c r="LU109" s="58"/>
      <c r="LV109" s="58"/>
      <c r="LW109" s="58"/>
      <c r="LX109" s="58"/>
      <c r="LY109" s="58"/>
      <c r="LZ109" s="58"/>
      <c r="MA109" s="58"/>
      <c r="MB109" s="58"/>
      <c r="MC109" s="58"/>
      <c r="MD109" s="58"/>
      <c r="ME109" s="58"/>
      <c r="MF109" s="58"/>
      <c r="MG109" s="58"/>
      <c r="MH109" s="58"/>
      <c r="MI109" s="58"/>
      <c r="MJ109" s="58"/>
      <c r="MK109" s="58"/>
      <c r="ML109" s="58"/>
      <c r="MM109" s="58"/>
      <c r="MN109" s="58"/>
      <c r="MO109" s="58"/>
      <c r="MP109" s="58"/>
      <c r="MQ109" s="58"/>
      <c r="MR109" s="58"/>
      <c r="MS109" s="58"/>
      <c r="MT109" s="58"/>
      <c r="MU109" s="58"/>
      <c r="MV109" s="58"/>
      <c r="MW109" s="58"/>
      <c r="MX109" s="58"/>
      <c r="MY109" s="58"/>
      <c r="MZ109" s="58"/>
      <c r="NA109" s="58"/>
      <c r="NB109" s="58"/>
      <c r="NC109" s="58"/>
      <c r="ND109" s="58"/>
      <c r="NE109" s="58"/>
      <c r="NF109" s="58"/>
      <c r="NG109" s="58"/>
      <c r="NH109" s="58"/>
      <c r="NI109" s="58"/>
      <c r="NJ109" s="58"/>
      <c r="NK109" s="58"/>
      <c r="NL109" s="58"/>
      <c r="NM109" s="58"/>
      <c r="NN109" s="58"/>
      <c r="NO109" s="58"/>
      <c r="NP109" s="58"/>
      <c r="NQ109" s="58"/>
      <c r="NR109" s="58"/>
      <c r="NS109" s="58"/>
      <c r="NT109" s="58"/>
      <c r="NU109" s="58"/>
      <c r="NV109" s="58"/>
      <c r="NW109" s="58"/>
      <c r="NX109" s="58"/>
      <c r="NY109" s="58"/>
      <c r="NZ109" s="58"/>
      <c r="OA109" s="58"/>
      <c r="OB109" s="58"/>
      <c r="OC109" s="58"/>
      <c r="OD109" s="58"/>
      <c r="OE109" s="58"/>
      <c r="OF109" s="58"/>
      <c r="OG109" s="58"/>
      <c r="OH109" s="58"/>
      <c r="OI109" s="58"/>
      <c r="OJ109" s="58"/>
      <c r="OK109" s="58"/>
      <c r="OL109" s="58"/>
      <c r="OM109" s="58"/>
      <c r="ON109" s="58"/>
      <c r="OO109" s="58"/>
      <c r="OP109" s="58"/>
      <c r="OQ109" s="58"/>
      <c r="OR109" s="58"/>
      <c r="OS109" s="58"/>
      <c r="OT109" s="58"/>
      <c r="OU109" s="58"/>
      <c r="OV109" s="58"/>
      <c r="OW109" s="58"/>
      <c r="OX109" s="58"/>
      <c r="OY109" s="58"/>
      <c r="OZ109" s="58"/>
      <c r="PA109" s="58"/>
      <c r="PB109" s="58"/>
      <c r="PC109" s="58"/>
      <c r="PD109" s="58"/>
      <c r="PE109" s="58"/>
      <c r="PF109" s="58"/>
      <c r="PG109" s="58"/>
      <c r="PH109" s="58"/>
      <c r="PI109" s="58"/>
      <c r="PJ109" s="58"/>
      <c r="PK109" s="58"/>
      <c r="PL109" s="58"/>
      <c r="PM109" s="58"/>
      <c r="PN109" s="58"/>
      <c r="PO109" s="58"/>
      <c r="PP109" s="58"/>
      <c r="PQ109" s="58"/>
      <c r="PR109" s="58"/>
      <c r="PS109" s="58"/>
      <c r="PT109" s="58"/>
      <c r="PU109" s="58"/>
      <c r="PV109" s="58"/>
      <c r="PW109" s="58"/>
      <c r="PX109" s="58"/>
      <c r="PY109" s="58"/>
      <c r="PZ109" s="58"/>
      <c r="QA109" s="58"/>
      <c r="QB109" s="58"/>
      <c r="QC109" s="58"/>
      <c r="QD109" s="58"/>
      <c r="QE109" s="58"/>
      <c r="QF109" s="58"/>
      <c r="QG109" s="58"/>
      <c r="QH109" s="58"/>
      <c r="QI109" s="58"/>
      <c r="QJ109" s="58"/>
      <c r="QK109" s="58"/>
      <c r="QL109" s="58"/>
      <c r="QM109" s="58"/>
      <c r="QN109" s="58"/>
      <c r="QO109" s="58"/>
      <c r="QP109" s="58"/>
      <c r="QQ109" s="58"/>
      <c r="QR109" s="58"/>
      <c r="QS109" s="58"/>
      <c r="QT109" s="58"/>
      <c r="QU109" s="58"/>
      <c r="QV109" s="58"/>
      <c r="QW109" s="58"/>
      <c r="QX109" s="58"/>
      <c r="QY109" s="58"/>
      <c r="QZ109" s="58"/>
      <c r="RA109" s="58"/>
      <c r="RB109" s="58"/>
      <c r="RC109" s="58"/>
      <c r="RD109" s="58"/>
      <c r="RE109" s="58"/>
      <c r="RF109" s="58"/>
      <c r="RG109" s="58"/>
      <c r="RH109" s="58"/>
      <c r="RI109" s="58"/>
      <c r="RJ109" s="58"/>
      <c r="RK109" s="58"/>
      <c r="RL109" s="58"/>
      <c r="RM109" s="58"/>
      <c r="RN109" s="58"/>
      <c r="RO109" s="58"/>
      <c r="RP109" s="58"/>
      <c r="RQ109" s="58"/>
      <c r="RR109" s="58"/>
      <c r="RS109" s="58"/>
      <c r="RT109" s="58"/>
      <c r="RU109" s="58"/>
      <c r="RV109" s="58"/>
      <c r="RW109" s="58"/>
      <c r="RX109" s="58"/>
      <c r="RY109" s="58"/>
      <c r="RZ109" s="58"/>
      <c r="SA109" s="58"/>
      <c r="SB109" s="58"/>
      <c r="SC109" s="58"/>
      <c r="SD109" s="58"/>
      <c r="SE109" s="58"/>
      <c r="SF109" s="58"/>
      <c r="SG109" s="58"/>
      <c r="SH109" s="58"/>
      <c r="SI109" s="58"/>
      <c r="SJ109" s="58"/>
      <c r="SK109" s="58"/>
      <c r="SL109" s="58"/>
      <c r="SM109" s="58"/>
      <c r="SN109" s="58"/>
      <c r="SO109" s="58"/>
      <c r="SP109" s="58"/>
      <c r="SQ109" s="58"/>
      <c r="SR109" s="58"/>
      <c r="SS109" s="58"/>
      <c r="ST109" s="58"/>
      <c r="SU109" s="58"/>
      <c r="SV109" s="58"/>
      <c r="SW109" s="58"/>
      <c r="SX109" s="58"/>
      <c r="SY109" s="58"/>
      <c r="SZ109" s="58"/>
      <c r="TA109" s="58"/>
      <c r="TB109" s="58"/>
      <c r="TC109" s="58"/>
      <c r="TD109" s="58"/>
      <c r="TE109" s="58"/>
      <c r="TF109" s="58"/>
      <c r="TG109" s="58"/>
      <c r="TH109" s="58"/>
      <c r="TI109" s="58"/>
      <c r="TJ109" s="58"/>
      <c r="TK109" s="58"/>
      <c r="TL109" s="58"/>
      <c r="TM109" s="58"/>
      <c r="TN109" s="58"/>
      <c r="TO109" s="58"/>
      <c r="TP109" s="58"/>
      <c r="TQ109" s="58"/>
      <c r="TR109" s="58"/>
      <c r="TS109" s="58"/>
      <c r="TT109" s="58"/>
      <c r="TU109" s="58"/>
      <c r="TV109" s="58"/>
      <c r="TW109" s="58"/>
      <c r="TX109" s="58"/>
      <c r="TY109" s="58"/>
      <c r="TZ109" s="58"/>
      <c r="UA109" s="58"/>
      <c r="UB109" s="58"/>
      <c r="UC109" s="58"/>
      <c r="UD109" s="58"/>
      <c r="UE109" s="58"/>
      <c r="UF109" s="58"/>
      <c r="UG109" s="58"/>
      <c r="UH109" s="58"/>
      <c r="UI109" s="58"/>
      <c r="UJ109" s="58"/>
      <c r="UK109" s="58"/>
      <c r="UL109" s="58"/>
      <c r="UM109" s="58"/>
      <c r="UN109" s="58"/>
      <c r="UO109" s="58"/>
      <c r="UP109" s="58"/>
      <c r="UQ109" s="58"/>
      <c r="UR109" s="58"/>
      <c r="US109" s="58"/>
      <c r="UT109" s="58"/>
      <c r="UU109" s="58"/>
      <c r="UV109" s="58"/>
      <c r="UW109" s="58"/>
      <c r="UX109" s="58"/>
      <c r="UY109" s="58"/>
      <c r="UZ109" s="58"/>
      <c r="VA109" s="58"/>
      <c r="VB109" s="58"/>
      <c r="VC109" s="58"/>
      <c r="VD109" s="58"/>
      <c r="VE109" s="58"/>
      <c r="VF109" s="58"/>
      <c r="VG109" s="58"/>
      <c r="VH109" s="58"/>
      <c r="VI109" s="58"/>
      <c r="VJ109" s="58"/>
      <c r="VK109" s="58"/>
      <c r="VL109" s="58"/>
      <c r="VM109" s="58"/>
      <c r="VN109" s="58"/>
      <c r="VO109" s="58"/>
      <c r="VP109" s="58"/>
      <c r="VQ109" s="58"/>
      <c r="VR109" s="58"/>
      <c r="VS109" s="58"/>
      <c r="VT109" s="58"/>
      <c r="VU109" s="58"/>
      <c r="VV109" s="58"/>
      <c r="VW109" s="58"/>
      <c r="VX109" s="58"/>
      <c r="VY109" s="58"/>
      <c r="VZ109" s="58"/>
      <c r="WA109" s="58"/>
      <c r="WB109" s="58"/>
      <c r="WC109" s="58"/>
      <c r="WD109" s="58"/>
      <c r="WE109" s="58"/>
      <c r="WF109" s="58"/>
      <c r="WG109" s="58"/>
      <c r="WH109" s="58"/>
      <c r="WI109" s="58"/>
      <c r="WJ109" s="58"/>
      <c r="WK109" s="58"/>
      <c r="WL109" s="58"/>
      <c r="WM109" s="58"/>
      <c r="WN109" s="58"/>
      <c r="WO109" s="58"/>
      <c r="WP109" s="58"/>
      <c r="WQ109" s="58"/>
      <c r="WR109" s="58"/>
      <c r="WS109" s="58"/>
      <c r="WT109" s="58"/>
      <c r="WU109" s="58"/>
      <c r="WV109" s="58"/>
      <c r="WW109" s="58"/>
      <c r="WX109" s="58"/>
      <c r="WY109" s="58"/>
      <c r="WZ109" s="58"/>
      <c r="XA109" s="58"/>
      <c r="XB109" s="58"/>
      <c r="XC109" s="58"/>
      <c r="XD109" s="58"/>
      <c r="XE109" s="58"/>
      <c r="XF109" s="58"/>
      <c r="XG109" s="58"/>
      <c r="XH109" s="58"/>
      <c r="XI109" s="58"/>
      <c r="XJ109" s="58"/>
      <c r="XK109" s="58"/>
      <c r="XL109" s="58"/>
      <c r="XM109" s="58"/>
      <c r="XN109" s="58"/>
      <c r="XO109" s="58"/>
      <c r="XP109" s="58"/>
      <c r="XQ109" s="58"/>
      <c r="XR109" s="58"/>
      <c r="XS109" s="58"/>
      <c r="XT109" s="58"/>
      <c r="XU109" s="58"/>
      <c r="XV109" s="58"/>
      <c r="XW109" s="58"/>
      <c r="XX109" s="58"/>
      <c r="XY109" s="58"/>
      <c r="XZ109" s="58"/>
      <c r="YA109" s="58"/>
      <c r="YB109" s="58"/>
      <c r="YC109" s="58"/>
      <c r="YD109" s="58"/>
      <c r="YE109" s="58"/>
      <c r="YF109" s="58"/>
      <c r="YG109" s="58"/>
      <c r="YH109" s="58"/>
      <c r="YI109" s="58"/>
      <c r="YJ109" s="58"/>
      <c r="YK109" s="58"/>
      <c r="YL109" s="58"/>
      <c r="YM109" s="58"/>
      <c r="YN109" s="58"/>
      <c r="YO109" s="58"/>
      <c r="YP109" s="58"/>
      <c r="YQ109" s="58"/>
      <c r="YR109" s="58"/>
      <c r="YS109" s="58"/>
      <c r="YT109" s="58"/>
      <c r="YU109" s="58"/>
      <c r="YV109" s="58"/>
      <c r="YW109" s="58"/>
      <c r="YX109" s="58"/>
      <c r="YY109" s="58"/>
      <c r="YZ109" s="58"/>
      <c r="ZA109" s="58"/>
      <c r="ZB109" s="58"/>
      <c r="ZC109" s="58"/>
      <c r="ZD109" s="58"/>
      <c r="ZE109" s="58"/>
      <c r="ZF109" s="58"/>
      <c r="ZG109" s="58"/>
      <c r="ZH109" s="58"/>
      <c r="ZI109" s="58"/>
      <c r="ZJ109" s="58"/>
      <c r="ZK109" s="58"/>
      <c r="ZL109" s="58"/>
      <c r="ZM109" s="58"/>
      <c r="ZN109" s="58"/>
      <c r="ZO109" s="58"/>
      <c r="ZP109" s="58"/>
      <c r="ZQ109" s="58"/>
      <c r="ZR109" s="58"/>
      <c r="ZS109" s="58"/>
      <c r="ZT109" s="58"/>
      <c r="ZU109" s="58"/>
      <c r="ZV109" s="58"/>
      <c r="ZW109" s="58"/>
      <c r="ZX109" s="58"/>
      <c r="ZY109" s="58"/>
      <c r="ZZ109" s="58"/>
      <c r="AAA109" s="58"/>
      <c r="AAB109" s="58"/>
      <c r="AAC109" s="58"/>
      <c r="AAD109" s="58"/>
      <c r="AAE109" s="58"/>
      <c r="AAF109" s="58"/>
      <c r="AAG109" s="58"/>
      <c r="AAH109" s="58"/>
      <c r="AAI109" s="58"/>
      <c r="AAJ109" s="58"/>
      <c r="AAK109" s="58"/>
      <c r="AAL109" s="58"/>
      <c r="AAM109" s="58"/>
      <c r="AAN109" s="58"/>
      <c r="AAO109" s="58"/>
      <c r="AAP109" s="58"/>
      <c r="AAQ109" s="58"/>
      <c r="AAR109" s="58"/>
      <c r="AAS109" s="58"/>
      <c r="AAT109" s="58"/>
      <c r="AAU109" s="58"/>
      <c r="AAV109" s="58"/>
      <c r="AAW109" s="58"/>
      <c r="AAX109" s="58"/>
      <c r="AAY109" s="58"/>
      <c r="AAZ109" s="58"/>
      <c r="ABA109" s="58"/>
      <c r="ABB109" s="58"/>
      <c r="ABC109" s="58"/>
      <c r="ABD109" s="58"/>
      <c r="ABE109" s="58"/>
      <c r="ABF109" s="58"/>
      <c r="ABG109" s="58"/>
      <c r="ABH109" s="58"/>
      <c r="ABI109" s="58"/>
      <c r="ABJ109" s="58"/>
      <c r="ABK109" s="58"/>
      <c r="ABL109" s="58"/>
      <c r="ABM109" s="58"/>
      <c r="ABN109" s="58"/>
      <c r="ABO109" s="58"/>
      <c r="ABP109" s="58"/>
      <c r="ABQ109" s="58"/>
      <c r="ABR109" s="58"/>
      <c r="ABS109" s="58"/>
      <c r="ABT109" s="58"/>
      <c r="ABU109" s="58"/>
      <c r="ABV109" s="58"/>
      <c r="ABW109" s="58"/>
      <c r="ABX109" s="58"/>
      <c r="ABY109" s="58"/>
      <c r="ABZ109" s="58"/>
      <c r="ACA109" s="58"/>
      <c r="ACB109" s="58"/>
      <c r="ACC109" s="58"/>
      <c r="ACD109" s="58"/>
      <c r="ACE109" s="58"/>
      <c r="ACF109" s="58"/>
      <c r="ACG109" s="58"/>
      <c r="ACH109" s="58"/>
      <c r="ACI109" s="58"/>
      <c r="ACJ109" s="58"/>
      <c r="ACK109" s="58"/>
      <c r="ACL109" s="58"/>
      <c r="ACM109" s="58"/>
      <c r="ACN109" s="58"/>
      <c r="ACO109" s="58"/>
      <c r="ACP109" s="58"/>
      <c r="ACQ109" s="58"/>
      <c r="ACR109" s="58"/>
      <c r="ACS109" s="58"/>
      <c r="ACT109" s="58"/>
      <c r="ACU109" s="58"/>
      <c r="ACV109" s="58"/>
      <c r="ACW109" s="58"/>
      <c r="ACX109" s="58"/>
      <c r="ACY109" s="58"/>
      <c r="ACZ109" s="58"/>
      <c r="ADA109" s="58"/>
      <c r="ADB109" s="58"/>
      <c r="ADC109" s="58"/>
      <c r="ADD109" s="58"/>
      <c r="ADE109" s="58"/>
      <c r="ADF109" s="58"/>
      <c r="ADG109" s="58"/>
      <c r="ADH109" s="58"/>
      <c r="ADI109" s="58"/>
      <c r="ADJ109" s="58"/>
      <c r="ADK109" s="58"/>
      <c r="ADL109" s="58"/>
      <c r="ADM109" s="58"/>
      <c r="ADN109" s="58"/>
      <c r="ADO109" s="58"/>
      <c r="ADP109" s="58"/>
      <c r="ADQ109" s="58"/>
      <c r="ADR109" s="58"/>
      <c r="ADS109" s="58"/>
      <c r="ADT109" s="58"/>
      <c r="ADU109" s="58"/>
      <c r="ADV109" s="58"/>
      <c r="ADW109" s="58"/>
      <c r="ADX109" s="58"/>
      <c r="ADY109" s="58"/>
      <c r="ADZ109" s="58"/>
      <c r="AEA109" s="58"/>
      <c r="AEB109" s="58"/>
      <c r="AEC109" s="58"/>
      <c r="AED109" s="58"/>
      <c r="AEE109" s="58"/>
      <c r="AEF109" s="58"/>
      <c r="AEG109" s="58"/>
      <c r="AEH109" s="58"/>
      <c r="AEI109" s="58"/>
      <c r="AEJ109" s="58"/>
      <c r="AEK109" s="58"/>
      <c r="AEL109" s="58"/>
      <c r="AEM109" s="58"/>
      <c r="AEN109" s="58"/>
      <c r="AEO109" s="58"/>
      <c r="AEP109" s="58"/>
      <c r="AEQ109" s="58"/>
      <c r="AER109" s="58"/>
      <c r="AES109" s="58"/>
      <c r="AET109" s="58"/>
      <c r="AEU109" s="58"/>
      <c r="AEV109" s="58"/>
      <c r="AEW109" s="58"/>
      <c r="AEX109" s="58"/>
      <c r="AEY109" s="58"/>
      <c r="AEZ109" s="58"/>
      <c r="AFA109" s="58"/>
      <c r="AFB109" s="58"/>
      <c r="AFC109" s="58"/>
      <c r="AFD109" s="58"/>
      <c r="AFE109" s="58"/>
      <c r="AFF109" s="58"/>
      <c r="AFG109" s="58"/>
      <c r="AFH109" s="58"/>
      <c r="AFI109" s="58"/>
      <c r="AFJ109" s="58"/>
      <c r="AFK109" s="58"/>
      <c r="AFL109" s="58"/>
      <c r="AFM109" s="58"/>
      <c r="AFN109" s="58"/>
      <c r="AFO109" s="58"/>
      <c r="AFP109" s="58"/>
      <c r="AFQ109" s="58"/>
      <c r="AFR109" s="58"/>
      <c r="AFS109" s="58"/>
      <c r="AFT109" s="58"/>
      <c r="AFU109" s="58"/>
      <c r="AFV109" s="58"/>
      <c r="AFW109" s="58"/>
      <c r="AFX109" s="58"/>
      <c r="AFY109" s="58"/>
      <c r="AFZ109" s="58"/>
      <c r="AGA109" s="58"/>
      <c r="AGB109" s="58"/>
      <c r="AGC109" s="58"/>
      <c r="AGD109" s="58"/>
      <c r="AGE109" s="58"/>
      <c r="AGF109" s="58"/>
      <c r="AGG109" s="58"/>
      <c r="AGH109" s="58"/>
      <c r="AGI109" s="58"/>
      <c r="AGJ109" s="58"/>
      <c r="AGK109" s="58"/>
      <c r="AGL109" s="58"/>
      <c r="AGM109" s="58"/>
      <c r="AGN109" s="58"/>
      <c r="AGO109" s="58"/>
      <c r="AGP109" s="58"/>
      <c r="AGQ109" s="58"/>
      <c r="AGR109" s="58"/>
      <c r="AGS109" s="58"/>
      <c r="AGT109" s="58"/>
      <c r="AGU109" s="58"/>
      <c r="AGV109" s="58"/>
      <c r="AGW109" s="58"/>
      <c r="AGX109" s="58"/>
      <c r="AGY109" s="58"/>
      <c r="AGZ109" s="58"/>
      <c r="AHA109" s="58"/>
      <c r="AHB109" s="58"/>
      <c r="AHC109" s="58"/>
      <c r="AHD109" s="58"/>
      <c r="AHE109" s="58"/>
      <c r="AHF109" s="58"/>
      <c r="AHG109" s="58"/>
      <c r="AHH109" s="58"/>
      <c r="AHI109" s="58"/>
      <c r="AHJ109" s="58"/>
      <c r="AHK109" s="58"/>
      <c r="AHL109" s="58"/>
      <c r="AHM109" s="58"/>
      <c r="AHN109" s="58"/>
      <c r="AHO109" s="58"/>
      <c r="AHP109" s="58"/>
      <c r="AHQ109" s="58"/>
      <c r="AHR109" s="58"/>
      <c r="AHS109" s="58"/>
      <c r="AHT109" s="58"/>
      <c r="AHU109" s="58"/>
      <c r="AHV109" s="58"/>
      <c r="AHW109" s="58"/>
      <c r="AHX109" s="58"/>
      <c r="AHY109" s="58"/>
      <c r="AHZ109" s="58"/>
      <c r="AIA109" s="58"/>
      <c r="AIB109" s="58"/>
      <c r="AIC109" s="58"/>
      <c r="AID109" s="58"/>
      <c r="AIE109" s="58"/>
      <c r="AIF109" s="58"/>
      <c r="AIG109" s="58"/>
      <c r="AIH109" s="58"/>
      <c r="AII109" s="58"/>
      <c r="AIJ109" s="58"/>
      <c r="AIK109" s="58"/>
      <c r="AIL109" s="58"/>
      <c r="AIM109" s="58"/>
      <c r="AIN109" s="58"/>
      <c r="AIO109" s="58"/>
      <c r="AIP109" s="58"/>
      <c r="AIQ109" s="58"/>
      <c r="AIR109" s="58"/>
      <c r="AIS109" s="58"/>
      <c r="AIT109" s="58"/>
      <c r="AIU109" s="58"/>
      <c r="AIV109" s="58"/>
      <c r="AIW109" s="58"/>
      <c r="AIX109" s="58"/>
      <c r="AIY109" s="58"/>
      <c r="AIZ109" s="58"/>
      <c r="AJA109" s="58"/>
      <c r="AJB109" s="58"/>
      <c r="AJC109" s="58"/>
      <c r="AJD109" s="58"/>
      <c r="AJE109" s="58"/>
      <c r="AJF109" s="58"/>
      <c r="AJG109" s="58"/>
      <c r="AJH109" s="58"/>
      <c r="AJI109" s="58"/>
      <c r="AJJ109" s="58"/>
      <c r="AJK109" s="58"/>
      <c r="AJL109" s="58"/>
      <c r="AJM109" s="58"/>
      <c r="AJN109" s="58"/>
      <c r="AJO109" s="58"/>
      <c r="AJP109" s="58"/>
      <c r="AJQ109" s="58"/>
      <c r="AJR109" s="58"/>
      <c r="AJS109" s="58"/>
      <c r="AJT109" s="58"/>
      <c r="AJU109" s="58"/>
      <c r="AJV109" s="58"/>
      <c r="AJW109" s="58"/>
      <c r="AJX109" s="58"/>
      <c r="AJY109" s="58"/>
      <c r="AJZ109" s="58"/>
      <c r="AKA109" s="58"/>
      <c r="AKB109" s="58"/>
      <c r="AKC109" s="58"/>
      <c r="AKD109" s="58"/>
      <c r="AKE109" s="58"/>
      <c r="AKF109" s="58"/>
      <c r="AKG109" s="58"/>
      <c r="AKH109" s="58"/>
      <c r="AKI109" s="58"/>
      <c r="AKJ109" s="58"/>
      <c r="AKK109" s="58"/>
      <c r="AKL109" s="58"/>
      <c r="AKM109" s="58"/>
      <c r="AKN109" s="58"/>
      <c r="AKO109" s="58"/>
      <c r="AKP109" s="58"/>
      <c r="AKQ109" s="58"/>
      <c r="AKR109" s="58"/>
      <c r="AKS109" s="58"/>
      <c r="AKT109" s="58"/>
      <c r="AKU109" s="58"/>
      <c r="AKV109" s="58"/>
      <c r="AKW109" s="58"/>
      <c r="AKX109" s="58"/>
      <c r="AKY109" s="58"/>
      <c r="AKZ109" s="58"/>
      <c r="ALA109" s="58"/>
      <c r="ALB109" s="58"/>
      <c r="ALC109" s="58"/>
      <c r="ALD109" s="58"/>
      <c r="ALE109" s="58"/>
      <c r="ALF109" s="58"/>
      <c r="ALG109" s="58"/>
      <c r="ALH109" s="58"/>
      <c r="ALI109" s="58"/>
      <c r="ALJ109" s="58"/>
      <c r="ALK109" s="58"/>
      <c r="ALL109" s="58"/>
      <c r="ALM109" s="58"/>
      <c r="ALN109" s="58"/>
      <c r="ALO109" s="58"/>
      <c r="ALP109" s="58"/>
      <c r="ALQ109" s="58"/>
      <c r="ALR109" s="58"/>
      <c r="ALS109" s="58"/>
      <c r="ALT109" s="58"/>
      <c r="ALU109" s="58"/>
      <c r="ALV109" s="58"/>
      <c r="ALW109" s="58"/>
      <c r="ALX109" s="58"/>
      <c r="ALY109" s="58"/>
      <c r="ALZ109" s="58"/>
      <c r="AMA109" s="58"/>
      <c r="AMB109" s="58"/>
      <c r="AMC109" s="58"/>
      <c r="AMD109" s="58"/>
      <c r="AME109" s="58"/>
      <c r="AMF109" s="58"/>
      <c r="AMG109" s="58"/>
      <c r="AMH109" s="58"/>
      <c r="AMI109" s="58"/>
      <c r="AMJ109" s="59"/>
    </row>
    <row r="110" spans="1:1024" s="2" customFormat="1" ht="15" customHeight="1">
      <c r="A110" s="18" t="s">
        <v>165</v>
      </c>
      <c r="B110" s="177" t="s">
        <v>166</v>
      </c>
      <c r="C110" s="177"/>
      <c r="D110" s="177"/>
      <c r="E110" s="177"/>
      <c r="F110" s="177"/>
      <c r="G110" s="177"/>
      <c r="H110" s="178">
        <f>H105</f>
        <v>0</v>
      </c>
      <c r="I110" s="178"/>
      <c r="J110" s="28"/>
      <c r="K110" s="1" t="s">
        <v>172</v>
      </c>
      <c r="AV110" s="58"/>
      <c r="AW110" s="58"/>
      <c r="AX110" s="58"/>
      <c r="AY110" s="58"/>
      <c r="AZ110" s="58"/>
      <c r="BA110" s="58"/>
      <c r="BB110" s="58"/>
      <c r="BC110" s="58"/>
      <c r="BD110" s="58"/>
      <c r="BE110" s="58"/>
      <c r="BF110" s="58"/>
      <c r="BG110" s="58"/>
      <c r="BH110" s="58"/>
      <c r="BI110" s="58"/>
      <c r="BJ110" s="58"/>
      <c r="BK110" s="58"/>
      <c r="BL110" s="58"/>
      <c r="BM110" s="58"/>
      <c r="BN110" s="58"/>
      <c r="BO110" s="58"/>
      <c r="BP110" s="58"/>
      <c r="BQ110" s="58"/>
      <c r="BR110" s="58"/>
      <c r="BS110" s="58"/>
      <c r="BT110" s="58"/>
      <c r="BU110" s="58"/>
      <c r="BV110" s="58"/>
      <c r="BW110" s="58"/>
      <c r="BX110" s="58"/>
      <c r="BY110" s="58"/>
      <c r="BZ110" s="58"/>
      <c r="CA110" s="58"/>
      <c r="CB110" s="58"/>
      <c r="CC110" s="58"/>
      <c r="CD110" s="58"/>
      <c r="CE110" s="58"/>
      <c r="CF110" s="58"/>
      <c r="CG110" s="58"/>
      <c r="CH110" s="58"/>
      <c r="CI110" s="58"/>
      <c r="CJ110" s="58"/>
      <c r="CK110" s="58"/>
      <c r="CL110" s="58"/>
      <c r="CM110" s="58"/>
      <c r="CN110" s="58"/>
      <c r="CO110" s="58"/>
      <c r="CP110" s="58"/>
      <c r="CQ110" s="58"/>
      <c r="CR110" s="58"/>
      <c r="CS110" s="58"/>
      <c r="CT110" s="58"/>
      <c r="CU110" s="58"/>
      <c r="CV110" s="58"/>
      <c r="CW110" s="58"/>
      <c r="CX110" s="58"/>
      <c r="CY110" s="58"/>
      <c r="CZ110" s="58"/>
      <c r="DA110" s="58"/>
      <c r="DB110" s="58"/>
      <c r="DC110" s="58"/>
      <c r="DD110" s="58"/>
      <c r="DE110" s="58"/>
      <c r="DF110" s="58"/>
      <c r="DG110" s="58"/>
      <c r="DH110" s="58"/>
      <c r="DI110" s="58"/>
      <c r="DJ110" s="58"/>
      <c r="DK110" s="58"/>
      <c r="DL110" s="58"/>
      <c r="DM110" s="58"/>
      <c r="DN110" s="58"/>
      <c r="DO110" s="58"/>
      <c r="DP110" s="58"/>
      <c r="DQ110" s="58"/>
      <c r="DR110" s="58"/>
      <c r="DS110" s="58"/>
      <c r="DT110" s="58"/>
      <c r="DU110" s="58"/>
      <c r="DV110" s="58"/>
      <c r="DW110" s="58"/>
      <c r="DX110" s="58"/>
      <c r="DY110" s="58"/>
      <c r="DZ110" s="58"/>
      <c r="EA110" s="58"/>
      <c r="EB110" s="58"/>
      <c r="EC110" s="58"/>
      <c r="ED110" s="58"/>
      <c r="EE110" s="58"/>
      <c r="EF110" s="58"/>
      <c r="EG110" s="58"/>
      <c r="EH110" s="58"/>
      <c r="EI110" s="58"/>
      <c r="EJ110" s="58"/>
      <c r="EK110" s="58"/>
      <c r="EL110" s="58"/>
      <c r="EM110" s="58"/>
      <c r="EN110" s="58"/>
      <c r="EO110" s="58"/>
      <c r="EP110" s="58"/>
      <c r="EQ110" s="58"/>
      <c r="ER110" s="58"/>
      <c r="ES110" s="58"/>
      <c r="ET110" s="58"/>
      <c r="EU110" s="58"/>
      <c r="EV110" s="58"/>
      <c r="EW110" s="58"/>
      <c r="EX110" s="58"/>
      <c r="EY110" s="58"/>
      <c r="EZ110" s="58"/>
      <c r="FA110" s="58"/>
      <c r="FB110" s="58"/>
      <c r="FC110" s="58"/>
      <c r="FD110" s="58"/>
      <c r="FE110" s="58"/>
      <c r="FF110" s="58"/>
      <c r="FG110" s="58"/>
      <c r="FH110" s="58"/>
      <c r="FI110" s="58"/>
      <c r="FJ110" s="58"/>
      <c r="FK110" s="58"/>
      <c r="FL110" s="58"/>
      <c r="FM110" s="58"/>
      <c r="FN110" s="58"/>
      <c r="FO110" s="58"/>
      <c r="FP110" s="58"/>
      <c r="FQ110" s="58"/>
      <c r="FR110" s="58"/>
      <c r="FS110" s="58"/>
      <c r="FT110" s="58"/>
      <c r="FU110" s="58"/>
      <c r="FV110" s="58"/>
      <c r="FW110" s="58"/>
      <c r="FX110" s="58"/>
      <c r="FY110" s="58"/>
      <c r="FZ110" s="58"/>
      <c r="GA110" s="58"/>
      <c r="GB110" s="58"/>
      <c r="GC110" s="58"/>
      <c r="GD110" s="58"/>
      <c r="GE110" s="58"/>
      <c r="GF110" s="58"/>
      <c r="GG110" s="58"/>
      <c r="GH110" s="58"/>
      <c r="GI110" s="58"/>
      <c r="GJ110" s="58"/>
      <c r="GK110" s="58"/>
      <c r="GL110" s="58"/>
      <c r="GM110" s="58"/>
      <c r="GN110" s="58"/>
      <c r="GO110" s="58"/>
      <c r="GP110" s="58"/>
      <c r="GQ110" s="58"/>
      <c r="GR110" s="58"/>
      <c r="GS110" s="58"/>
      <c r="GT110" s="58"/>
      <c r="GU110" s="58"/>
      <c r="GV110" s="58"/>
      <c r="GW110" s="58"/>
      <c r="GX110" s="58"/>
      <c r="GY110" s="58"/>
      <c r="GZ110" s="58"/>
      <c r="HA110" s="58"/>
      <c r="HB110" s="58"/>
      <c r="HC110" s="58"/>
      <c r="HD110" s="58"/>
      <c r="HE110" s="58"/>
      <c r="HF110" s="58"/>
      <c r="HG110" s="58"/>
      <c r="HH110" s="58"/>
      <c r="HI110" s="58"/>
      <c r="HJ110" s="58"/>
      <c r="HK110" s="58"/>
      <c r="HL110" s="58"/>
      <c r="HM110" s="58"/>
      <c r="HN110" s="58"/>
      <c r="HO110" s="58"/>
      <c r="HP110" s="58"/>
      <c r="HQ110" s="58"/>
      <c r="HR110" s="58"/>
      <c r="HS110" s="58"/>
      <c r="HT110" s="58"/>
      <c r="HU110" s="58"/>
      <c r="HV110" s="58"/>
      <c r="HW110" s="58"/>
      <c r="HX110" s="58"/>
      <c r="HY110" s="58"/>
      <c r="HZ110" s="58"/>
      <c r="IA110" s="58"/>
      <c r="IB110" s="58"/>
      <c r="IC110" s="58"/>
      <c r="ID110" s="58"/>
      <c r="IE110" s="58"/>
      <c r="IF110" s="58"/>
      <c r="IG110" s="58"/>
      <c r="IH110" s="58"/>
      <c r="II110" s="58"/>
      <c r="IJ110" s="58"/>
      <c r="IK110" s="58"/>
      <c r="IL110" s="58"/>
      <c r="IM110" s="58"/>
      <c r="IN110" s="58"/>
      <c r="IO110" s="58"/>
      <c r="IP110" s="58"/>
      <c r="IQ110" s="58"/>
      <c r="IR110" s="58"/>
      <c r="IS110" s="58"/>
      <c r="IT110" s="58"/>
      <c r="IU110" s="58"/>
      <c r="IV110" s="58"/>
      <c r="IW110" s="58"/>
      <c r="IX110" s="58"/>
      <c r="IY110" s="58"/>
      <c r="IZ110" s="58"/>
      <c r="JA110" s="58"/>
      <c r="JB110" s="58"/>
      <c r="JC110" s="58"/>
      <c r="JD110" s="58"/>
      <c r="JE110" s="58"/>
      <c r="JF110" s="58"/>
      <c r="JG110" s="58"/>
      <c r="JH110" s="58"/>
      <c r="JI110" s="58"/>
      <c r="JJ110" s="58"/>
      <c r="JK110" s="58"/>
      <c r="JL110" s="58"/>
      <c r="JM110" s="58"/>
      <c r="JN110" s="58"/>
      <c r="JO110" s="58"/>
      <c r="JP110" s="58"/>
      <c r="JQ110" s="58"/>
      <c r="JR110" s="58"/>
      <c r="JS110" s="58"/>
      <c r="JT110" s="58"/>
      <c r="JU110" s="58"/>
      <c r="JV110" s="58"/>
      <c r="JW110" s="58"/>
      <c r="JX110" s="58"/>
      <c r="JY110" s="58"/>
      <c r="JZ110" s="58"/>
      <c r="KA110" s="58"/>
      <c r="KB110" s="58"/>
      <c r="KC110" s="58"/>
      <c r="KD110" s="58"/>
      <c r="KE110" s="58"/>
      <c r="KF110" s="58"/>
      <c r="KG110" s="58"/>
      <c r="KH110" s="58"/>
      <c r="KI110" s="58"/>
      <c r="KJ110" s="58"/>
      <c r="KK110" s="58"/>
      <c r="KL110" s="58"/>
      <c r="KM110" s="58"/>
      <c r="KN110" s="58"/>
      <c r="KO110" s="58"/>
      <c r="KP110" s="58"/>
      <c r="KQ110" s="58"/>
      <c r="KR110" s="58"/>
      <c r="KS110" s="58"/>
      <c r="KT110" s="58"/>
      <c r="KU110" s="58"/>
      <c r="KV110" s="58"/>
      <c r="KW110" s="58"/>
      <c r="KX110" s="58"/>
      <c r="KY110" s="58"/>
      <c r="KZ110" s="58"/>
      <c r="LA110" s="58"/>
      <c r="LB110" s="58"/>
      <c r="LC110" s="58"/>
      <c r="LD110" s="58"/>
      <c r="LE110" s="58"/>
      <c r="LF110" s="58"/>
      <c r="LG110" s="58"/>
      <c r="LH110" s="58"/>
      <c r="LI110" s="58"/>
      <c r="LJ110" s="58"/>
      <c r="LK110" s="58"/>
      <c r="LL110" s="58"/>
      <c r="LM110" s="58"/>
      <c r="LN110" s="58"/>
      <c r="LO110" s="58"/>
      <c r="LP110" s="58"/>
      <c r="LQ110" s="58"/>
      <c r="LR110" s="58"/>
      <c r="LS110" s="58"/>
      <c r="LT110" s="58"/>
      <c r="LU110" s="58"/>
      <c r="LV110" s="58"/>
      <c r="LW110" s="58"/>
      <c r="LX110" s="58"/>
      <c r="LY110" s="58"/>
      <c r="LZ110" s="58"/>
      <c r="MA110" s="58"/>
      <c r="MB110" s="58"/>
      <c r="MC110" s="58"/>
      <c r="MD110" s="58"/>
      <c r="ME110" s="58"/>
      <c r="MF110" s="58"/>
      <c r="MG110" s="58"/>
      <c r="MH110" s="58"/>
      <c r="MI110" s="58"/>
      <c r="MJ110" s="58"/>
      <c r="MK110" s="58"/>
      <c r="ML110" s="58"/>
      <c r="MM110" s="58"/>
      <c r="MN110" s="58"/>
      <c r="MO110" s="58"/>
      <c r="MP110" s="58"/>
      <c r="MQ110" s="58"/>
      <c r="MR110" s="58"/>
      <c r="MS110" s="58"/>
      <c r="MT110" s="58"/>
      <c r="MU110" s="58"/>
      <c r="MV110" s="58"/>
      <c r="MW110" s="58"/>
      <c r="MX110" s="58"/>
      <c r="MY110" s="58"/>
      <c r="MZ110" s="58"/>
      <c r="NA110" s="58"/>
      <c r="NB110" s="58"/>
      <c r="NC110" s="58"/>
      <c r="ND110" s="58"/>
      <c r="NE110" s="58"/>
      <c r="NF110" s="58"/>
      <c r="NG110" s="58"/>
      <c r="NH110" s="58"/>
      <c r="NI110" s="58"/>
      <c r="NJ110" s="58"/>
      <c r="NK110" s="58"/>
      <c r="NL110" s="58"/>
      <c r="NM110" s="58"/>
      <c r="NN110" s="58"/>
      <c r="NO110" s="58"/>
      <c r="NP110" s="58"/>
      <c r="NQ110" s="58"/>
      <c r="NR110" s="58"/>
      <c r="NS110" s="58"/>
      <c r="NT110" s="58"/>
      <c r="NU110" s="58"/>
      <c r="NV110" s="58"/>
      <c r="NW110" s="58"/>
      <c r="NX110" s="58"/>
      <c r="NY110" s="58"/>
      <c r="NZ110" s="58"/>
      <c r="OA110" s="58"/>
      <c r="OB110" s="58"/>
      <c r="OC110" s="58"/>
      <c r="OD110" s="58"/>
      <c r="OE110" s="58"/>
      <c r="OF110" s="58"/>
      <c r="OG110" s="58"/>
      <c r="OH110" s="58"/>
      <c r="OI110" s="58"/>
      <c r="OJ110" s="58"/>
      <c r="OK110" s="58"/>
      <c r="OL110" s="58"/>
      <c r="OM110" s="58"/>
      <c r="ON110" s="58"/>
      <c r="OO110" s="58"/>
      <c r="OP110" s="58"/>
      <c r="OQ110" s="58"/>
      <c r="OR110" s="58"/>
      <c r="OS110" s="58"/>
      <c r="OT110" s="58"/>
      <c r="OU110" s="58"/>
      <c r="OV110" s="58"/>
      <c r="OW110" s="58"/>
      <c r="OX110" s="58"/>
      <c r="OY110" s="58"/>
      <c r="OZ110" s="58"/>
      <c r="PA110" s="58"/>
      <c r="PB110" s="58"/>
      <c r="PC110" s="58"/>
      <c r="PD110" s="58"/>
      <c r="PE110" s="58"/>
      <c r="PF110" s="58"/>
      <c r="PG110" s="58"/>
      <c r="PH110" s="58"/>
      <c r="PI110" s="58"/>
      <c r="PJ110" s="58"/>
      <c r="PK110" s="58"/>
      <c r="PL110" s="58"/>
      <c r="PM110" s="58"/>
      <c r="PN110" s="58"/>
      <c r="PO110" s="58"/>
      <c r="PP110" s="58"/>
      <c r="PQ110" s="58"/>
      <c r="PR110" s="58"/>
      <c r="PS110" s="58"/>
      <c r="PT110" s="58"/>
      <c r="PU110" s="58"/>
      <c r="PV110" s="58"/>
      <c r="PW110" s="58"/>
      <c r="PX110" s="58"/>
      <c r="PY110" s="58"/>
      <c r="PZ110" s="58"/>
      <c r="QA110" s="58"/>
      <c r="QB110" s="58"/>
      <c r="QC110" s="58"/>
      <c r="QD110" s="58"/>
      <c r="QE110" s="58"/>
      <c r="QF110" s="58"/>
      <c r="QG110" s="58"/>
      <c r="QH110" s="58"/>
      <c r="QI110" s="58"/>
      <c r="QJ110" s="58"/>
      <c r="QK110" s="58"/>
      <c r="QL110" s="58"/>
      <c r="QM110" s="58"/>
      <c r="QN110" s="58"/>
      <c r="QO110" s="58"/>
      <c r="QP110" s="58"/>
      <c r="QQ110" s="58"/>
      <c r="QR110" s="58"/>
      <c r="QS110" s="58"/>
      <c r="QT110" s="58"/>
      <c r="QU110" s="58"/>
      <c r="QV110" s="58"/>
      <c r="QW110" s="58"/>
      <c r="QX110" s="58"/>
      <c r="QY110" s="58"/>
      <c r="QZ110" s="58"/>
      <c r="RA110" s="58"/>
      <c r="RB110" s="58"/>
      <c r="RC110" s="58"/>
      <c r="RD110" s="58"/>
      <c r="RE110" s="58"/>
      <c r="RF110" s="58"/>
      <c r="RG110" s="58"/>
      <c r="RH110" s="58"/>
      <c r="RI110" s="58"/>
      <c r="RJ110" s="58"/>
      <c r="RK110" s="58"/>
      <c r="RL110" s="58"/>
      <c r="RM110" s="58"/>
      <c r="RN110" s="58"/>
      <c r="RO110" s="58"/>
      <c r="RP110" s="58"/>
      <c r="RQ110" s="58"/>
      <c r="RR110" s="58"/>
      <c r="RS110" s="58"/>
      <c r="RT110" s="58"/>
      <c r="RU110" s="58"/>
      <c r="RV110" s="58"/>
      <c r="RW110" s="58"/>
      <c r="RX110" s="58"/>
      <c r="RY110" s="58"/>
      <c r="RZ110" s="58"/>
      <c r="SA110" s="58"/>
      <c r="SB110" s="58"/>
      <c r="SC110" s="58"/>
      <c r="SD110" s="58"/>
      <c r="SE110" s="58"/>
      <c r="SF110" s="58"/>
      <c r="SG110" s="58"/>
      <c r="SH110" s="58"/>
      <c r="SI110" s="58"/>
      <c r="SJ110" s="58"/>
      <c r="SK110" s="58"/>
      <c r="SL110" s="58"/>
      <c r="SM110" s="58"/>
      <c r="SN110" s="58"/>
      <c r="SO110" s="58"/>
      <c r="SP110" s="58"/>
      <c r="SQ110" s="58"/>
      <c r="SR110" s="58"/>
      <c r="SS110" s="58"/>
      <c r="ST110" s="58"/>
      <c r="SU110" s="58"/>
      <c r="SV110" s="58"/>
      <c r="SW110" s="58"/>
      <c r="SX110" s="58"/>
      <c r="SY110" s="58"/>
      <c r="SZ110" s="58"/>
      <c r="TA110" s="58"/>
      <c r="TB110" s="58"/>
      <c r="TC110" s="58"/>
      <c r="TD110" s="58"/>
      <c r="TE110" s="58"/>
      <c r="TF110" s="58"/>
      <c r="TG110" s="58"/>
      <c r="TH110" s="58"/>
      <c r="TI110" s="58"/>
      <c r="TJ110" s="58"/>
      <c r="TK110" s="58"/>
      <c r="TL110" s="58"/>
      <c r="TM110" s="58"/>
      <c r="TN110" s="58"/>
      <c r="TO110" s="58"/>
      <c r="TP110" s="58"/>
      <c r="TQ110" s="58"/>
      <c r="TR110" s="58"/>
      <c r="TS110" s="58"/>
      <c r="TT110" s="58"/>
      <c r="TU110" s="58"/>
      <c r="TV110" s="58"/>
      <c r="TW110" s="58"/>
      <c r="TX110" s="58"/>
      <c r="TY110" s="58"/>
      <c r="TZ110" s="58"/>
      <c r="UA110" s="58"/>
      <c r="UB110" s="58"/>
      <c r="UC110" s="58"/>
      <c r="UD110" s="58"/>
      <c r="UE110" s="58"/>
      <c r="UF110" s="58"/>
      <c r="UG110" s="58"/>
      <c r="UH110" s="58"/>
      <c r="UI110" s="58"/>
      <c r="UJ110" s="58"/>
      <c r="UK110" s="58"/>
      <c r="UL110" s="58"/>
      <c r="UM110" s="58"/>
      <c r="UN110" s="58"/>
      <c r="UO110" s="58"/>
      <c r="UP110" s="58"/>
      <c r="UQ110" s="58"/>
      <c r="UR110" s="58"/>
      <c r="US110" s="58"/>
      <c r="UT110" s="58"/>
      <c r="UU110" s="58"/>
      <c r="UV110" s="58"/>
      <c r="UW110" s="58"/>
      <c r="UX110" s="58"/>
      <c r="UY110" s="58"/>
      <c r="UZ110" s="58"/>
      <c r="VA110" s="58"/>
      <c r="VB110" s="58"/>
      <c r="VC110" s="58"/>
      <c r="VD110" s="58"/>
      <c r="VE110" s="58"/>
      <c r="VF110" s="58"/>
      <c r="VG110" s="58"/>
      <c r="VH110" s="58"/>
      <c r="VI110" s="58"/>
      <c r="VJ110" s="58"/>
      <c r="VK110" s="58"/>
      <c r="VL110" s="58"/>
      <c r="VM110" s="58"/>
      <c r="VN110" s="58"/>
      <c r="VO110" s="58"/>
      <c r="VP110" s="58"/>
      <c r="VQ110" s="58"/>
      <c r="VR110" s="58"/>
      <c r="VS110" s="58"/>
      <c r="VT110" s="58"/>
      <c r="VU110" s="58"/>
      <c r="VV110" s="58"/>
      <c r="VW110" s="58"/>
      <c r="VX110" s="58"/>
      <c r="VY110" s="58"/>
      <c r="VZ110" s="58"/>
      <c r="WA110" s="58"/>
      <c r="WB110" s="58"/>
      <c r="WC110" s="58"/>
      <c r="WD110" s="58"/>
      <c r="WE110" s="58"/>
      <c r="WF110" s="58"/>
      <c r="WG110" s="58"/>
      <c r="WH110" s="58"/>
      <c r="WI110" s="58"/>
      <c r="WJ110" s="58"/>
      <c r="WK110" s="58"/>
      <c r="WL110" s="58"/>
      <c r="WM110" s="58"/>
      <c r="WN110" s="58"/>
      <c r="WO110" s="58"/>
      <c r="WP110" s="58"/>
      <c r="WQ110" s="58"/>
      <c r="WR110" s="58"/>
      <c r="WS110" s="58"/>
      <c r="WT110" s="58"/>
      <c r="WU110" s="58"/>
      <c r="WV110" s="58"/>
      <c r="WW110" s="58"/>
      <c r="WX110" s="58"/>
      <c r="WY110" s="58"/>
      <c r="WZ110" s="58"/>
      <c r="XA110" s="58"/>
      <c r="XB110" s="58"/>
      <c r="XC110" s="58"/>
      <c r="XD110" s="58"/>
      <c r="XE110" s="58"/>
      <c r="XF110" s="58"/>
      <c r="XG110" s="58"/>
      <c r="XH110" s="58"/>
      <c r="XI110" s="58"/>
      <c r="XJ110" s="58"/>
      <c r="XK110" s="58"/>
      <c r="XL110" s="58"/>
      <c r="XM110" s="58"/>
      <c r="XN110" s="58"/>
      <c r="XO110" s="58"/>
      <c r="XP110" s="58"/>
      <c r="XQ110" s="58"/>
      <c r="XR110" s="58"/>
      <c r="XS110" s="58"/>
      <c r="XT110" s="58"/>
      <c r="XU110" s="58"/>
      <c r="XV110" s="58"/>
      <c r="XW110" s="58"/>
      <c r="XX110" s="58"/>
      <c r="XY110" s="58"/>
      <c r="XZ110" s="58"/>
      <c r="YA110" s="58"/>
      <c r="YB110" s="58"/>
      <c r="YC110" s="58"/>
      <c r="YD110" s="58"/>
      <c r="YE110" s="58"/>
      <c r="YF110" s="58"/>
      <c r="YG110" s="58"/>
      <c r="YH110" s="58"/>
      <c r="YI110" s="58"/>
      <c r="YJ110" s="58"/>
      <c r="YK110" s="58"/>
      <c r="YL110" s="58"/>
      <c r="YM110" s="58"/>
      <c r="YN110" s="58"/>
      <c r="YO110" s="58"/>
      <c r="YP110" s="58"/>
      <c r="YQ110" s="58"/>
      <c r="YR110" s="58"/>
      <c r="YS110" s="58"/>
      <c r="YT110" s="58"/>
      <c r="YU110" s="58"/>
      <c r="YV110" s="58"/>
      <c r="YW110" s="58"/>
      <c r="YX110" s="58"/>
      <c r="YY110" s="58"/>
      <c r="YZ110" s="58"/>
      <c r="ZA110" s="58"/>
      <c r="ZB110" s="58"/>
      <c r="ZC110" s="58"/>
      <c r="ZD110" s="58"/>
      <c r="ZE110" s="58"/>
      <c r="ZF110" s="58"/>
      <c r="ZG110" s="58"/>
      <c r="ZH110" s="58"/>
      <c r="ZI110" s="58"/>
      <c r="ZJ110" s="58"/>
      <c r="ZK110" s="58"/>
      <c r="ZL110" s="58"/>
      <c r="ZM110" s="58"/>
      <c r="ZN110" s="58"/>
      <c r="ZO110" s="58"/>
      <c r="ZP110" s="58"/>
      <c r="ZQ110" s="58"/>
      <c r="ZR110" s="58"/>
      <c r="ZS110" s="58"/>
      <c r="ZT110" s="58"/>
      <c r="ZU110" s="58"/>
      <c r="ZV110" s="58"/>
      <c r="ZW110" s="58"/>
      <c r="ZX110" s="58"/>
      <c r="ZY110" s="58"/>
      <c r="ZZ110" s="58"/>
      <c r="AAA110" s="58"/>
      <c r="AAB110" s="58"/>
      <c r="AAC110" s="58"/>
      <c r="AAD110" s="58"/>
      <c r="AAE110" s="58"/>
      <c r="AAF110" s="58"/>
      <c r="AAG110" s="58"/>
      <c r="AAH110" s="58"/>
      <c r="AAI110" s="58"/>
      <c r="AAJ110" s="58"/>
      <c r="AAK110" s="58"/>
      <c r="AAL110" s="58"/>
      <c r="AAM110" s="58"/>
      <c r="AAN110" s="58"/>
      <c r="AAO110" s="58"/>
      <c r="AAP110" s="58"/>
      <c r="AAQ110" s="58"/>
      <c r="AAR110" s="58"/>
      <c r="AAS110" s="58"/>
      <c r="AAT110" s="58"/>
      <c r="AAU110" s="58"/>
      <c r="AAV110" s="58"/>
      <c r="AAW110" s="58"/>
      <c r="AAX110" s="58"/>
      <c r="AAY110" s="58"/>
      <c r="AAZ110" s="58"/>
      <c r="ABA110" s="58"/>
      <c r="ABB110" s="58"/>
      <c r="ABC110" s="58"/>
      <c r="ABD110" s="58"/>
      <c r="ABE110" s="58"/>
      <c r="ABF110" s="58"/>
      <c r="ABG110" s="58"/>
      <c r="ABH110" s="58"/>
      <c r="ABI110" s="58"/>
      <c r="ABJ110" s="58"/>
      <c r="ABK110" s="58"/>
      <c r="ABL110" s="58"/>
      <c r="ABM110" s="58"/>
      <c r="ABN110" s="58"/>
      <c r="ABO110" s="58"/>
      <c r="ABP110" s="58"/>
      <c r="ABQ110" s="58"/>
      <c r="ABR110" s="58"/>
      <c r="ABS110" s="58"/>
      <c r="ABT110" s="58"/>
      <c r="ABU110" s="58"/>
      <c r="ABV110" s="58"/>
      <c r="ABW110" s="58"/>
      <c r="ABX110" s="58"/>
      <c r="ABY110" s="58"/>
      <c r="ABZ110" s="58"/>
      <c r="ACA110" s="58"/>
      <c r="ACB110" s="58"/>
      <c r="ACC110" s="58"/>
      <c r="ACD110" s="58"/>
      <c r="ACE110" s="58"/>
      <c r="ACF110" s="58"/>
      <c r="ACG110" s="58"/>
      <c r="ACH110" s="58"/>
      <c r="ACI110" s="58"/>
      <c r="ACJ110" s="58"/>
      <c r="ACK110" s="58"/>
      <c r="ACL110" s="58"/>
      <c r="ACM110" s="58"/>
      <c r="ACN110" s="58"/>
      <c r="ACO110" s="58"/>
      <c r="ACP110" s="58"/>
      <c r="ACQ110" s="58"/>
      <c r="ACR110" s="58"/>
      <c r="ACS110" s="58"/>
      <c r="ACT110" s="58"/>
      <c r="ACU110" s="58"/>
      <c r="ACV110" s="58"/>
      <c r="ACW110" s="58"/>
      <c r="ACX110" s="58"/>
      <c r="ACY110" s="58"/>
      <c r="ACZ110" s="58"/>
      <c r="ADA110" s="58"/>
      <c r="ADB110" s="58"/>
      <c r="ADC110" s="58"/>
      <c r="ADD110" s="58"/>
      <c r="ADE110" s="58"/>
      <c r="ADF110" s="58"/>
      <c r="ADG110" s="58"/>
      <c r="ADH110" s="58"/>
      <c r="ADI110" s="58"/>
      <c r="ADJ110" s="58"/>
      <c r="ADK110" s="58"/>
      <c r="ADL110" s="58"/>
      <c r="ADM110" s="58"/>
      <c r="ADN110" s="58"/>
      <c r="ADO110" s="58"/>
      <c r="ADP110" s="58"/>
      <c r="ADQ110" s="58"/>
      <c r="ADR110" s="58"/>
      <c r="ADS110" s="58"/>
      <c r="ADT110" s="58"/>
      <c r="ADU110" s="58"/>
      <c r="ADV110" s="58"/>
      <c r="ADW110" s="58"/>
      <c r="ADX110" s="58"/>
      <c r="ADY110" s="58"/>
      <c r="ADZ110" s="58"/>
      <c r="AEA110" s="58"/>
      <c r="AEB110" s="58"/>
      <c r="AEC110" s="58"/>
      <c r="AED110" s="58"/>
      <c r="AEE110" s="58"/>
      <c r="AEF110" s="58"/>
      <c r="AEG110" s="58"/>
      <c r="AEH110" s="58"/>
      <c r="AEI110" s="58"/>
      <c r="AEJ110" s="58"/>
      <c r="AEK110" s="58"/>
      <c r="AEL110" s="58"/>
      <c r="AEM110" s="58"/>
      <c r="AEN110" s="58"/>
      <c r="AEO110" s="58"/>
      <c r="AEP110" s="58"/>
      <c r="AEQ110" s="58"/>
      <c r="AER110" s="58"/>
      <c r="AES110" s="58"/>
      <c r="AET110" s="58"/>
      <c r="AEU110" s="58"/>
      <c r="AEV110" s="58"/>
      <c r="AEW110" s="58"/>
      <c r="AEX110" s="58"/>
      <c r="AEY110" s="58"/>
      <c r="AEZ110" s="58"/>
      <c r="AFA110" s="58"/>
      <c r="AFB110" s="58"/>
      <c r="AFC110" s="58"/>
      <c r="AFD110" s="58"/>
      <c r="AFE110" s="58"/>
      <c r="AFF110" s="58"/>
      <c r="AFG110" s="58"/>
      <c r="AFH110" s="58"/>
      <c r="AFI110" s="58"/>
      <c r="AFJ110" s="58"/>
      <c r="AFK110" s="58"/>
      <c r="AFL110" s="58"/>
      <c r="AFM110" s="58"/>
      <c r="AFN110" s="58"/>
      <c r="AFO110" s="58"/>
      <c r="AFP110" s="58"/>
      <c r="AFQ110" s="58"/>
      <c r="AFR110" s="58"/>
      <c r="AFS110" s="58"/>
      <c r="AFT110" s="58"/>
      <c r="AFU110" s="58"/>
      <c r="AFV110" s="58"/>
      <c r="AFW110" s="58"/>
      <c r="AFX110" s="58"/>
      <c r="AFY110" s="58"/>
      <c r="AFZ110" s="58"/>
      <c r="AGA110" s="58"/>
      <c r="AGB110" s="58"/>
      <c r="AGC110" s="58"/>
      <c r="AGD110" s="58"/>
      <c r="AGE110" s="58"/>
      <c r="AGF110" s="58"/>
      <c r="AGG110" s="58"/>
      <c r="AGH110" s="58"/>
      <c r="AGI110" s="58"/>
      <c r="AGJ110" s="58"/>
      <c r="AGK110" s="58"/>
      <c r="AGL110" s="58"/>
      <c r="AGM110" s="58"/>
      <c r="AGN110" s="58"/>
      <c r="AGO110" s="58"/>
      <c r="AGP110" s="58"/>
      <c r="AGQ110" s="58"/>
      <c r="AGR110" s="58"/>
      <c r="AGS110" s="58"/>
      <c r="AGT110" s="58"/>
      <c r="AGU110" s="58"/>
      <c r="AGV110" s="58"/>
      <c r="AGW110" s="58"/>
      <c r="AGX110" s="58"/>
      <c r="AGY110" s="58"/>
      <c r="AGZ110" s="58"/>
      <c r="AHA110" s="58"/>
      <c r="AHB110" s="58"/>
      <c r="AHC110" s="58"/>
      <c r="AHD110" s="58"/>
      <c r="AHE110" s="58"/>
      <c r="AHF110" s="58"/>
      <c r="AHG110" s="58"/>
      <c r="AHH110" s="58"/>
      <c r="AHI110" s="58"/>
      <c r="AHJ110" s="58"/>
      <c r="AHK110" s="58"/>
      <c r="AHL110" s="58"/>
      <c r="AHM110" s="58"/>
      <c r="AHN110" s="58"/>
      <c r="AHO110" s="58"/>
      <c r="AHP110" s="58"/>
      <c r="AHQ110" s="58"/>
      <c r="AHR110" s="58"/>
      <c r="AHS110" s="58"/>
      <c r="AHT110" s="58"/>
      <c r="AHU110" s="58"/>
      <c r="AHV110" s="58"/>
      <c r="AHW110" s="58"/>
      <c r="AHX110" s="58"/>
      <c r="AHY110" s="58"/>
      <c r="AHZ110" s="58"/>
      <c r="AIA110" s="58"/>
      <c r="AIB110" s="58"/>
      <c r="AIC110" s="58"/>
      <c r="AID110" s="58"/>
      <c r="AIE110" s="58"/>
      <c r="AIF110" s="58"/>
      <c r="AIG110" s="58"/>
      <c r="AIH110" s="58"/>
      <c r="AII110" s="58"/>
      <c r="AIJ110" s="58"/>
      <c r="AIK110" s="58"/>
      <c r="AIL110" s="58"/>
      <c r="AIM110" s="58"/>
      <c r="AIN110" s="58"/>
      <c r="AIO110" s="58"/>
      <c r="AIP110" s="58"/>
      <c r="AIQ110" s="58"/>
      <c r="AIR110" s="58"/>
      <c r="AIS110" s="58"/>
      <c r="AIT110" s="58"/>
      <c r="AIU110" s="58"/>
      <c r="AIV110" s="58"/>
      <c r="AIW110" s="58"/>
      <c r="AIX110" s="58"/>
      <c r="AIY110" s="58"/>
      <c r="AIZ110" s="58"/>
      <c r="AJA110" s="58"/>
      <c r="AJB110" s="58"/>
      <c r="AJC110" s="58"/>
      <c r="AJD110" s="58"/>
      <c r="AJE110" s="58"/>
      <c r="AJF110" s="58"/>
      <c r="AJG110" s="58"/>
      <c r="AJH110" s="58"/>
      <c r="AJI110" s="58"/>
      <c r="AJJ110" s="58"/>
      <c r="AJK110" s="58"/>
      <c r="AJL110" s="58"/>
      <c r="AJM110" s="58"/>
      <c r="AJN110" s="58"/>
      <c r="AJO110" s="58"/>
      <c r="AJP110" s="58"/>
      <c r="AJQ110" s="58"/>
      <c r="AJR110" s="58"/>
      <c r="AJS110" s="58"/>
      <c r="AJT110" s="58"/>
      <c r="AJU110" s="58"/>
      <c r="AJV110" s="58"/>
      <c r="AJW110" s="58"/>
      <c r="AJX110" s="58"/>
      <c r="AJY110" s="58"/>
      <c r="AJZ110" s="58"/>
      <c r="AKA110" s="58"/>
      <c r="AKB110" s="58"/>
      <c r="AKC110" s="58"/>
      <c r="AKD110" s="58"/>
      <c r="AKE110" s="58"/>
      <c r="AKF110" s="58"/>
      <c r="AKG110" s="58"/>
      <c r="AKH110" s="58"/>
      <c r="AKI110" s="58"/>
      <c r="AKJ110" s="58"/>
      <c r="AKK110" s="58"/>
      <c r="AKL110" s="58"/>
      <c r="AKM110" s="58"/>
      <c r="AKN110" s="58"/>
      <c r="AKO110" s="58"/>
      <c r="AKP110" s="58"/>
      <c r="AKQ110" s="58"/>
      <c r="AKR110" s="58"/>
      <c r="AKS110" s="58"/>
      <c r="AKT110" s="58"/>
      <c r="AKU110" s="58"/>
      <c r="AKV110" s="58"/>
      <c r="AKW110" s="58"/>
      <c r="AKX110" s="58"/>
      <c r="AKY110" s="58"/>
      <c r="AKZ110" s="58"/>
      <c r="ALA110" s="58"/>
      <c r="ALB110" s="58"/>
      <c r="ALC110" s="58"/>
      <c r="ALD110" s="58"/>
      <c r="ALE110" s="58"/>
      <c r="ALF110" s="58"/>
      <c r="ALG110" s="58"/>
      <c r="ALH110" s="58"/>
      <c r="ALI110" s="58"/>
      <c r="ALJ110" s="58"/>
      <c r="ALK110" s="58"/>
      <c r="ALL110" s="58"/>
      <c r="ALM110" s="58"/>
      <c r="ALN110" s="58"/>
      <c r="ALO110" s="58"/>
      <c r="ALP110" s="58"/>
      <c r="ALQ110" s="58"/>
      <c r="ALR110" s="58"/>
      <c r="ALS110" s="58"/>
      <c r="ALT110" s="58"/>
      <c r="ALU110" s="58"/>
      <c r="ALV110" s="58"/>
      <c r="ALW110" s="58"/>
      <c r="ALX110" s="58"/>
      <c r="ALY110" s="58"/>
      <c r="ALZ110" s="58"/>
      <c r="AMA110" s="58"/>
      <c r="AMB110" s="58"/>
      <c r="AMC110" s="58"/>
      <c r="AMD110" s="58"/>
      <c r="AME110" s="58"/>
      <c r="AMF110" s="58"/>
      <c r="AMG110" s="58"/>
      <c r="AMH110" s="58"/>
      <c r="AMI110" s="58"/>
      <c r="AMJ110" s="59"/>
    </row>
    <row r="111" spans="1:1024" s="2" customFormat="1" ht="15" customHeight="1">
      <c r="A111" s="188" t="s">
        <v>80</v>
      </c>
      <c r="B111" s="188"/>
      <c r="C111" s="188"/>
      <c r="D111" s="188"/>
      <c r="E111" s="188"/>
      <c r="F111" s="188"/>
      <c r="G111" s="188"/>
      <c r="H111" s="189">
        <f>SUM(H109:I110)</f>
        <v>283.75</v>
      </c>
      <c r="I111" s="189"/>
      <c r="J111" s="28"/>
      <c r="K111" s="1"/>
      <c r="AV111" s="58"/>
      <c r="AW111" s="58"/>
      <c r="AX111" s="58"/>
      <c r="AY111" s="58"/>
      <c r="AZ111" s="58"/>
      <c r="BA111" s="58"/>
      <c r="BB111" s="58"/>
      <c r="BC111" s="58"/>
      <c r="BD111" s="58"/>
      <c r="BE111" s="58"/>
      <c r="BF111" s="58"/>
      <c r="BG111" s="58"/>
      <c r="BH111" s="58"/>
      <c r="BI111" s="58"/>
      <c r="BJ111" s="58"/>
      <c r="BK111" s="58"/>
      <c r="BL111" s="58"/>
      <c r="BM111" s="58"/>
      <c r="BN111" s="58"/>
      <c r="BO111" s="58"/>
      <c r="BP111" s="58"/>
      <c r="BQ111" s="58"/>
      <c r="BR111" s="58"/>
      <c r="BS111" s="58"/>
      <c r="BT111" s="58"/>
      <c r="BU111" s="58"/>
      <c r="BV111" s="58"/>
      <c r="BW111" s="58"/>
      <c r="BX111" s="58"/>
      <c r="BY111" s="58"/>
      <c r="BZ111" s="58"/>
      <c r="CA111" s="58"/>
      <c r="CB111" s="58"/>
      <c r="CC111" s="58"/>
      <c r="CD111" s="58"/>
      <c r="CE111" s="58"/>
      <c r="CF111" s="58"/>
      <c r="CG111" s="58"/>
      <c r="CH111" s="58"/>
      <c r="CI111" s="58"/>
      <c r="CJ111" s="58"/>
      <c r="CK111" s="58"/>
      <c r="CL111" s="58"/>
      <c r="CM111" s="58"/>
      <c r="CN111" s="58"/>
      <c r="CO111" s="58"/>
      <c r="CP111" s="58"/>
      <c r="CQ111" s="58"/>
      <c r="CR111" s="58"/>
      <c r="CS111" s="58"/>
      <c r="CT111" s="58"/>
      <c r="CU111" s="58"/>
      <c r="CV111" s="58"/>
      <c r="CW111" s="58"/>
      <c r="CX111" s="58"/>
      <c r="CY111" s="58"/>
      <c r="CZ111" s="58"/>
      <c r="DA111" s="58"/>
      <c r="DB111" s="58"/>
      <c r="DC111" s="58"/>
      <c r="DD111" s="58"/>
      <c r="DE111" s="58"/>
      <c r="DF111" s="58"/>
      <c r="DG111" s="58"/>
      <c r="DH111" s="58"/>
      <c r="DI111" s="58"/>
      <c r="DJ111" s="58"/>
      <c r="DK111" s="58"/>
      <c r="DL111" s="58"/>
      <c r="DM111" s="58"/>
      <c r="DN111" s="58"/>
      <c r="DO111" s="58"/>
      <c r="DP111" s="58"/>
      <c r="DQ111" s="58"/>
      <c r="DR111" s="58"/>
      <c r="DS111" s="58"/>
      <c r="DT111" s="58"/>
      <c r="DU111" s="58"/>
      <c r="DV111" s="58"/>
      <c r="DW111" s="58"/>
      <c r="DX111" s="58"/>
      <c r="DY111" s="58"/>
      <c r="DZ111" s="58"/>
      <c r="EA111" s="58"/>
      <c r="EB111" s="58"/>
      <c r="EC111" s="58"/>
      <c r="ED111" s="58"/>
      <c r="EE111" s="58"/>
      <c r="EF111" s="58"/>
      <c r="EG111" s="58"/>
      <c r="EH111" s="58"/>
      <c r="EI111" s="58"/>
      <c r="EJ111" s="58"/>
      <c r="EK111" s="58"/>
      <c r="EL111" s="58"/>
      <c r="EM111" s="58"/>
      <c r="EN111" s="58"/>
      <c r="EO111" s="58"/>
      <c r="EP111" s="58"/>
      <c r="EQ111" s="58"/>
      <c r="ER111" s="58"/>
      <c r="ES111" s="58"/>
      <c r="ET111" s="58"/>
      <c r="EU111" s="58"/>
      <c r="EV111" s="58"/>
      <c r="EW111" s="58"/>
      <c r="EX111" s="58"/>
      <c r="EY111" s="58"/>
      <c r="EZ111" s="58"/>
      <c r="FA111" s="58"/>
      <c r="FB111" s="58"/>
      <c r="FC111" s="58"/>
      <c r="FD111" s="58"/>
      <c r="FE111" s="58"/>
      <c r="FF111" s="58"/>
      <c r="FG111" s="58"/>
      <c r="FH111" s="58"/>
      <c r="FI111" s="58"/>
      <c r="FJ111" s="58"/>
      <c r="FK111" s="58"/>
      <c r="FL111" s="58"/>
      <c r="FM111" s="58"/>
      <c r="FN111" s="58"/>
      <c r="FO111" s="58"/>
      <c r="FP111" s="58"/>
      <c r="FQ111" s="58"/>
      <c r="FR111" s="58"/>
      <c r="FS111" s="58"/>
      <c r="FT111" s="58"/>
      <c r="FU111" s="58"/>
      <c r="FV111" s="58"/>
      <c r="FW111" s="58"/>
      <c r="FX111" s="58"/>
      <c r="FY111" s="58"/>
      <c r="FZ111" s="58"/>
      <c r="GA111" s="58"/>
      <c r="GB111" s="58"/>
      <c r="GC111" s="58"/>
      <c r="GD111" s="58"/>
      <c r="GE111" s="58"/>
      <c r="GF111" s="58"/>
      <c r="GG111" s="58"/>
      <c r="GH111" s="58"/>
      <c r="GI111" s="58"/>
      <c r="GJ111" s="58"/>
      <c r="GK111" s="58"/>
      <c r="GL111" s="58"/>
      <c r="GM111" s="58"/>
      <c r="GN111" s="58"/>
      <c r="GO111" s="58"/>
      <c r="GP111" s="58"/>
      <c r="GQ111" s="58"/>
      <c r="GR111" s="58"/>
      <c r="GS111" s="58"/>
      <c r="GT111" s="58"/>
      <c r="GU111" s="58"/>
      <c r="GV111" s="58"/>
      <c r="GW111" s="58"/>
      <c r="GX111" s="58"/>
      <c r="GY111" s="58"/>
      <c r="GZ111" s="58"/>
      <c r="HA111" s="58"/>
      <c r="HB111" s="58"/>
      <c r="HC111" s="58"/>
      <c r="HD111" s="58"/>
      <c r="HE111" s="58"/>
      <c r="HF111" s="58"/>
      <c r="HG111" s="58"/>
      <c r="HH111" s="58"/>
      <c r="HI111" s="58"/>
      <c r="HJ111" s="58"/>
      <c r="HK111" s="58"/>
      <c r="HL111" s="58"/>
      <c r="HM111" s="58"/>
      <c r="HN111" s="58"/>
      <c r="HO111" s="58"/>
      <c r="HP111" s="58"/>
      <c r="HQ111" s="58"/>
      <c r="HR111" s="58"/>
      <c r="HS111" s="58"/>
      <c r="HT111" s="58"/>
      <c r="HU111" s="58"/>
      <c r="HV111" s="58"/>
      <c r="HW111" s="58"/>
      <c r="HX111" s="58"/>
      <c r="HY111" s="58"/>
      <c r="HZ111" s="58"/>
      <c r="IA111" s="58"/>
      <c r="IB111" s="58"/>
      <c r="IC111" s="58"/>
      <c r="ID111" s="58"/>
      <c r="IE111" s="58"/>
      <c r="IF111" s="58"/>
      <c r="IG111" s="58"/>
      <c r="IH111" s="58"/>
      <c r="II111" s="58"/>
      <c r="IJ111" s="58"/>
      <c r="IK111" s="58"/>
      <c r="IL111" s="58"/>
      <c r="IM111" s="58"/>
      <c r="IN111" s="58"/>
      <c r="IO111" s="58"/>
      <c r="IP111" s="58"/>
      <c r="IQ111" s="58"/>
      <c r="IR111" s="58"/>
      <c r="IS111" s="58"/>
      <c r="IT111" s="58"/>
      <c r="IU111" s="58"/>
      <c r="IV111" s="58"/>
      <c r="IW111" s="58"/>
      <c r="IX111" s="58"/>
      <c r="IY111" s="58"/>
      <c r="IZ111" s="58"/>
      <c r="JA111" s="58"/>
      <c r="JB111" s="58"/>
      <c r="JC111" s="58"/>
      <c r="JD111" s="58"/>
      <c r="JE111" s="58"/>
      <c r="JF111" s="58"/>
      <c r="JG111" s="58"/>
      <c r="JH111" s="58"/>
      <c r="JI111" s="58"/>
      <c r="JJ111" s="58"/>
      <c r="JK111" s="58"/>
      <c r="JL111" s="58"/>
      <c r="JM111" s="58"/>
      <c r="JN111" s="58"/>
      <c r="JO111" s="58"/>
      <c r="JP111" s="58"/>
      <c r="JQ111" s="58"/>
      <c r="JR111" s="58"/>
      <c r="JS111" s="58"/>
      <c r="JT111" s="58"/>
      <c r="JU111" s="58"/>
      <c r="JV111" s="58"/>
      <c r="JW111" s="58"/>
      <c r="JX111" s="58"/>
      <c r="JY111" s="58"/>
      <c r="JZ111" s="58"/>
      <c r="KA111" s="58"/>
      <c r="KB111" s="58"/>
      <c r="KC111" s="58"/>
      <c r="KD111" s="58"/>
      <c r="KE111" s="58"/>
      <c r="KF111" s="58"/>
      <c r="KG111" s="58"/>
      <c r="KH111" s="58"/>
      <c r="KI111" s="58"/>
      <c r="KJ111" s="58"/>
      <c r="KK111" s="58"/>
      <c r="KL111" s="58"/>
      <c r="KM111" s="58"/>
      <c r="KN111" s="58"/>
      <c r="KO111" s="58"/>
      <c r="KP111" s="58"/>
      <c r="KQ111" s="58"/>
      <c r="KR111" s="58"/>
      <c r="KS111" s="58"/>
      <c r="KT111" s="58"/>
      <c r="KU111" s="58"/>
      <c r="KV111" s="58"/>
      <c r="KW111" s="58"/>
      <c r="KX111" s="58"/>
      <c r="KY111" s="58"/>
      <c r="KZ111" s="58"/>
      <c r="LA111" s="58"/>
      <c r="LB111" s="58"/>
      <c r="LC111" s="58"/>
      <c r="LD111" s="58"/>
      <c r="LE111" s="58"/>
      <c r="LF111" s="58"/>
      <c r="LG111" s="58"/>
      <c r="LH111" s="58"/>
      <c r="LI111" s="58"/>
      <c r="LJ111" s="58"/>
      <c r="LK111" s="58"/>
      <c r="LL111" s="58"/>
      <c r="LM111" s="58"/>
      <c r="LN111" s="58"/>
      <c r="LO111" s="58"/>
      <c r="LP111" s="58"/>
      <c r="LQ111" s="58"/>
      <c r="LR111" s="58"/>
      <c r="LS111" s="58"/>
      <c r="LT111" s="58"/>
      <c r="LU111" s="58"/>
      <c r="LV111" s="58"/>
      <c r="LW111" s="58"/>
      <c r="LX111" s="58"/>
      <c r="LY111" s="58"/>
      <c r="LZ111" s="58"/>
      <c r="MA111" s="58"/>
      <c r="MB111" s="58"/>
      <c r="MC111" s="58"/>
      <c r="MD111" s="58"/>
      <c r="ME111" s="58"/>
      <c r="MF111" s="58"/>
      <c r="MG111" s="58"/>
      <c r="MH111" s="58"/>
      <c r="MI111" s="58"/>
      <c r="MJ111" s="58"/>
      <c r="MK111" s="58"/>
      <c r="ML111" s="58"/>
      <c r="MM111" s="58"/>
      <c r="MN111" s="58"/>
      <c r="MO111" s="58"/>
      <c r="MP111" s="58"/>
      <c r="MQ111" s="58"/>
      <c r="MR111" s="58"/>
      <c r="MS111" s="58"/>
      <c r="MT111" s="58"/>
      <c r="MU111" s="58"/>
      <c r="MV111" s="58"/>
      <c r="MW111" s="58"/>
      <c r="MX111" s="58"/>
      <c r="MY111" s="58"/>
      <c r="MZ111" s="58"/>
      <c r="NA111" s="58"/>
      <c r="NB111" s="58"/>
      <c r="NC111" s="58"/>
      <c r="ND111" s="58"/>
      <c r="NE111" s="58"/>
      <c r="NF111" s="58"/>
      <c r="NG111" s="58"/>
      <c r="NH111" s="58"/>
      <c r="NI111" s="58"/>
      <c r="NJ111" s="58"/>
      <c r="NK111" s="58"/>
      <c r="NL111" s="58"/>
      <c r="NM111" s="58"/>
      <c r="NN111" s="58"/>
      <c r="NO111" s="58"/>
      <c r="NP111" s="58"/>
      <c r="NQ111" s="58"/>
      <c r="NR111" s="58"/>
      <c r="NS111" s="58"/>
      <c r="NT111" s="58"/>
      <c r="NU111" s="58"/>
      <c r="NV111" s="58"/>
      <c r="NW111" s="58"/>
      <c r="NX111" s="58"/>
      <c r="NY111" s="58"/>
      <c r="NZ111" s="58"/>
      <c r="OA111" s="58"/>
      <c r="OB111" s="58"/>
      <c r="OC111" s="58"/>
      <c r="OD111" s="58"/>
      <c r="OE111" s="58"/>
      <c r="OF111" s="58"/>
      <c r="OG111" s="58"/>
      <c r="OH111" s="58"/>
      <c r="OI111" s="58"/>
      <c r="OJ111" s="58"/>
      <c r="OK111" s="58"/>
      <c r="OL111" s="58"/>
      <c r="OM111" s="58"/>
      <c r="ON111" s="58"/>
      <c r="OO111" s="58"/>
      <c r="OP111" s="58"/>
      <c r="OQ111" s="58"/>
      <c r="OR111" s="58"/>
      <c r="OS111" s="58"/>
      <c r="OT111" s="58"/>
      <c r="OU111" s="58"/>
      <c r="OV111" s="58"/>
      <c r="OW111" s="58"/>
      <c r="OX111" s="58"/>
      <c r="OY111" s="58"/>
      <c r="OZ111" s="58"/>
      <c r="PA111" s="58"/>
      <c r="PB111" s="58"/>
      <c r="PC111" s="58"/>
      <c r="PD111" s="58"/>
      <c r="PE111" s="58"/>
      <c r="PF111" s="58"/>
      <c r="PG111" s="58"/>
      <c r="PH111" s="58"/>
      <c r="PI111" s="58"/>
      <c r="PJ111" s="58"/>
      <c r="PK111" s="58"/>
      <c r="PL111" s="58"/>
      <c r="PM111" s="58"/>
      <c r="PN111" s="58"/>
      <c r="PO111" s="58"/>
      <c r="PP111" s="58"/>
      <c r="PQ111" s="58"/>
      <c r="PR111" s="58"/>
      <c r="PS111" s="58"/>
      <c r="PT111" s="58"/>
      <c r="PU111" s="58"/>
      <c r="PV111" s="58"/>
      <c r="PW111" s="58"/>
      <c r="PX111" s="58"/>
      <c r="PY111" s="58"/>
      <c r="PZ111" s="58"/>
      <c r="QA111" s="58"/>
      <c r="QB111" s="58"/>
      <c r="QC111" s="58"/>
      <c r="QD111" s="58"/>
      <c r="QE111" s="58"/>
      <c r="QF111" s="58"/>
      <c r="QG111" s="58"/>
      <c r="QH111" s="58"/>
      <c r="QI111" s="58"/>
      <c r="QJ111" s="58"/>
      <c r="QK111" s="58"/>
      <c r="QL111" s="58"/>
      <c r="QM111" s="58"/>
      <c r="QN111" s="58"/>
      <c r="QO111" s="58"/>
      <c r="QP111" s="58"/>
      <c r="QQ111" s="58"/>
      <c r="QR111" s="58"/>
      <c r="QS111" s="58"/>
      <c r="QT111" s="58"/>
      <c r="QU111" s="58"/>
      <c r="QV111" s="58"/>
      <c r="QW111" s="58"/>
      <c r="QX111" s="58"/>
      <c r="QY111" s="58"/>
      <c r="QZ111" s="58"/>
      <c r="RA111" s="58"/>
      <c r="RB111" s="58"/>
      <c r="RC111" s="58"/>
      <c r="RD111" s="58"/>
      <c r="RE111" s="58"/>
      <c r="RF111" s="58"/>
      <c r="RG111" s="58"/>
      <c r="RH111" s="58"/>
      <c r="RI111" s="58"/>
      <c r="RJ111" s="58"/>
      <c r="RK111" s="58"/>
      <c r="RL111" s="58"/>
      <c r="RM111" s="58"/>
      <c r="RN111" s="58"/>
      <c r="RO111" s="58"/>
      <c r="RP111" s="58"/>
      <c r="RQ111" s="58"/>
      <c r="RR111" s="58"/>
      <c r="RS111" s="58"/>
      <c r="RT111" s="58"/>
      <c r="RU111" s="58"/>
      <c r="RV111" s="58"/>
      <c r="RW111" s="58"/>
      <c r="RX111" s="58"/>
      <c r="RY111" s="58"/>
      <c r="RZ111" s="58"/>
      <c r="SA111" s="58"/>
      <c r="SB111" s="58"/>
      <c r="SC111" s="58"/>
      <c r="SD111" s="58"/>
      <c r="SE111" s="58"/>
      <c r="SF111" s="58"/>
      <c r="SG111" s="58"/>
      <c r="SH111" s="58"/>
      <c r="SI111" s="58"/>
      <c r="SJ111" s="58"/>
      <c r="SK111" s="58"/>
      <c r="SL111" s="58"/>
      <c r="SM111" s="58"/>
      <c r="SN111" s="58"/>
      <c r="SO111" s="58"/>
      <c r="SP111" s="58"/>
      <c r="SQ111" s="58"/>
      <c r="SR111" s="58"/>
      <c r="SS111" s="58"/>
      <c r="ST111" s="58"/>
      <c r="SU111" s="58"/>
      <c r="SV111" s="58"/>
      <c r="SW111" s="58"/>
      <c r="SX111" s="58"/>
      <c r="SY111" s="58"/>
      <c r="SZ111" s="58"/>
      <c r="TA111" s="58"/>
      <c r="TB111" s="58"/>
      <c r="TC111" s="58"/>
      <c r="TD111" s="58"/>
      <c r="TE111" s="58"/>
      <c r="TF111" s="58"/>
      <c r="TG111" s="58"/>
      <c r="TH111" s="58"/>
      <c r="TI111" s="58"/>
      <c r="TJ111" s="58"/>
      <c r="TK111" s="58"/>
      <c r="TL111" s="58"/>
      <c r="TM111" s="58"/>
      <c r="TN111" s="58"/>
      <c r="TO111" s="58"/>
      <c r="TP111" s="58"/>
      <c r="TQ111" s="58"/>
      <c r="TR111" s="58"/>
      <c r="TS111" s="58"/>
      <c r="TT111" s="58"/>
      <c r="TU111" s="58"/>
      <c r="TV111" s="58"/>
      <c r="TW111" s="58"/>
      <c r="TX111" s="58"/>
      <c r="TY111" s="58"/>
      <c r="TZ111" s="58"/>
      <c r="UA111" s="58"/>
      <c r="UB111" s="58"/>
      <c r="UC111" s="58"/>
      <c r="UD111" s="58"/>
      <c r="UE111" s="58"/>
      <c r="UF111" s="58"/>
      <c r="UG111" s="58"/>
      <c r="UH111" s="58"/>
      <c r="UI111" s="58"/>
      <c r="UJ111" s="58"/>
      <c r="UK111" s="58"/>
      <c r="UL111" s="58"/>
      <c r="UM111" s="58"/>
      <c r="UN111" s="58"/>
      <c r="UO111" s="58"/>
      <c r="UP111" s="58"/>
      <c r="UQ111" s="58"/>
      <c r="UR111" s="58"/>
      <c r="US111" s="58"/>
      <c r="UT111" s="58"/>
      <c r="UU111" s="58"/>
      <c r="UV111" s="58"/>
      <c r="UW111" s="58"/>
      <c r="UX111" s="58"/>
      <c r="UY111" s="58"/>
      <c r="UZ111" s="58"/>
      <c r="VA111" s="58"/>
      <c r="VB111" s="58"/>
      <c r="VC111" s="58"/>
      <c r="VD111" s="58"/>
      <c r="VE111" s="58"/>
      <c r="VF111" s="58"/>
      <c r="VG111" s="58"/>
      <c r="VH111" s="58"/>
      <c r="VI111" s="58"/>
      <c r="VJ111" s="58"/>
      <c r="VK111" s="58"/>
      <c r="VL111" s="58"/>
      <c r="VM111" s="58"/>
      <c r="VN111" s="58"/>
      <c r="VO111" s="58"/>
      <c r="VP111" s="58"/>
      <c r="VQ111" s="58"/>
      <c r="VR111" s="58"/>
      <c r="VS111" s="58"/>
      <c r="VT111" s="58"/>
      <c r="VU111" s="58"/>
      <c r="VV111" s="58"/>
      <c r="VW111" s="58"/>
      <c r="VX111" s="58"/>
      <c r="VY111" s="58"/>
      <c r="VZ111" s="58"/>
      <c r="WA111" s="58"/>
      <c r="WB111" s="58"/>
      <c r="WC111" s="58"/>
      <c r="WD111" s="58"/>
      <c r="WE111" s="58"/>
      <c r="WF111" s="58"/>
      <c r="WG111" s="58"/>
      <c r="WH111" s="58"/>
      <c r="WI111" s="58"/>
      <c r="WJ111" s="58"/>
      <c r="WK111" s="58"/>
      <c r="WL111" s="58"/>
      <c r="WM111" s="58"/>
      <c r="WN111" s="58"/>
      <c r="WO111" s="58"/>
      <c r="WP111" s="58"/>
      <c r="WQ111" s="58"/>
      <c r="WR111" s="58"/>
      <c r="WS111" s="58"/>
      <c r="WT111" s="58"/>
      <c r="WU111" s="58"/>
      <c r="WV111" s="58"/>
      <c r="WW111" s="58"/>
      <c r="WX111" s="58"/>
      <c r="WY111" s="58"/>
      <c r="WZ111" s="58"/>
      <c r="XA111" s="58"/>
      <c r="XB111" s="58"/>
      <c r="XC111" s="58"/>
      <c r="XD111" s="58"/>
      <c r="XE111" s="58"/>
      <c r="XF111" s="58"/>
      <c r="XG111" s="58"/>
      <c r="XH111" s="58"/>
      <c r="XI111" s="58"/>
      <c r="XJ111" s="58"/>
      <c r="XK111" s="58"/>
      <c r="XL111" s="58"/>
      <c r="XM111" s="58"/>
      <c r="XN111" s="58"/>
      <c r="XO111" s="58"/>
      <c r="XP111" s="58"/>
      <c r="XQ111" s="58"/>
      <c r="XR111" s="58"/>
      <c r="XS111" s="58"/>
      <c r="XT111" s="58"/>
      <c r="XU111" s="58"/>
      <c r="XV111" s="58"/>
      <c r="XW111" s="58"/>
      <c r="XX111" s="58"/>
      <c r="XY111" s="58"/>
      <c r="XZ111" s="58"/>
      <c r="YA111" s="58"/>
      <c r="YB111" s="58"/>
      <c r="YC111" s="58"/>
      <c r="YD111" s="58"/>
      <c r="YE111" s="58"/>
      <c r="YF111" s="58"/>
      <c r="YG111" s="58"/>
      <c r="YH111" s="58"/>
      <c r="YI111" s="58"/>
      <c r="YJ111" s="58"/>
      <c r="YK111" s="58"/>
      <c r="YL111" s="58"/>
      <c r="YM111" s="58"/>
      <c r="YN111" s="58"/>
      <c r="YO111" s="58"/>
      <c r="YP111" s="58"/>
      <c r="YQ111" s="58"/>
      <c r="YR111" s="58"/>
      <c r="YS111" s="58"/>
      <c r="YT111" s="58"/>
      <c r="YU111" s="58"/>
      <c r="YV111" s="58"/>
      <c r="YW111" s="58"/>
      <c r="YX111" s="58"/>
      <c r="YY111" s="58"/>
      <c r="YZ111" s="58"/>
      <c r="ZA111" s="58"/>
      <c r="ZB111" s="58"/>
      <c r="ZC111" s="58"/>
      <c r="ZD111" s="58"/>
      <c r="ZE111" s="58"/>
      <c r="ZF111" s="58"/>
      <c r="ZG111" s="58"/>
      <c r="ZH111" s="58"/>
      <c r="ZI111" s="58"/>
      <c r="ZJ111" s="58"/>
      <c r="ZK111" s="58"/>
      <c r="ZL111" s="58"/>
      <c r="ZM111" s="58"/>
      <c r="ZN111" s="58"/>
      <c r="ZO111" s="58"/>
      <c r="ZP111" s="58"/>
      <c r="ZQ111" s="58"/>
      <c r="ZR111" s="58"/>
      <c r="ZS111" s="58"/>
      <c r="ZT111" s="58"/>
      <c r="ZU111" s="58"/>
      <c r="ZV111" s="58"/>
      <c r="ZW111" s="58"/>
      <c r="ZX111" s="58"/>
      <c r="ZY111" s="58"/>
      <c r="ZZ111" s="58"/>
      <c r="AAA111" s="58"/>
      <c r="AAB111" s="58"/>
      <c r="AAC111" s="58"/>
      <c r="AAD111" s="58"/>
      <c r="AAE111" s="58"/>
      <c r="AAF111" s="58"/>
      <c r="AAG111" s="58"/>
      <c r="AAH111" s="58"/>
      <c r="AAI111" s="58"/>
      <c r="AAJ111" s="58"/>
      <c r="AAK111" s="58"/>
      <c r="AAL111" s="58"/>
      <c r="AAM111" s="58"/>
      <c r="AAN111" s="58"/>
      <c r="AAO111" s="58"/>
      <c r="AAP111" s="58"/>
      <c r="AAQ111" s="58"/>
      <c r="AAR111" s="58"/>
      <c r="AAS111" s="58"/>
      <c r="AAT111" s="58"/>
      <c r="AAU111" s="58"/>
      <c r="AAV111" s="58"/>
      <c r="AAW111" s="58"/>
      <c r="AAX111" s="58"/>
      <c r="AAY111" s="58"/>
      <c r="AAZ111" s="58"/>
      <c r="ABA111" s="58"/>
      <c r="ABB111" s="58"/>
      <c r="ABC111" s="58"/>
      <c r="ABD111" s="58"/>
      <c r="ABE111" s="58"/>
      <c r="ABF111" s="58"/>
      <c r="ABG111" s="58"/>
      <c r="ABH111" s="58"/>
      <c r="ABI111" s="58"/>
      <c r="ABJ111" s="58"/>
      <c r="ABK111" s="58"/>
      <c r="ABL111" s="58"/>
      <c r="ABM111" s="58"/>
      <c r="ABN111" s="58"/>
      <c r="ABO111" s="58"/>
      <c r="ABP111" s="58"/>
      <c r="ABQ111" s="58"/>
      <c r="ABR111" s="58"/>
      <c r="ABS111" s="58"/>
      <c r="ABT111" s="58"/>
      <c r="ABU111" s="58"/>
      <c r="ABV111" s="58"/>
      <c r="ABW111" s="58"/>
      <c r="ABX111" s="58"/>
      <c r="ABY111" s="58"/>
      <c r="ABZ111" s="58"/>
      <c r="ACA111" s="58"/>
      <c r="ACB111" s="58"/>
      <c r="ACC111" s="58"/>
      <c r="ACD111" s="58"/>
      <c r="ACE111" s="58"/>
      <c r="ACF111" s="58"/>
      <c r="ACG111" s="58"/>
      <c r="ACH111" s="58"/>
      <c r="ACI111" s="58"/>
      <c r="ACJ111" s="58"/>
      <c r="ACK111" s="58"/>
      <c r="ACL111" s="58"/>
      <c r="ACM111" s="58"/>
      <c r="ACN111" s="58"/>
      <c r="ACO111" s="58"/>
      <c r="ACP111" s="58"/>
      <c r="ACQ111" s="58"/>
      <c r="ACR111" s="58"/>
      <c r="ACS111" s="58"/>
      <c r="ACT111" s="58"/>
      <c r="ACU111" s="58"/>
      <c r="ACV111" s="58"/>
      <c r="ACW111" s="58"/>
      <c r="ACX111" s="58"/>
      <c r="ACY111" s="58"/>
      <c r="ACZ111" s="58"/>
      <c r="ADA111" s="58"/>
      <c r="ADB111" s="58"/>
      <c r="ADC111" s="58"/>
      <c r="ADD111" s="58"/>
      <c r="ADE111" s="58"/>
      <c r="ADF111" s="58"/>
      <c r="ADG111" s="58"/>
      <c r="ADH111" s="58"/>
      <c r="ADI111" s="58"/>
      <c r="ADJ111" s="58"/>
      <c r="ADK111" s="58"/>
      <c r="ADL111" s="58"/>
      <c r="ADM111" s="58"/>
      <c r="ADN111" s="58"/>
      <c r="ADO111" s="58"/>
      <c r="ADP111" s="58"/>
      <c r="ADQ111" s="58"/>
      <c r="ADR111" s="58"/>
      <c r="ADS111" s="58"/>
      <c r="ADT111" s="58"/>
      <c r="ADU111" s="58"/>
      <c r="ADV111" s="58"/>
      <c r="ADW111" s="58"/>
      <c r="ADX111" s="58"/>
      <c r="ADY111" s="58"/>
      <c r="ADZ111" s="58"/>
      <c r="AEA111" s="58"/>
      <c r="AEB111" s="58"/>
      <c r="AEC111" s="58"/>
      <c r="AED111" s="58"/>
      <c r="AEE111" s="58"/>
      <c r="AEF111" s="58"/>
      <c r="AEG111" s="58"/>
      <c r="AEH111" s="58"/>
      <c r="AEI111" s="58"/>
      <c r="AEJ111" s="58"/>
      <c r="AEK111" s="58"/>
      <c r="AEL111" s="58"/>
      <c r="AEM111" s="58"/>
      <c r="AEN111" s="58"/>
      <c r="AEO111" s="58"/>
      <c r="AEP111" s="58"/>
      <c r="AEQ111" s="58"/>
      <c r="AER111" s="58"/>
      <c r="AES111" s="58"/>
      <c r="AET111" s="58"/>
      <c r="AEU111" s="58"/>
      <c r="AEV111" s="58"/>
      <c r="AEW111" s="58"/>
      <c r="AEX111" s="58"/>
      <c r="AEY111" s="58"/>
      <c r="AEZ111" s="58"/>
      <c r="AFA111" s="58"/>
      <c r="AFB111" s="58"/>
      <c r="AFC111" s="58"/>
      <c r="AFD111" s="58"/>
      <c r="AFE111" s="58"/>
      <c r="AFF111" s="58"/>
      <c r="AFG111" s="58"/>
      <c r="AFH111" s="58"/>
      <c r="AFI111" s="58"/>
      <c r="AFJ111" s="58"/>
      <c r="AFK111" s="58"/>
      <c r="AFL111" s="58"/>
      <c r="AFM111" s="58"/>
      <c r="AFN111" s="58"/>
      <c r="AFO111" s="58"/>
      <c r="AFP111" s="58"/>
      <c r="AFQ111" s="58"/>
      <c r="AFR111" s="58"/>
      <c r="AFS111" s="58"/>
      <c r="AFT111" s="58"/>
      <c r="AFU111" s="58"/>
      <c r="AFV111" s="58"/>
      <c r="AFW111" s="58"/>
      <c r="AFX111" s="58"/>
      <c r="AFY111" s="58"/>
      <c r="AFZ111" s="58"/>
      <c r="AGA111" s="58"/>
      <c r="AGB111" s="58"/>
      <c r="AGC111" s="58"/>
      <c r="AGD111" s="58"/>
      <c r="AGE111" s="58"/>
      <c r="AGF111" s="58"/>
      <c r="AGG111" s="58"/>
      <c r="AGH111" s="58"/>
      <c r="AGI111" s="58"/>
      <c r="AGJ111" s="58"/>
      <c r="AGK111" s="58"/>
      <c r="AGL111" s="58"/>
      <c r="AGM111" s="58"/>
      <c r="AGN111" s="58"/>
      <c r="AGO111" s="58"/>
      <c r="AGP111" s="58"/>
      <c r="AGQ111" s="58"/>
      <c r="AGR111" s="58"/>
      <c r="AGS111" s="58"/>
      <c r="AGT111" s="58"/>
      <c r="AGU111" s="58"/>
      <c r="AGV111" s="58"/>
      <c r="AGW111" s="58"/>
      <c r="AGX111" s="58"/>
      <c r="AGY111" s="58"/>
      <c r="AGZ111" s="58"/>
      <c r="AHA111" s="58"/>
      <c r="AHB111" s="58"/>
      <c r="AHC111" s="58"/>
      <c r="AHD111" s="58"/>
      <c r="AHE111" s="58"/>
      <c r="AHF111" s="58"/>
      <c r="AHG111" s="58"/>
      <c r="AHH111" s="58"/>
      <c r="AHI111" s="58"/>
      <c r="AHJ111" s="58"/>
      <c r="AHK111" s="58"/>
      <c r="AHL111" s="58"/>
      <c r="AHM111" s="58"/>
      <c r="AHN111" s="58"/>
      <c r="AHO111" s="58"/>
      <c r="AHP111" s="58"/>
      <c r="AHQ111" s="58"/>
      <c r="AHR111" s="58"/>
      <c r="AHS111" s="58"/>
      <c r="AHT111" s="58"/>
      <c r="AHU111" s="58"/>
      <c r="AHV111" s="58"/>
      <c r="AHW111" s="58"/>
      <c r="AHX111" s="58"/>
      <c r="AHY111" s="58"/>
      <c r="AHZ111" s="58"/>
      <c r="AIA111" s="58"/>
      <c r="AIB111" s="58"/>
      <c r="AIC111" s="58"/>
      <c r="AID111" s="58"/>
      <c r="AIE111" s="58"/>
      <c r="AIF111" s="58"/>
      <c r="AIG111" s="58"/>
      <c r="AIH111" s="58"/>
      <c r="AII111" s="58"/>
      <c r="AIJ111" s="58"/>
      <c r="AIK111" s="58"/>
      <c r="AIL111" s="58"/>
      <c r="AIM111" s="58"/>
      <c r="AIN111" s="58"/>
      <c r="AIO111" s="58"/>
      <c r="AIP111" s="58"/>
      <c r="AIQ111" s="58"/>
      <c r="AIR111" s="58"/>
      <c r="AIS111" s="58"/>
      <c r="AIT111" s="58"/>
      <c r="AIU111" s="58"/>
      <c r="AIV111" s="58"/>
      <c r="AIW111" s="58"/>
      <c r="AIX111" s="58"/>
      <c r="AIY111" s="58"/>
      <c r="AIZ111" s="58"/>
      <c r="AJA111" s="58"/>
      <c r="AJB111" s="58"/>
      <c r="AJC111" s="58"/>
      <c r="AJD111" s="58"/>
      <c r="AJE111" s="58"/>
      <c r="AJF111" s="58"/>
      <c r="AJG111" s="58"/>
      <c r="AJH111" s="58"/>
      <c r="AJI111" s="58"/>
      <c r="AJJ111" s="58"/>
      <c r="AJK111" s="58"/>
      <c r="AJL111" s="58"/>
      <c r="AJM111" s="58"/>
      <c r="AJN111" s="58"/>
      <c r="AJO111" s="58"/>
      <c r="AJP111" s="58"/>
      <c r="AJQ111" s="58"/>
      <c r="AJR111" s="58"/>
      <c r="AJS111" s="58"/>
      <c r="AJT111" s="58"/>
      <c r="AJU111" s="58"/>
      <c r="AJV111" s="58"/>
      <c r="AJW111" s="58"/>
      <c r="AJX111" s="58"/>
      <c r="AJY111" s="58"/>
      <c r="AJZ111" s="58"/>
      <c r="AKA111" s="58"/>
      <c r="AKB111" s="58"/>
      <c r="AKC111" s="58"/>
      <c r="AKD111" s="58"/>
      <c r="AKE111" s="58"/>
      <c r="AKF111" s="58"/>
      <c r="AKG111" s="58"/>
      <c r="AKH111" s="58"/>
      <c r="AKI111" s="58"/>
      <c r="AKJ111" s="58"/>
      <c r="AKK111" s="58"/>
      <c r="AKL111" s="58"/>
      <c r="AKM111" s="58"/>
      <c r="AKN111" s="58"/>
      <c r="AKO111" s="58"/>
      <c r="AKP111" s="58"/>
      <c r="AKQ111" s="58"/>
      <c r="AKR111" s="58"/>
      <c r="AKS111" s="58"/>
      <c r="AKT111" s="58"/>
      <c r="AKU111" s="58"/>
      <c r="AKV111" s="58"/>
      <c r="AKW111" s="58"/>
      <c r="AKX111" s="58"/>
      <c r="AKY111" s="58"/>
      <c r="AKZ111" s="58"/>
      <c r="ALA111" s="58"/>
      <c r="ALB111" s="58"/>
      <c r="ALC111" s="58"/>
      <c r="ALD111" s="58"/>
      <c r="ALE111" s="58"/>
      <c r="ALF111" s="58"/>
      <c r="ALG111" s="58"/>
      <c r="ALH111" s="58"/>
      <c r="ALI111" s="58"/>
      <c r="ALJ111" s="58"/>
      <c r="ALK111" s="58"/>
      <c r="ALL111" s="58"/>
      <c r="ALM111" s="58"/>
      <c r="ALN111" s="58"/>
      <c r="ALO111" s="58"/>
      <c r="ALP111" s="58"/>
      <c r="ALQ111" s="58"/>
      <c r="ALR111" s="58"/>
      <c r="ALS111" s="58"/>
      <c r="ALT111" s="58"/>
      <c r="ALU111" s="58"/>
      <c r="ALV111" s="58"/>
      <c r="ALW111" s="58"/>
      <c r="ALX111" s="58"/>
      <c r="ALY111" s="58"/>
      <c r="ALZ111" s="58"/>
      <c r="AMA111" s="58"/>
      <c r="AMB111" s="58"/>
      <c r="AMC111" s="58"/>
      <c r="AMD111" s="58"/>
      <c r="AME111" s="58"/>
      <c r="AMF111" s="58"/>
      <c r="AMG111" s="58"/>
      <c r="AMH111" s="58"/>
      <c r="AMI111" s="58"/>
      <c r="AMJ111" s="59"/>
    </row>
    <row r="112" spans="1:1024" s="2" customFormat="1" ht="15" customHeight="1">
      <c r="A112" s="190"/>
      <c r="B112" s="190"/>
      <c r="C112" s="190"/>
      <c r="D112" s="190"/>
      <c r="E112" s="190"/>
      <c r="F112" s="190"/>
      <c r="G112" s="190"/>
      <c r="H112" s="190"/>
      <c r="I112" s="190"/>
      <c r="J112" s="149"/>
      <c r="K112" s="1"/>
      <c r="AV112" s="58"/>
      <c r="AW112" s="58"/>
      <c r="AX112" s="58"/>
      <c r="AY112" s="58"/>
      <c r="AZ112" s="58"/>
      <c r="BA112" s="58"/>
      <c r="BB112" s="58"/>
      <c r="BC112" s="58"/>
      <c r="BD112" s="58"/>
      <c r="BE112" s="58"/>
      <c r="BF112" s="58"/>
      <c r="BG112" s="58"/>
      <c r="BH112" s="58"/>
      <c r="BI112" s="58"/>
      <c r="BJ112" s="58"/>
      <c r="BK112" s="58"/>
      <c r="BL112" s="58"/>
      <c r="BM112" s="58"/>
      <c r="BN112" s="58"/>
      <c r="BO112" s="58"/>
      <c r="BP112" s="58"/>
      <c r="BQ112" s="58"/>
      <c r="BR112" s="58"/>
      <c r="BS112" s="58"/>
      <c r="BT112" s="58"/>
      <c r="BU112" s="58"/>
      <c r="BV112" s="58"/>
      <c r="BW112" s="58"/>
      <c r="BX112" s="58"/>
      <c r="BY112" s="58"/>
      <c r="BZ112" s="58"/>
      <c r="CA112" s="58"/>
      <c r="CB112" s="58"/>
      <c r="CC112" s="58"/>
      <c r="CD112" s="58"/>
      <c r="CE112" s="58"/>
      <c r="CF112" s="58"/>
      <c r="CG112" s="58"/>
      <c r="CH112" s="58"/>
      <c r="CI112" s="58"/>
      <c r="CJ112" s="58"/>
      <c r="CK112" s="58"/>
      <c r="CL112" s="58"/>
      <c r="CM112" s="58"/>
      <c r="CN112" s="58"/>
      <c r="CO112" s="58"/>
      <c r="CP112" s="58"/>
      <c r="CQ112" s="58"/>
      <c r="CR112" s="58"/>
      <c r="CS112" s="58"/>
      <c r="CT112" s="58"/>
      <c r="CU112" s="58"/>
      <c r="CV112" s="58"/>
      <c r="CW112" s="58"/>
      <c r="CX112" s="58"/>
      <c r="CY112" s="58"/>
      <c r="CZ112" s="58"/>
      <c r="DA112" s="58"/>
      <c r="DB112" s="58"/>
      <c r="DC112" s="58"/>
      <c r="DD112" s="58"/>
      <c r="DE112" s="58"/>
      <c r="DF112" s="58"/>
      <c r="DG112" s="58"/>
      <c r="DH112" s="58"/>
      <c r="DI112" s="58"/>
      <c r="DJ112" s="58"/>
      <c r="DK112" s="58"/>
      <c r="DL112" s="58"/>
      <c r="DM112" s="58"/>
      <c r="DN112" s="58"/>
      <c r="DO112" s="58"/>
      <c r="DP112" s="58"/>
      <c r="DQ112" s="58"/>
      <c r="DR112" s="58"/>
      <c r="DS112" s="58"/>
      <c r="DT112" s="58"/>
      <c r="DU112" s="58"/>
      <c r="DV112" s="58"/>
      <c r="DW112" s="58"/>
      <c r="DX112" s="58"/>
      <c r="DY112" s="58"/>
      <c r="DZ112" s="58"/>
      <c r="EA112" s="58"/>
      <c r="EB112" s="58"/>
      <c r="EC112" s="58"/>
      <c r="ED112" s="58"/>
      <c r="EE112" s="58"/>
      <c r="EF112" s="58"/>
      <c r="EG112" s="58"/>
      <c r="EH112" s="58"/>
      <c r="EI112" s="58"/>
      <c r="EJ112" s="58"/>
      <c r="EK112" s="58"/>
      <c r="EL112" s="58"/>
      <c r="EM112" s="58"/>
      <c r="EN112" s="58"/>
      <c r="EO112" s="58"/>
      <c r="EP112" s="58"/>
      <c r="EQ112" s="58"/>
      <c r="ER112" s="58"/>
      <c r="ES112" s="58"/>
      <c r="ET112" s="58"/>
      <c r="EU112" s="58"/>
      <c r="EV112" s="58"/>
      <c r="EW112" s="58"/>
      <c r="EX112" s="58"/>
      <c r="EY112" s="58"/>
      <c r="EZ112" s="58"/>
      <c r="FA112" s="58"/>
      <c r="FB112" s="58"/>
      <c r="FC112" s="58"/>
      <c r="FD112" s="58"/>
      <c r="FE112" s="58"/>
      <c r="FF112" s="58"/>
      <c r="FG112" s="58"/>
      <c r="FH112" s="58"/>
      <c r="FI112" s="58"/>
      <c r="FJ112" s="58"/>
      <c r="FK112" s="58"/>
      <c r="FL112" s="58"/>
      <c r="FM112" s="58"/>
      <c r="FN112" s="58"/>
      <c r="FO112" s="58"/>
      <c r="FP112" s="58"/>
      <c r="FQ112" s="58"/>
      <c r="FR112" s="58"/>
      <c r="FS112" s="58"/>
      <c r="FT112" s="58"/>
      <c r="FU112" s="58"/>
      <c r="FV112" s="58"/>
      <c r="FW112" s="58"/>
      <c r="FX112" s="58"/>
      <c r="FY112" s="58"/>
      <c r="FZ112" s="58"/>
      <c r="GA112" s="58"/>
      <c r="GB112" s="58"/>
      <c r="GC112" s="58"/>
      <c r="GD112" s="58"/>
      <c r="GE112" s="58"/>
      <c r="GF112" s="58"/>
      <c r="GG112" s="58"/>
      <c r="GH112" s="58"/>
      <c r="GI112" s="58"/>
      <c r="GJ112" s="58"/>
      <c r="GK112" s="58"/>
      <c r="GL112" s="58"/>
      <c r="GM112" s="58"/>
      <c r="GN112" s="58"/>
      <c r="GO112" s="58"/>
      <c r="GP112" s="58"/>
      <c r="GQ112" s="58"/>
      <c r="GR112" s="58"/>
      <c r="GS112" s="58"/>
      <c r="GT112" s="58"/>
      <c r="GU112" s="58"/>
      <c r="GV112" s="58"/>
      <c r="GW112" s="58"/>
      <c r="GX112" s="58"/>
      <c r="GY112" s="58"/>
      <c r="GZ112" s="58"/>
      <c r="HA112" s="58"/>
      <c r="HB112" s="58"/>
      <c r="HC112" s="58"/>
      <c r="HD112" s="58"/>
      <c r="HE112" s="58"/>
      <c r="HF112" s="58"/>
      <c r="HG112" s="58"/>
      <c r="HH112" s="58"/>
      <c r="HI112" s="58"/>
      <c r="HJ112" s="58"/>
      <c r="HK112" s="58"/>
      <c r="HL112" s="58"/>
      <c r="HM112" s="58"/>
      <c r="HN112" s="58"/>
      <c r="HO112" s="58"/>
      <c r="HP112" s="58"/>
      <c r="HQ112" s="58"/>
      <c r="HR112" s="58"/>
      <c r="HS112" s="58"/>
      <c r="HT112" s="58"/>
      <c r="HU112" s="58"/>
      <c r="HV112" s="58"/>
      <c r="HW112" s="58"/>
      <c r="HX112" s="58"/>
      <c r="HY112" s="58"/>
      <c r="HZ112" s="58"/>
      <c r="IA112" s="58"/>
      <c r="IB112" s="58"/>
      <c r="IC112" s="58"/>
      <c r="ID112" s="58"/>
      <c r="IE112" s="58"/>
      <c r="IF112" s="58"/>
      <c r="IG112" s="58"/>
      <c r="IH112" s="58"/>
      <c r="II112" s="58"/>
      <c r="IJ112" s="58"/>
      <c r="IK112" s="58"/>
      <c r="IL112" s="58"/>
      <c r="IM112" s="58"/>
      <c r="IN112" s="58"/>
      <c r="IO112" s="58"/>
      <c r="IP112" s="58"/>
      <c r="IQ112" s="58"/>
      <c r="IR112" s="58"/>
      <c r="IS112" s="58"/>
      <c r="IT112" s="58"/>
      <c r="IU112" s="58"/>
      <c r="IV112" s="58"/>
      <c r="IW112" s="58"/>
      <c r="IX112" s="58"/>
      <c r="IY112" s="58"/>
      <c r="IZ112" s="58"/>
      <c r="JA112" s="58"/>
      <c r="JB112" s="58"/>
      <c r="JC112" s="58"/>
      <c r="JD112" s="58"/>
      <c r="JE112" s="58"/>
      <c r="JF112" s="58"/>
      <c r="JG112" s="58"/>
      <c r="JH112" s="58"/>
      <c r="JI112" s="58"/>
      <c r="JJ112" s="58"/>
      <c r="JK112" s="58"/>
      <c r="JL112" s="58"/>
      <c r="JM112" s="58"/>
      <c r="JN112" s="58"/>
      <c r="JO112" s="58"/>
      <c r="JP112" s="58"/>
      <c r="JQ112" s="58"/>
      <c r="JR112" s="58"/>
      <c r="JS112" s="58"/>
      <c r="JT112" s="58"/>
      <c r="JU112" s="58"/>
      <c r="JV112" s="58"/>
      <c r="JW112" s="58"/>
      <c r="JX112" s="58"/>
      <c r="JY112" s="58"/>
      <c r="JZ112" s="58"/>
      <c r="KA112" s="58"/>
      <c r="KB112" s="58"/>
      <c r="KC112" s="58"/>
      <c r="KD112" s="58"/>
      <c r="KE112" s="58"/>
      <c r="KF112" s="58"/>
      <c r="KG112" s="58"/>
      <c r="KH112" s="58"/>
      <c r="KI112" s="58"/>
      <c r="KJ112" s="58"/>
      <c r="KK112" s="58"/>
      <c r="KL112" s="58"/>
      <c r="KM112" s="58"/>
      <c r="KN112" s="58"/>
      <c r="KO112" s="58"/>
      <c r="KP112" s="58"/>
      <c r="KQ112" s="58"/>
      <c r="KR112" s="58"/>
      <c r="KS112" s="58"/>
      <c r="KT112" s="58"/>
      <c r="KU112" s="58"/>
      <c r="KV112" s="58"/>
      <c r="KW112" s="58"/>
      <c r="KX112" s="58"/>
      <c r="KY112" s="58"/>
      <c r="KZ112" s="58"/>
      <c r="LA112" s="58"/>
      <c r="LB112" s="58"/>
      <c r="LC112" s="58"/>
      <c r="LD112" s="58"/>
      <c r="LE112" s="58"/>
      <c r="LF112" s="58"/>
      <c r="LG112" s="58"/>
      <c r="LH112" s="58"/>
      <c r="LI112" s="58"/>
      <c r="LJ112" s="58"/>
      <c r="LK112" s="58"/>
      <c r="LL112" s="58"/>
      <c r="LM112" s="58"/>
      <c r="LN112" s="58"/>
      <c r="LO112" s="58"/>
      <c r="LP112" s="58"/>
      <c r="LQ112" s="58"/>
      <c r="LR112" s="58"/>
      <c r="LS112" s="58"/>
      <c r="LT112" s="58"/>
      <c r="LU112" s="58"/>
      <c r="LV112" s="58"/>
      <c r="LW112" s="58"/>
      <c r="LX112" s="58"/>
      <c r="LY112" s="58"/>
      <c r="LZ112" s="58"/>
      <c r="MA112" s="58"/>
      <c r="MB112" s="58"/>
      <c r="MC112" s="58"/>
      <c r="MD112" s="58"/>
      <c r="ME112" s="58"/>
      <c r="MF112" s="58"/>
      <c r="MG112" s="58"/>
      <c r="MH112" s="58"/>
      <c r="MI112" s="58"/>
      <c r="MJ112" s="58"/>
      <c r="MK112" s="58"/>
      <c r="ML112" s="58"/>
      <c r="MM112" s="58"/>
      <c r="MN112" s="58"/>
      <c r="MO112" s="58"/>
      <c r="MP112" s="58"/>
      <c r="MQ112" s="58"/>
      <c r="MR112" s="58"/>
      <c r="MS112" s="58"/>
      <c r="MT112" s="58"/>
      <c r="MU112" s="58"/>
      <c r="MV112" s="58"/>
      <c r="MW112" s="58"/>
      <c r="MX112" s="58"/>
      <c r="MY112" s="58"/>
      <c r="MZ112" s="58"/>
      <c r="NA112" s="58"/>
      <c r="NB112" s="58"/>
      <c r="NC112" s="58"/>
      <c r="ND112" s="58"/>
      <c r="NE112" s="58"/>
      <c r="NF112" s="58"/>
      <c r="NG112" s="58"/>
      <c r="NH112" s="58"/>
      <c r="NI112" s="58"/>
      <c r="NJ112" s="58"/>
      <c r="NK112" s="58"/>
      <c r="NL112" s="58"/>
      <c r="NM112" s="58"/>
      <c r="NN112" s="58"/>
      <c r="NO112" s="58"/>
      <c r="NP112" s="58"/>
      <c r="NQ112" s="58"/>
      <c r="NR112" s="58"/>
      <c r="NS112" s="58"/>
      <c r="NT112" s="58"/>
      <c r="NU112" s="58"/>
      <c r="NV112" s="58"/>
      <c r="NW112" s="58"/>
      <c r="NX112" s="58"/>
      <c r="NY112" s="58"/>
      <c r="NZ112" s="58"/>
      <c r="OA112" s="58"/>
      <c r="OB112" s="58"/>
      <c r="OC112" s="58"/>
      <c r="OD112" s="58"/>
      <c r="OE112" s="58"/>
      <c r="OF112" s="58"/>
      <c r="OG112" s="58"/>
      <c r="OH112" s="58"/>
      <c r="OI112" s="58"/>
      <c r="OJ112" s="58"/>
      <c r="OK112" s="58"/>
      <c r="OL112" s="58"/>
      <c r="OM112" s="58"/>
      <c r="ON112" s="58"/>
      <c r="OO112" s="58"/>
      <c r="OP112" s="58"/>
      <c r="OQ112" s="58"/>
      <c r="OR112" s="58"/>
      <c r="OS112" s="58"/>
      <c r="OT112" s="58"/>
      <c r="OU112" s="58"/>
      <c r="OV112" s="58"/>
      <c r="OW112" s="58"/>
      <c r="OX112" s="58"/>
      <c r="OY112" s="58"/>
      <c r="OZ112" s="58"/>
      <c r="PA112" s="58"/>
      <c r="PB112" s="58"/>
      <c r="PC112" s="58"/>
      <c r="PD112" s="58"/>
      <c r="PE112" s="58"/>
      <c r="PF112" s="58"/>
      <c r="PG112" s="58"/>
      <c r="PH112" s="58"/>
      <c r="PI112" s="58"/>
      <c r="PJ112" s="58"/>
      <c r="PK112" s="58"/>
      <c r="PL112" s="58"/>
      <c r="PM112" s="58"/>
      <c r="PN112" s="58"/>
      <c r="PO112" s="58"/>
      <c r="PP112" s="58"/>
      <c r="PQ112" s="58"/>
      <c r="PR112" s="58"/>
      <c r="PS112" s="58"/>
      <c r="PT112" s="58"/>
      <c r="PU112" s="58"/>
      <c r="PV112" s="58"/>
      <c r="PW112" s="58"/>
      <c r="PX112" s="58"/>
      <c r="PY112" s="58"/>
      <c r="PZ112" s="58"/>
      <c r="QA112" s="58"/>
      <c r="QB112" s="58"/>
      <c r="QC112" s="58"/>
      <c r="QD112" s="58"/>
      <c r="QE112" s="58"/>
      <c r="QF112" s="58"/>
      <c r="QG112" s="58"/>
      <c r="QH112" s="58"/>
      <c r="QI112" s="58"/>
      <c r="QJ112" s="58"/>
      <c r="QK112" s="58"/>
      <c r="QL112" s="58"/>
      <c r="QM112" s="58"/>
      <c r="QN112" s="58"/>
      <c r="QO112" s="58"/>
      <c r="QP112" s="58"/>
      <c r="QQ112" s="58"/>
      <c r="QR112" s="58"/>
      <c r="QS112" s="58"/>
      <c r="QT112" s="58"/>
      <c r="QU112" s="58"/>
      <c r="QV112" s="58"/>
      <c r="QW112" s="58"/>
      <c r="QX112" s="58"/>
      <c r="QY112" s="58"/>
      <c r="QZ112" s="58"/>
      <c r="RA112" s="58"/>
      <c r="RB112" s="58"/>
      <c r="RC112" s="58"/>
      <c r="RD112" s="58"/>
      <c r="RE112" s="58"/>
      <c r="RF112" s="58"/>
      <c r="RG112" s="58"/>
      <c r="RH112" s="58"/>
      <c r="RI112" s="58"/>
      <c r="RJ112" s="58"/>
      <c r="RK112" s="58"/>
      <c r="RL112" s="58"/>
      <c r="RM112" s="58"/>
      <c r="RN112" s="58"/>
      <c r="RO112" s="58"/>
      <c r="RP112" s="58"/>
      <c r="RQ112" s="58"/>
      <c r="RR112" s="58"/>
      <c r="RS112" s="58"/>
      <c r="RT112" s="58"/>
      <c r="RU112" s="58"/>
      <c r="RV112" s="58"/>
      <c r="RW112" s="58"/>
      <c r="RX112" s="58"/>
      <c r="RY112" s="58"/>
      <c r="RZ112" s="58"/>
      <c r="SA112" s="58"/>
      <c r="SB112" s="58"/>
      <c r="SC112" s="58"/>
      <c r="SD112" s="58"/>
      <c r="SE112" s="58"/>
      <c r="SF112" s="58"/>
      <c r="SG112" s="58"/>
      <c r="SH112" s="58"/>
      <c r="SI112" s="58"/>
      <c r="SJ112" s="58"/>
      <c r="SK112" s="58"/>
      <c r="SL112" s="58"/>
      <c r="SM112" s="58"/>
      <c r="SN112" s="58"/>
      <c r="SO112" s="58"/>
      <c r="SP112" s="58"/>
      <c r="SQ112" s="58"/>
      <c r="SR112" s="58"/>
      <c r="SS112" s="58"/>
      <c r="ST112" s="58"/>
      <c r="SU112" s="58"/>
      <c r="SV112" s="58"/>
      <c r="SW112" s="58"/>
      <c r="SX112" s="58"/>
      <c r="SY112" s="58"/>
      <c r="SZ112" s="58"/>
      <c r="TA112" s="58"/>
      <c r="TB112" s="58"/>
      <c r="TC112" s="58"/>
      <c r="TD112" s="58"/>
      <c r="TE112" s="58"/>
      <c r="TF112" s="58"/>
      <c r="TG112" s="58"/>
      <c r="TH112" s="58"/>
      <c r="TI112" s="58"/>
      <c r="TJ112" s="58"/>
      <c r="TK112" s="58"/>
      <c r="TL112" s="58"/>
      <c r="TM112" s="58"/>
      <c r="TN112" s="58"/>
      <c r="TO112" s="58"/>
      <c r="TP112" s="58"/>
      <c r="TQ112" s="58"/>
      <c r="TR112" s="58"/>
      <c r="TS112" s="58"/>
      <c r="TT112" s="58"/>
      <c r="TU112" s="58"/>
      <c r="TV112" s="58"/>
      <c r="TW112" s="58"/>
      <c r="TX112" s="58"/>
      <c r="TY112" s="58"/>
      <c r="TZ112" s="58"/>
      <c r="UA112" s="58"/>
      <c r="UB112" s="58"/>
      <c r="UC112" s="58"/>
      <c r="UD112" s="58"/>
      <c r="UE112" s="58"/>
      <c r="UF112" s="58"/>
      <c r="UG112" s="58"/>
      <c r="UH112" s="58"/>
      <c r="UI112" s="58"/>
      <c r="UJ112" s="58"/>
      <c r="UK112" s="58"/>
      <c r="UL112" s="58"/>
      <c r="UM112" s="58"/>
      <c r="UN112" s="58"/>
      <c r="UO112" s="58"/>
      <c r="UP112" s="58"/>
      <c r="UQ112" s="58"/>
      <c r="UR112" s="58"/>
      <c r="US112" s="58"/>
      <c r="UT112" s="58"/>
      <c r="UU112" s="58"/>
      <c r="UV112" s="58"/>
      <c r="UW112" s="58"/>
      <c r="UX112" s="58"/>
      <c r="UY112" s="58"/>
      <c r="UZ112" s="58"/>
      <c r="VA112" s="58"/>
      <c r="VB112" s="58"/>
      <c r="VC112" s="58"/>
      <c r="VD112" s="58"/>
      <c r="VE112" s="58"/>
      <c r="VF112" s="58"/>
      <c r="VG112" s="58"/>
      <c r="VH112" s="58"/>
      <c r="VI112" s="58"/>
      <c r="VJ112" s="58"/>
      <c r="VK112" s="58"/>
      <c r="VL112" s="58"/>
      <c r="VM112" s="58"/>
      <c r="VN112" s="58"/>
      <c r="VO112" s="58"/>
      <c r="VP112" s="58"/>
      <c r="VQ112" s="58"/>
      <c r="VR112" s="58"/>
      <c r="VS112" s="58"/>
      <c r="VT112" s="58"/>
      <c r="VU112" s="58"/>
      <c r="VV112" s="58"/>
      <c r="VW112" s="58"/>
      <c r="VX112" s="58"/>
      <c r="VY112" s="58"/>
      <c r="VZ112" s="58"/>
      <c r="WA112" s="58"/>
      <c r="WB112" s="58"/>
      <c r="WC112" s="58"/>
      <c r="WD112" s="58"/>
      <c r="WE112" s="58"/>
      <c r="WF112" s="58"/>
      <c r="WG112" s="58"/>
      <c r="WH112" s="58"/>
      <c r="WI112" s="58"/>
      <c r="WJ112" s="58"/>
      <c r="WK112" s="58"/>
      <c r="WL112" s="58"/>
      <c r="WM112" s="58"/>
      <c r="WN112" s="58"/>
      <c r="WO112" s="58"/>
      <c r="WP112" s="58"/>
      <c r="WQ112" s="58"/>
      <c r="WR112" s="58"/>
      <c r="WS112" s="58"/>
      <c r="WT112" s="58"/>
      <c r="WU112" s="58"/>
      <c r="WV112" s="58"/>
      <c r="WW112" s="58"/>
      <c r="WX112" s="58"/>
      <c r="WY112" s="58"/>
      <c r="WZ112" s="58"/>
      <c r="XA112" s="58"/>
      <c r="XB112" s="58"/>
      <c r="XC112" s="58"/>
      <c r="XD112" s="58"/>
      <c r="XE112" s="58"/>
      <c r="XF112" s="58"/>
      <c r="XG112" s="58"/>
      <c r="XH112" s="58"/>
      <c r="XI112" s="58"/>
      <c r="XJ112" s="58"/>
      <c r="XK112" s="58"/>
      <c r="XL112" s="58"/>
      <c r="XM112" s="58"/>
      <c r="XN112" s="58"/>
      <c r="XO112" s="58"/>
      <c r="XP112" s="58"/>
      <c r="XQ112" s="58"/>
      <c r="XR112" s="58"/>
      <c r="XS112" s="58"/>
      <c r="XT112" s="58"/>
      <c r="XU112" s="58"/>
      <c r="XV112" s="58"/>
      <c r="XW112" s="58"/>
      <c r="XX112" s="58"/>
      <c r="XY112" s="58"/>
      <c r="XZ112" s="58"/>
      <c r="YA112" s="58"/>
      <c r="YB112" s="58"/>
      <c r="YC112" s="58"/>
      <c r="YD112" s="58"/>
      <c r="YE112" s="58"/>
      <c r="YF112" s="58"/>
      <c r="YG112" s="58"/>
      <c r="YH112" s="58"/>
      <c r="YI112" s="58"/>
      <c r="YJ112" s="58"/>
      <c r="YK112" s="58"/>
      <c r="YL112" s="58"/>
      <c r="YM112" s="58"/>
      <c r="YN112" s="58"/>
      <c r="YO112" s="58"/>
      <c r="YP112" s="58"/>
      <c r="YQ112" s="58"/>
      <c r="YR112" s="58"/>
      <c r="YS112" s="58"/>
      <c r="YT112" s="58"/>
      <c r="YU112" s="58"/>
      <c r="YV112" s="58"/>
      <c r="YW112" s="58"/>
      <c r="YX112" s="58"/>
      <c r="YY112" s="58"/>
      <c r="YZ112" s="58"/>
      <c r="ZA112" s="58"/>
      <c r="ZB112" s="58"/>
      <c r="ZC112" s="58"/>
      <c r="ZD112" s="58"/>
      <c r="ZE112" s="58"/>
      <c r="ZF112" s="58"/>
      <c r="ZG112" s="58"/>
      <c r="ZH112" s="58"/>
      <c r="ZI112" s="58"/>
      <c r="ZJ112" s="58"/>
      <c r="ZK112" s="58"/>
      <c r="ZL112" s="58"/>
      <c r="ZM112" s="58"/>
      <c r="ZN112" s="58"/>
      <c r="ZO112" s="58"/>
      <c r="ZP112" s="58"/>
      <c r="ZQ112" s="58"/>
      <c r="ZR112" s="58"/>
      <c r="ZS112" s="58"/>
      <c r="ZT112" s="58"/>
      <c r="ZU112" s="58"/>
      <c r="ZV112" s="58"/>
      <c r="ZW112" s="58"/>
      <c r="ZX112" s="58"/>
      <c r="ZY112" s="58"/>
      <c r="ZZ112" s="58"/>
      <c r="AAA112" s="58"/>
      <c r="AAB112" s="58"/>
      <c r="AAC112" s="58"/>
      <c r="AAD112" s="58"/>
      <c r="AAE112" s="58"/>
      <c r="AAF112" s="58"/>
      <c r="AAG112" s="58"/>
      <c r="AAH112" s="58"/>
      <c r="AAI112" s="58"/>
      <c r="AAJ112" s="58"/>
      <c r="AAK112" s="58"/>
      <c r="AAL112" s="58"/>
      <c r="AAM112" s="58"/>
      <c r="AAN112" s="58"/>
      <c r="AAO112" s="58"/>
      <c r="AAP112" s="58"/>
      <c r="AAQ112" s="58"/>
      <c r="AAR112" s="58"/>
      <c r="AAS112" s="58"/>
      <c r="AAT112" s="58"/>
      <c r="AAU112" s="58"/>
      <c r="AAV112" s="58"/>
      <c r="AAW112" s="58"/>
      <c r="AAX112" s="58"/>
      <c r="AAY112" s="58"/>
      <c r="AAZ112" s="58"/>
      <c r="ABA112" s="58"/>
      <c r="ABB112" s="58"/>
      <c r="ABC112" s="58"/>
      <c r="ABD112" s="58"/>
      <c r="ABE112" s="58"/>
      <c r="ABF112" s="58"/>
      <c r="ABG112" s="58"/>
      <c r="ABH112" s="58"/>
      <c r="ABI112" s="58"/>
      <c r="ABJ112" s="58"/>
      <c r="ABK112" s="58"/>
      <c r="ABL112" s="58"/>
      <c r="ABM112" s="58"/>
      <c r="ABN112" s="58"/>
      <c r="ABO112" s="58"/>
      <c r="ABP112" s="58"/>
      <c r="ABQ112" s="58"/>
      <c r="ABR112" s="58"/>
      <c r="ABS112" s="58"/>
      <c r="ABT112" s="58"/>
      <c r="ABU112" s="58"/>
      <c r="ABV112" s="58"/>
      <c r="ABW112" s="58"/>
      <c r="ABX112" s="58"/>
      <c r="ABY112" s="58"/>
      <c r="ABZ112" s="58"/>
      <c r="ACA112" s="58"/>
      <c r="ACB112" s="58"/>
      <c r="ACC112" s="58"/>
      <c r="ACD112" s="58"/>
      <c r="ACE112" s="58"/>
      <c r="ACF112" s="58"/>
      <c r="ACG112" s="58"/>
      <c r="ACH112" s="58"/>
      <c r="ACI112" s="58"/>
      <c r="ACJ112" s="58"/>
      <c r="ACK112" s="58"/>
      <c r="ACL112" s="58"/>
      <c r="ACM112" s="58"/>
      <c r="ACN112" s="58"/>
      <c r="ACO112" s="58"/>
      <c r="ACP112" s="58"/>
      <c r="ACQ112" s="58"/>
      <c r="ACR112" s="58"/>
      <c r="ACS112" s="58"/>
      <c r="ACT112" s="58"/>
      <c r="ACU112" s="58"/>
      <c r="ACV112" s="58"/>
      <c r="ACW112" s="58"/>
      <c r="ACX112" s="58"/>
      <c r="ACY112" s="58"/>
      <c r="ACZ112" s="58"/>
      <c r="ADA112" s="58"/>
      <c r="ADB112" s="58"/>
      <c r="ADC112" s="58"/>
      <c r="ADD112" s="58"/>
      <c r="ADE112" s="58"/>
      <c r="ADF112" s="58"/>
      <c r="ADG112" s="58"/>
      <c r="ADH112" s="58"/>
      <c r="ADI112" s="58"/>
      <c r="ADJ112" s="58"/>
      <c r="ADK112" s="58"/>
      <c r="ADL112" s="58"/>
      <c r="ADM112" s="58"/>
      <c r="ADN112" s="58"/>
      <c r="ADO112" s="58"/>
      <c r="ADP112" s="58"/>
      <c r="ADQ112" s="58"/>
      <c r="ADR112" s="58"/>
      <c r="ADS112" s="58"/>
      <c r="ADT112" s="58"/>
      <c r="ADU112" s="58"/>
      <c r="ADV112" s="58"/>
      <c r="ADW112" s="58"/>
      <c r="ADX112" s="58"/>
      <c r="ADY112" s="58"/>
      <c r="ADZ112" s="58"/>
      <c r="AEA112" s="58"/>
      <c r="AEB112" s="58"/>
      <c r="AEC112" s="58"/>
      <c r="AED112" s="58"/>
      <c r="AEE112" s="58"/>
      <c r="AEF112" s="58"/>
      <c r="AEG112" s="58"/>
      <c r="AEH112" s="58"/>
      <c r="AEI112" s="58"/>
      <c r="AEJ112" s="58"/>
      <c r="AEK112" s="58"/>
      <c r="AEL112" s="58"/>
      <c r="AEM112" s="58"/>
      <c r="AEN112" s="58"/>
      <c r="AEO112" s="58"/>
      <c r="AEP112" s="58"/>
      <c r="AEQ112" s="58"/>
      <c r="AER112" s="58"/>
      <c r="AES112" s="58"/>
      <c r="AET112" s="58"/>
      <c r="AEU112" s="58"/>
      <c r="AEV112" s="58"/>
      <c r="AEW112" s="58"/>
      <c r="AEX112" s="58"/>
      <c r="AEY112" s="58"/>
      <c r="AEZ112" s="58"/>
      <c r="AFA112" s="58"/>
      <c r="AFB112" s="58"/>
      <c r="AFC112" s="58"/>
      <c r="AFD112" s="58"/>
      <c r="AFE112" s="58"/>
      <c r="AFF112" s="58"/>
      <c r="AFG112" s="58"/>
      <c r="AFH112" s="58"/>
      <c r="AFI112" s="58"/>
      <c r="AFJ112" s="58"/>
      <c r="AFK112" s="58"/>
      <c r="AFL112" s="58"/>
      <c r="AFM112" s="58"/>
      <c r="AFN112" s="58"/>
      <c r="AFO112" s="58"/>
      <c r="AFP112" s="58"/>
      <c r="AFQ112" s="58"/>
      <c r="AFR112" s="58"/>
      <c r="AFS112" s="58"/>
      <c r="AFT112" s="58"/>
      <c r="AFU112" s="58"/>
      <c r="AFV112" s="58"/>
      <c r="AFW112" s="58"/>
      <c r="AFX112" s="58"/>
      <c r="AFY112" s="58"/>
      <c r="AFZ112" s="58"/>
      <c r="AGA112" s="58"/>
      <c r="AGB112" s="58"/>
      <c r="AGC112" s="58"/>
      <c r="AGD112" s="58"/>
      <c r="AGE112" s="58"/>
      <c r="AGF112" s="58"/>
      <c r="AGG112" s="58"/>
      <c r="AGH112" s="58"/>
      <c r="AGI112" s="58"/>
      <c r="AGJ112" s="58"/>
      <c r="AGK112" s="58"/>
      <c r="AGL112" s="58"/>
      <c r="AGM112" s="58"/>
      <c r="AGN112" s="58"/>
      <c r="AGO112" s="58"/>
      <c r="AGP112" s="58"/>
      <c r="AGQ112" s="58"/>
      <c r="AGR112" s="58"/>
      <c r="AGS112" s="58"/>
      <c r="AGT112" s="58"/>
      <c r="AGU112" s="58"/>
      <c r="AGV112" s="58"/>
      <c r="AGW112" s="58"/>
      <c r="AGX112" s="58"/>
      <c r="AGY112" s="58"/>
      <c r="AGZ112" s="58"/>
      <c r="AHA112" s="58"/>
      <c r="AHB112" s="58"/>
      <c r="AHC112" s="58"/>
      <c r="AHD112" s="58"/>
      <c r="AHE112" s="58"/>
      <c r="AHF112" s="58"/>
      <c r="AHG112" s="58"/>
      <c r="AHH112" s="58"/>
      <c r="AHI112" s="58"/>
      <c r="AHJ112" s="58"/>
      <c r="AHK112" s="58"/>
      <c r="AHL112" s="58"/>
      <c r="AHM112" s="58"/>
      <c r="AHN112" s="58"/>
      <c r="AHO112" s="58"/>
      <c r="AHP112" s="58"/>
      <c r="AHQ112" s="58"/>
      <c r="AHR112" s="58"/>
      <c r="AHS112" s="58"/>
      <c r="AHT112" s="58"/>
      <c r="AHU112" s="58"/>
      <c r="AHV112" s="58"/>
      <c r="AHW112" s="58"/>
      <c r="AHX112" s="58"/>
      <c r="AHY112" s="58"/>
      <c r="AHZ112" s="58"/>
      <c r="AIA112" s="58"/>
      <c r="AIB112" s="58"/>
      <c r="AIC112" s="58"/>
      <c r="AID112" s="58"/>
      <c r="AIE112" s="58"/>
      <c r="AIF112" s="58"/>
      <c r="AIG112" s="58"/>
      <c r="AIH112" s="58"/>
      <c r="AII112" s="58"/>
      <c r="AIJ112" s="58"/>
      <c r="AIK112" s="58"/>
      <c r="AIL112" s="58"/>
      <c r="AIM112" s="58"/>
      <c r="AIN112" s="58"/>
      <c r="AIO112" s="58"/>
      <c r="AIP112" s="58"/>
      <c r="AIQ112" s="58"/>
      <c r="AIR112" s="58"/>
      <c r="AIS112" s="58"/>
      <c r="AIT112" s="58"/>
      <c r="AIU112" s="58"/>
      <c r="AIV112" s="58"/>
      <c r="AIW112" s="58"/>
      <c r="AIX112" s="58"/>
      <c r="AIY112" s="58"/>
      <c r="AIZ112" s="58"/>
      <c r="AJA112" s="58"/>
      <c r="AJB112" s="58"/>
      <c r="AJC112" s="58"/>
      <c r="AJD112" s="58"/>
      <c r="AJE112" s="58"/>
      <c r="AJF112" s="58"/>
      <c r="AJG112" s="58"/>
      <c r="AJH112" s="58"/>
      <c r="AJI112" s="58"/>
      <c r="AJJ112" s="58"/>
      <c r="AJK112" s="58"/>
      <c r="AJL112" s="58"/>
      <c r="AJM112" s="58"/>
      <c r="AJN112" s="58"/>
      <c r="AJO112" s="58"/>
      <c r="AJP112" s="58"/>
      <c r="AJQ112" s="58"/>
      <c r="AJR112" s="58"/>
      <c r="AJS112" s="58"/>
      <c r="AJT112" s="58"/>
      <c r="AJU112" s="58"/>
      <c r="AJV112" s="58"/>
      <c r="AJW112" s="58"/>
      <c r="AJX112" s="58"/>
      <c r="AJY112" s="58"/>
      <c r="AJZ112" s="58"/>
      <c r="AKA112" s="58"/>
      <c r="AKB112" s="58"/>
      <c r="AKC112" s="58"/>
      <c r="AKD112" s="58"/>
      <c r="AKE112" s="58"/>
      <c r="AKF112" s="58"/>
      <c r="AKG112" s="58"/>
      <c r="AKH112" s="58"/>
      <c r="AKI112" s="58"/>
      <c r="AKJ112" s="58"/>
      <c r="AKK112" s="58"/>
      <c r="AKL112" s="58"/>
      <c r="AKM112" s="58"/>
      <c r="AKN112" s="58"/>
      <c r="AKO112" s="58"/>
      <c r="AKP112" s="58"/>
      <c r="AKQ112" s="58"/>
      <c r="AKR112" s="58"/>
      <c r="AKS112" s="58"/>
      <c r="AKT112" s="58"/>
      <c r="AKU112" s="58"/>
      <c r="AKV112" s="58"/>
      <c r="AKW112" s="58"/>
      <c r="AKX112" s="58"/>
      <c r="AKY112" s="58"/>
      <c r="AKZ112" s="58"/>
      <c r="ALA112" s="58"/>
      <c r="ALB112" s="58"/>
      <c r="ALC112" s="58"/>
      <c r="ALD112" s="58"/>
      <c r="ALE112" s="58"/>
      <c r="ALF112" s="58"/>
      <c r="ALG112" s="58"/>
      <c r="ALH112" s="58"/>
      <c r="ALI112" s="58"/>
      <c r="ALJ112" s="58"/>
      <c r="ALK112" s="58"/>
      <c r="ALL112" s="58"/>
      <c r="ALM112" s="58"/>
      <c r="ALN112" s="58"/>
      <c r="ALO112" s="58"/>
      <c r="ALP112" s="58"/>
      <c r="ALQ112" s="58"/>
      <c r="ALR112" s="58"/>
      <c r="ALS112" s="58"/>
      <c r="ALT112" s="58"/>
      <c r="ALU112" s="58"/>
      <c r="ALV112" s="58"/>
      <c r="ALW112" s="58"/>
      <c r="ALX112" s="58"/>
      <c r="ALY112" s="58"/>
      <c r="ALZ112" s="58"/>
      <c r="AMA112" s="58"/>
      <c r="AMB112" s="58"/>
      <c r="AMC112" s="58"/>
      <c r="AMD112" s="58"/>
      <c r="AME112" s="58"/>
      <c r="AMF112" s="58"/>
      <c r="AMG112" s="58"/>
      <c r="AMH112" s="58"/>
      <c r="AMI112" s="58"/>
      <c r="AMJ112" s="59"/>
    </row>
    <row r="113" spans="1:1024" s="2" customFormat="1" ht="15" customHeight="1">
      <c r="A113" s="185" t="s">
        <v>173</v>
      </c>
      <c r="B113" s="185"/>
      <c r="C113" s="185"/>
      <c r="D113" s="185"/>
      <c r="E113" s="185"/>
      <c r="F113" s="185"/>
      <c r="G113" s="185"/>
      <c r="H113" s="185"/>
      <c r="I113" s="185"/>
      <c r="J113" s="15"/>
      <c r="K113" s="1"/>
      <c r="AV113" s="58"/>
      <c r="AW113" s="58"/>
      <c r="AX113" s="58"/>
      <c r="AY113" s="58"/>
      <c r="AZ113" s="58"/>
      <c r="BA113" s="58"/>
      <c r="BB113" s="58"/>
      <c r="BC113" s="58"/>
      <c r="BD113" s="58"/>
      <c r="BE113" s="58"/>
      <c r="BF113" s="58"/>
      <c r="BG113" s="58"/>
      <c r="BH113" s="58"/>
      <c r="BI113" s="58"/>
      <c r="BJ113" s="58"/>
      <c r="BK113" s="58"/>
      <c r="BL113" s="58"/>
      <c r="BM113" s="58"/>
      <c r="BN113" s="58"/>
      <c r="BO113" s="58"/>
      <c r="BP113" s="58"/>
      <c r="BQ113" s="58"/>
      <c r="BR113" s="58"/>
      <c r="BS113" s="58"/>
      <c r="BT113" s="58"/>
      <c r="BU113" s="58"/>
      <c r="BV113" s="58"/>
      <c r="BW113" s="58"/>
      <c r="BX113" s="58"/>
      <c r="BY113" s="58"/>
      <c r="BZ113" s="58"/>
      <c r="CA113" s="58"/>
      <c r="CB113" s="58"/>
      <c r="CC113" s="58"/>
      <c r="CD113" s="58"/>
      <c r="CE113" s="58"/>
      <c r="CF113" s="58"/>
      <c r="CG113" s="58"/>
      <c r="CH113" s="58"/>
      <c r="CI113" s="58"/>
      <c r="CJ113" s="58"/>
      <c r="CK113" s="58"/>
      <c r="CL113" s="58"/>
      <c r="CM113" s="58"/>
      <c r="CN113" s="58"/>
      <c r="CO113" s="58"/>
      <c r="CP113" s="58"/>
      <c r="CQ113" s="58"/>
      <c r="CR113" s="58"/>
      <c r="CS113" s="58"/>
      <c r="CT113" s="58"/>
      <c r="CU113" s="58"/>
      <c r="CV113" s="58"/>
      <c r="CW113" s="58"/>
      <c r="CX113" s="58"/>
      <c r="CY113" s="58"/>
      <c r="CZ113" s="58"/>
      <c r="DA113" s="58"/>
      <c r="DB113" s="58"/>
      <c r="DC113" s="58"/>
      <c r="DD113" s="58"/>
      <c r="DE113" s="58"/>
      <c r="DF113" s="58"/>
      <c r="DG113" s="58"/>
      <c r="DH113" s="58"/>
      <c r="DI113" s="58"/>
      <c r="DJ113" s="58"/>
      <c r="DK113" s="58"/>
      <c r="DL113" s="58"/>
      <c r="DM113" s="58"/>
      <c r="DN113" s="58"/>
      <c r="DO113" s="58"/>
      <c r="DP113" s="58"/>
      <c r="DQ113" s="58"/>
      <c r="DR113" s="58"/>
      <c r="DS113" s="58"/>
      <c r="DT113" s="58"/>
      <c r="DU113" s="58"/>
      <c r="DV113" s="58"/>
      <c r="DW113" s="58"/>
      <c r="DX113" s="58"/>
      <c r="DY113" s="58"/>
      <c r="DZ113" s="58"/>
      <c r="EA113" s="58"/>
      <c r="EB113" s="58"/>
      <c r="EC113" s="58"/>
      <c r="ED113" s="58"/>
      <c r="EE113" s="58"/>
      <c r="EF113" s="58"/>
      <c r="EG113" s="58"/>
      <c r="EH113" s="58"/>
      <c r="EI113" s="58"/>
      <c r="EJ113" s="58"/>
      <c r="EK113" s="58"/>
      <c r="EL113" s="58"/>
      <c r="EM113" s="58"/>
      <c r="EN113" s="58"/>
      <c r="EO113" s="58"/>
      <c r="EP113" s="58"/>
      <c r="EQ113" s="58"/>
      <c r="ER113" s="58"/>
      <c r="ES113" s="58"/>
      <c r="ET113" s="58"/>
      <c r="EU113" s="58"/>
      <c r="EV113" s="58"/>
      <c r="EW113" s="58"/>
      <c r="EX113" s="58"/>
      <c r="EY113" s="58"/>
      <c r="EZ113" s="58"/>
      <c r="FA113" s="58"/>
      <c r="FB113" s="58"/>
      <c r="FC113" s="58"/>
      <c r="FD113" s="58"/>
      <c r="FE113" s="58"/>
      <c r="FF113" s="58"/>
      <c r="FG113" s="58"/>
      <c r="FH113" s="58"/>
      <c r="FI113" s="58"/>
      <c r="FJ113" s="58"/>
      <c r="FK113" s="58"/>
      <c r="FL113" s="58"/>
      <c r="FM113" s="58"/>
      <c r="FN113" s="58"/>
      <c r="FO113" s="58"/>
      <c r="FP113" s="58"/>
      <c r="FQ113" s="58"/>
      <c r="FR113" s="58"/>
      <c r="FS113" s="58"/>
      <c r="FT113" s="58"/>
      <c r="FU113" s="58"/>
      <c r="FV113" s="58"/>
      <c r="FW113" s="58"/>
      <c r="FX113" s="58"/>
      <c r="FY113" s="58"/>
      <c r="FZ113" s="58"/>
      <c r="GA113" s="58"/>
      <c r="GB113" s="58"/>
      <c r="GC113" s="58"/>
      <c r="GD113" s="58"/>
      <c r="GE113" s="58"/>
      <c r="GF113" s="58"/>
      <c r="GG113" s="58"/>
      <c r="GH113" s="58"/>
      <c r="GI113" s="58"/>
      <c r="GJ113" s="58"/>
      <c r="GK113" s="58"/>
      <c r="GL113" s="58"/>
      <c r="GM113" s="58"/>
      <c r="GN113" s="58"/>
      <c r="GO113" s="58"/>
      <c r="GP113" s="58"/>
      <c r="GQ113" s="58"/>
      <c r="GR113" s="58"/>
      <c r="GS113" s="58"/>
      <c r="GT113" s="58"/>
      <c r="GU113" s="58"/>
      <c r="GV113" s="58"/>
      <c r="GW113" s="58"/>
      <c r="GX113" s="58"/>
      <c r="GY113" s="58"/>
      <c r="GZ113" s="58"/>
      <c r="HA113" s="58"/>
      <c r="HB113" s="58"/>
      <c r="HC113" s="58"/>
      <c r="HD113" s="58"/>
      <c r="HE113" s="58"/>
      <c r="HF113" s="58"/>
      <c r="HG113" s="58"/>
      <c r="HH113" s="58"/>
      <c r="HI113" s="58"/>
      <c r="HJ113" s="58"/>
      <c r="HK113" s="58"/>
      <c r="HL113" s="58"/>
      <c r="HM113" s="58"/>
      <c r="HN113" s="58"/>
      <c r="HO113" s="58"/>
      <c r="HP113" s="58"/>
      <c r="HQ113" s="58"/>
      <c r="HR113" s="58"/>
      <c r="HS113" s="58"/>
      <c r="HT113" s="58"/>
      <c r="HU113" s="58"/>
      <c r="HV113" s="58"/>
      <c r="HW113" s="58"/>
      <c r="HX113" s="58"/>
      <c r="HY113" s="58"/>
      <c r="HZ113" s="58"/>
      <c r="IA113" s="58"/>
      <c r="IB113" s="58"/>
      <c r="IC113" s="58"/>
      <c r="ID113" s="58"/>
      <c r="IE113" s="58"/>
      <c r="IF113" s="58"/>
      <c r="IG113" s="58"/>
      <c r="IH113" s="58"/>
      <c r="II113" s="58"/>
      <c r="IJ113" s="58"/>
      <c r="IK113" s="58"/>
      <c r="IL113" s="58"/>
      <c r="IM113" s="58"/>
      <c r="IN113" s="58"/>
      <c r="IO113" s="58"/>
      <c r="IP113" s="58"/>
      <c r="IQ113" s="58"/>
      <c r="IR113" s="58"/>
      <c r="IS113" s="58"/>
      <c r="IT113" s="58"/>
      <c r="IU113" s="58"/>
      <c r="IV113" s="58"/>
      <c r="IW113" s="58"/>
      <c r="IX113" s="58"/>
      <c r="IY113" s="58"/>
      <c r="IZ113" s="58"/>
      <c r="JA113" s="58"/>
      <c r="JB113" s="58"/>
      <c r="JC113" s="58"/>
      <c r="JD113" s="58"/>
      <c r="JE113" s="58"/>
      <c r="JF113" s="58"/>
      <c r="JG113" s="58"/>
      <c r="JH113" s="58"/>
      <c r="JI113" s="58"/>
      <c r="JJ113" s="58"/>
      <c r="JK113" s="58"/>
      <c r="JL113" s="58"/>
      <c r="JM113" s="58"/>
      <c r="JN113" s="58"/>
      <c r="JO113" s="58"/>
      <c r="JP113" s="58"/>
      <c r="JQ113" s="58"/>
      <c r="JR113" s="58"/>
      <c r="JS113" s="58"/>
      <c r="JT113" s="58"/>
      <c r="JU113" s="58"/>
      <c r="JV113" s="58"/>
      <c r="JW113" s="58"/>
      <c r="JX113" s="58"/>
      <c r="JY113" s="58"/>
      <c r="JZ113" s="58"/>
      <c r="KA113" s="58"/>
      <c r="KB113" s="58"/>
      <c r="KC113" s="58"/>
      <c r="KD113" s="58"/>
      <c r="KE113" s="58"/>
      <c r="KF113" s="58"/>
      <c r="KG113" s="58"/>
      <c r="KH113" s="58"/>
      <c r="KI113" s="58"/>
      <c r="KJ113" s="58"/>
      <c r="KK113" s="58"/>
      <c r="KL113" s="58"/>
      <c r="KM113" s="58"/>
      <c r="KN113" s="58"/>
      <c r="KO113" s="58"/>
      <c r="KP113" s="58"/>
      <c r="KQ113" s="58"/>
      <c r="KR113" s="58"/>
      <c r="KS113" s="58"/>
      <c r="KT113" s="58"/>
      <c r="KU113" s="58"/>
      <c r="KV113" s="58"/>
      <c r="KW113" s="58"/>
      <c r="KX113" s="58"/>
      <c r="KY113" s="58"/>
      <c r="KZ113" s="58"/>
      <c r="LA113" s="58"/>
      <c r="LB113" s="58"/>
      <c r="LC113" s="58"/>
      <c r="LD113" s="58"/>
      <c r="LE113" s="58"/>
      <c r="LF113" s="58"/>
      <c r="LG113" s="58"/>
      <c r="LH113" s="58"/>
      <c r="LI113" s="58"/>
      <c r="LJ113" s="58"/>
      <c r="LK113" s="58"/>
      <c r="LL113" s="58"/>
      <c r="LM113" s="58"/>
      <c r="LN113" s="58"/>
      <c r="LO113" s="58"/>
      <c r="LP113" s="58"/>
      <c r="LQ113" s="58"/>
      <c r="LR113" s="58"/>
      <c r="LS113" s="58"/>
      <c r="LT113" s="58"/>
      <c r="LU113" s="58"/>
      <c r="LV113" s="58"/>
      <c r="LW113" s="58"/>
      <c r="LX113" s="58"/>
      <c r="LY113" s="58"/>
      <c r="LZ113" s="58"/>
      <c r="MA113" s="58"/>
      <c r="MB113" s="58"/>
      <c r="MC113" s="58"/>
      <c r="MD113" s="58"/>
      <c r="ME113" s="58"/>
      <c r="MF113" s="58"/>
      <c r="MG113" s="58"/>
      <c r="MH113" s="58"/>
      <c r="MI113" s="58"/>
      <c r="MJ113" s="58"/>
      <c r="MK113" s="58"/>
      <c r="ML113" s="58"/>
      <c r="MM113" s="58"/>
      <c r="MN113" s="58"/>
      <c r="MO113" s="58"/>
      <c r="MP113" s="58"/>
      <c r="MQ113" s="58"/>
      <c r="MR113" s="58"/>
      <c r="MS113" s="58"/>
      <c r="MT113" s="58"/>
      <c r="MU113" s="58"/>
      <c r="MV113" s="58"/>
      <c r="MW113" s="58"/>
      <c r="MX113" s="58"/>
      <c r="MY113" s="58"/>
      <c r="MZ113" s="58"/>
      <c r="NA113" s="58"/>
      <c r="NB113" s="58"/>
      <c r="NC113" s="58"/>
      <c r="ND113" s="58"/>
      <c r="NE113" s="58"/>
      <c r="NF113" s="58"/>
      <c r="NG113" s="58"/>
      <c r="NH113" s="58"/>
      <c r="NI113" s="58"/>
      <c r="NJ113" s="58"/>
      <c r="NK113" s="58"/>
      <c r="NL113" s="58"/>
      <c r="NM113" s="58"/>
      <c r="NN113" s="58"/>
      <c r="NO113" s="58"/>
      <c r="NP113" s="58"/>
      <c r="NQ113" s="58"/>
      <c r="NR113" s="58"/>
      <c r="NS113" s="58"/>
      <c r="NT113" s="58"/>
      <c r="NU113" s="58"/>
      <c r="NV113" s="58"/>
      <c r="NW113" s="58"/>
      <c r="NX113" s="58"/>
      <c r="NY113" s="58"/>
      <c r="NZ113" s="58"/>
      <c r="OA113" s="58"/>
      <c r="OB113" s="58"/>
      <c r="OC113" s="58"/>
      <c r="OD113" s="58"/>
      <c r="OE113" s="58"/>
      <c r="OF113" s="58"/>
      <c r="OG113" s="58"/>
      <c r="OH113" s="58"/>
      <c r="OI113" s="58"/>
      <c r="OJ113" s="58"/>
      <c r="OK113" s="58"/>
      <c r="OL113" s="58"/>
      <c r="OM113" s="58"/>
      <c r="ON113" s="58"/>
      <c r="OO113" s="58"/>
      <c r="OP113" s="58"/>
      <c r="OQ113" s="58"/>
      <c r="OR113" s="58"/>
      <c r="OS113" s="58"/>
      <c r="OT113" s="58"/>
      <c r="OU113" s="58"/>
      <c r="OV113" s="58"/>
      <c r="OW113" s="58"/>
      <c r="OX113" s="58"/>
      <c r="OY113" s="58"/>
      <c r="OZ113" s="58"/>
      <c r="PA113" s="58"/>
      <c r="PB113" s="58"/>
      <c r="PC113" s="58"/>
      <c r="PD113" s="58"/>
      <c r="PE113" s="58"/>
      <c r="PF113" s="58"/>
      <c r="PG113" s="58"/>
      <c r="PH113" s="58"/>
      <c r="PI113" s="58"/>
      <c r="PJ113" s="58"/>
      <c r="PK113" s="58"/>
      <c r="PL113" s="58"/>
      <c r="PM113" s="58"/>
      <c r="PN113" s="58"/>
      <c r="PO113" s="58"/>
      <c r="PP113" s="58"/>
      <c r="PQ113" s="58"/>
      <c r="PR113" s="58"/>
      <c r="PS113" s="58"/>
      <c r="PT113" s="58"/>
      <c r="PU113" s="58"/>
      <c r="PV113" s="58"/>
      <c r="PW113" s="58"/>
      <c r="PX113" s="58"/>
      <c r="PY113" s="58"/>
      <c r="PZ113" s="58"/>
      <c r="QA113" s="58"/>
      <c r="QB113" s="58"/>
      <c r="QC113" s="58"/>
      <c r="QD113" s="58"/>
      <c r="QE113" s="58"/>
      <c r="QF113" s="58"/>
      <c r="QG113" s="58"/>
      <c r="QH113" s="58"/>
      <c r="QI113" s="58"/>
      <c r="QJ113" s="58"/>
      <c r="QK113" s="58"/>
      <c r="QL113" s="58"/>
      <c r="QM113" s="58"/>
      <c r="QN113" s="58"/>
      <c r="QO113" s="58"/>
      <c r="QP113" s="58"/>
      <c r="QQ113" s="58"/>
      <c r="QR113" s="58"/>
      <c r="QS113" s="58"/>
      <c r="QT113" s="58"/>
      <c r="QU113" s="58"/>
      <c r="QV113" s="58"/>
      <c r="QW113" s="58"/>
      <c r="QX113" s="58"/>
      <c r="QY113" s="58"/>
      <c r="QZ113" s="58"/>
      <c r="RA113" s="58"/>
      <c r="RB113" s="58"/>
      <c r="RC113" s="58"/>
      <c r="RD113" s="58"/>
      <c r="RE113" s="58"/>
      <c r="RF113" s="58"/>
      <c r="RG113" s="58"/>
      <c r="RH113" s="58"/>
      <c r="RI113" s="58"/>
      <c r="RJ113" s="58"/>
      <c r="RK113" s="58"/>
      <c r="RL113" s="58"/>
      <c r="RM113" s="58"/>
      <c r="RN113" s="58"/>
      <c r="RO113" s="58"/>
      <c r="RP113" s="58"/>
      <c r="RQ113" s="58"/>
      <c r="RR113" s="58"/>
      <c r="RS113" s="58"/>
      <c r="RT113" s="58"/>
      <c r="RU113" s="58"/>
      <c r="RV113" s="58"/>
      <c r="RW113" s="58"/>
      <c r="RX113" s="58"/>
      <c r="RY113" s="58"/>
      <c r="RZ113" s="58"/>
      <c r="SA113" s="58"/>
      <c r="SB113" s="58"/>
      <c r="SC113" s="58"/>
      <c r="SD113" s="58"/>
      <c r="SE113" s="58"/>
      <c r="SF113" s="58"/>
      <c r="SG113" s="58"/>
      <c r="SH113" s="58"/>
      <c r="SI113" s="58"/>
      <c r="SJ113" s="58"/>
      <c r="SK113" s="58"/>
      <c r="SL113" s="58"/>
      <c r="SM113" s="58"/>
      <c r="SN113" s="58"/>
      <c r="SO113" s="58"/>
      <c r="SP113" s="58"/>
      <c r="SQ113" s="58"/>
      <c r="SR113" s="58"/>
      <c r="SS113" s="58"/>
      <c r="ST113" s="58"/>
      <c r="SU113" s="58"/>
      <c r="SV113" s="58"/>
      <c r="SW113" s="58"/>
      <c r="SX113" s="58"/>
      <c r="SY113" s="58"/>
      <c r="SZ113" s="58"/>
      <c r="TA113" s="58"/>
      <c r="TB113" s="58"/>
      <c r="TC113" s="58"/>
      <c r="TD113" s="58"/>
      <c r="TE113" s="58"/>
      <c r="TF113" s="58"/>
      <c r="TG113" s="58"/>
      <c r="TH113" s="58"/>
      <c r="TI113" s="58"/>
      <c r="TJ113" s="58"/>
      <c r="TK113" s="58"/>
      <c r="TL113" s="58"/>
      <c r="TM113" s="58"/>
      <c r="TN113" s="58"/>
      <c r="TO113" s="58"/>
      <c r="TP113" s="58"/>
      <c r="TQ113" s="58"/>
      <c r="TR113" s="58"/>
      <c r="TS113" s="58"/>
      <c r="TT113" s="58"/>
      <c r="TU113" s="58"/>
      <c r="TV113" s="58"/>
      <c r="TW113" s="58"/>
      <c r="TX113" s="58"/>
      <c r="TY113" s="58"/>
      <c r="TZ113" s="58"/>
      <c r="UA113" s="58"/>
      <c r="UB113" s="58"/>
      <c r="UC113" s="58"/>
      <c r="UD113" s="58"/>
      <c r="UE113" s="58"/>
      <c r="UF113" s="58"/>
      <c r="UG113" s="58"/>
      <c r="UH113" s="58"/>
      <c r="UI113" s="58"/>
      <c r="UJ113" s="58"/>
      <c r="UK113" s="58"/>
      <c r="UL113" s="58"/>
      <c r="UM113" s="58"/>
      <c r="UN113" s="58"/>
      <c r="UO113" s="58"/>
      <c r="UP113" s="58"/>
      <c r="UQ113" s="58"/>
      <c r="UR113" s="58"/>
      <c r="US113" s="58"/>
      <c r="UT113" s="58"/>
      <c r="UU113" s="58"/>
      <c r="UV113" s="58"/>
      <c r="UW113" s="58"/>
      <c r="UX113" s="58"/>
      <c r="UY113" s="58"/>
      <c r="UZ113" s="58"/>
      <c r="VA113" s="58"/>
      <c r="VB113" s="58"/>
      <c r="VC113" s="58"/>
      <c r="VD113" s="58"/>
      <c r="VE113" s="58"/>
      <c r="VF113" s="58"/>
      <c r="VG113" s="58"/>
      <c r="VH113" s="58"/>
      <c r="VI113" s="58"/>
      <c r="VJ113" s="58"/>
      <c r="VK113" s="58"/>
      <c r="VL113" s="58"/>
      <c r="VM113" s="58"/>
      <c r="VN113" s="58"/>
      <c r="VO113" s="58"/>
      <c r="VP113" s="58"/>
      <c r="VQ113" s="58"/>
      <c r="VR113" s="58"/>
      <c r="VS113" s="58"/>
      <c r="VT113" s="58"/>
      <c r="VU113" s="58"/>
      <c r="VV113" s="58"/>
      <c r="VW113" s="58"/>
      <c r="VX113" s="58"/>
      <c r="VY113" s="58"/>
      <c r="VZ113" s="58"/>
      <c r="WA113" s="58"/>
      <c r="WB113" s="58"/>
      <c r="WC113" s="58"/>
      <c r="WD113" s="58"/>
      <c r="WE113" s="58"/>
      <c r="WF113" s="58"/>
      <c r="WG113" s="58"/>
      <c r="WH113" s="58"/>
      <c r="WI113" s="58"/>
      <c r="WJ113" s="58"/>
      <c r="WK113" s="58"/>
      <c r="WL113" s="58"/>
      <c r="WM113" s="58"/>
      <c r="WN113" s="58"/>
      <c r="WO113" s="58"/>
      <c r="WP113" s="58"/>
      <c r="WQ113" s="58"/>
      <c r="WR113" s="58"/>
      <c r="WS113" s="58"/>
      <c r="WT113" s="58"/>
      <c r="WU113" s="58"/>
      <c r="WV113" s="58"/>
      <c r="WW113" s="58"/>
      <c r="WX113" s="58"/>
      <c r="WY113" s="58"/>
      <c r="WZ113" s="58"/>
      <c r="XA113" s="58"/>
      <c r="XB113" s="58"/>
      <c r="XC113" s="58"/>
      <c r="XD113" s="58"/>
      <c r="XE113" s="58"/>
      <c r="XF113" s="58"/>
      <c r="XG113" s="58"/>
      <c r="XH113" s="58"/>
      <c r="XI113" s="58"/>
      <c r="XJ113" s="58"/>
      <c r="XK113" s="58"/>
      <c r="XL113" s="58"/>
      <c r="XM113" s="58"/>
      <c r="XN113" s="58"/>
      <c r="XO113" s="58"/>
      <c r="XP113" s="58"/>
      <c r="XQ113" s="58"/>
      <c r="XR113" s="58"/>
      <c r="XS113" s="58"/>
      <c r="XT113" s="58"/>
      <c r="XU113" s="58"/>
      <c r="XV113" s="58"/>
      <c r="XW113" s="58"/>
      <c r="XX113" s="58"/>
      <c r="XY113" s="58"/>
      <c r="XZ113" s="58"/>
      <c r="YA113" s="58"/>
      <c r="YB113" s="58"/>
      <c r="YC113" s="58"/>
      <c r="YD113" s="58"/>
      <c r="YE113" s="58"/>
      <c r="YF113" s="58"/>
      <c r="YG113" s="58"/>
      <c r="YH113" s="58"/>
      <c r="YI113" s="58"/>
      <c r="YJ113" s="58"/>
      <c r="YK113" s="58"/>
      <c r="YL113" s="58"/>
      <c r="YM113" s="58"/>
      <c r="YN113" s="58"/>
      <c r="YO113" s="58"/>
      <c r="YP113" s="58"/>
      <c r="YQ113" s="58"/>
      <c r="YR113" s="58"/>
      <c r="YS113" s="58"/>
      <c r="YT113" s="58"/>
      <c r="YU113" s="58"/>
      <c r="YV113" s="58"/>
      <c r="YW113" s="58"/>
      <c r="YX113" s="58"/>
      <c r="YY113" s="58"/>
      <c r="YZ113" s="58"/>
      <c r="ZA113" s="58"/>
      <c r="ZB113" s="58"/>
      <c r="ZC113" s="58"/>
      <c r="ZD113" s="58"/>
      <c r="ZE113" s="58"/>
      <c r="ZF113" s="58"/>
      <c r="ZG113" s="58"/>
      <c r="ZH113" s="58"/>
      <c r="ZI113" s="58"/>
      <c r="ZJ113" s="58"/>
      <c r="ZK113" s="58"/>
      <c r="ZL113" s="58"/>
      <c r="ZM113" s="58"/>
      <c r="ZN113" s="58"/>
      <c r="ZO113" s="58"/>
      <c r="ZP113" s="58"/>
      <c r="ZQ113" s="58"/>
      <c r="ZR113" s="58"/>
      <c r="ZS113" s="58"/>
      <c r="ZT113" s="58"/>
      <c r="ZU113" s="58"/>
      <c r="ZV113" s="58"/>
      <c r="ZW113" s="58"/>
      <c r="ZX113" s="58"/>
      <c r="ZY113" s="58"/>
      <c r="ZZ113" s="58"/>
      <c r="AAA113" s="58"/>
      <c r="AAB113" s="58"/>
      <c r="AAC113" s="58"/>
      <c r="AAD113" s="58"/>
      <c r="AAE113" s="58"/>
      <c r="AAF113" s="58"/>
      <c r="AAG113" s="58"/>
      <c r="AAH113" s="58"/>
      <c r="AAI113" s="58"/>
      <c r="AAJ113" s="58"/>
      <c r="AAK113" s="58"/>
      <c r="AAL113" s="58"/>
      <c r="AAM113" s="58"/>
      <c r="AAN113" s="58"/>
      <c r="AAO113" s="58"/>
      <c r="AAP113" s="58"/>
      <c r="AAQ113" s="58"/>
      <c r="AAR113" s="58"/>
      <c r="AAS113" s="58"/>
      <c r="AAT113" s="58"/>
      <c r="AAU113" s="58"/>
      <c r="AAV113" s="58"/>
      <c r="AAW113" s="58"/>
      <c r="AAX113" s="58"/>
      <c r="AAY113" s="58"/>
      <c r="AAZ113" s="58"/>
      <c r="ABA113" s="58"/>
      <c r="ABB113" s="58"/>
      <c r="ABC113" s="58"/>
      <c r="ABD113" s="58"/>
      <c r="ABE113" s="58"/>
      <c r="ABF113" s="58"/>
      <c r="ABG113" s="58"/>
      <c r="ABH113" s="58"/>
      <c r="ABI113" s="58"/>
      <c r="ABJ113" s="58"/>
      <c r="ABK113" s="58"/>
      <c r="ABL113" s="58"/>
      <c r="ABM113" s="58"/>
      <c r="ABN113" s="58"/>
      <c r="ABO113" s="58"/>
      <c r="ABP113" s="58"/>
      <c r="ABQ113" s="58"/>
      <c r="ABR113" s="58"/>
      <c r="ABS113" s="58"/>
      <c r="ABT113" s="58"/>
      <c r="ABU113" s="58"/>
      <c r="ABV113" s="58"/>
      <c r="ABW113" s="58"/>
      <c r="ABX113" s="58"/>
      <c r="ABY113" s="58"/>
      <c r="ABZ113" s="58"/>
      <c r="ACA113" s="58"/>
      <c r="ACB113" s="58"/>
      <c r="ACC113" s="58"/>
      <c r="ACD113" s="58"/>
      <c r="ACE113" s="58"/>
      <c r="ACF113" s="58"/>
      <c r="ACG113" s="58"/>
      <c r="ACH113" s="58"/>
      <c r="ACI113" s="58"/>
      <c r="ACJ113" s="58"/>
      <c r="ACK113" s="58"/>
      <c r="ACL113" s="58"/>
      <c r="ACM113" s="58"/>
      <c r="ACN113" s="58"/>
      <c r="ACO113" s="58"/>
      <c r="ACP113" s="58"/>
      <c r="ACQ113" s="58"/>
      <c r="ACR113" s="58"/>
      <c r="ACS113" s="58"/>
      <c r="ACT113" s="58"/>
      <c r="ACU113" s="58"/>
      <c r="ACV113" s="58"/>
      <c r="ACW113" s="58"/>
      <c r="ACX113" s="58"/>
      <c r="ACY113" s="58"/>
      <c r="ACZ113" s="58"/>
      <c r="ADA113" s="58"/>
      <c r="ADB113" s="58"/>
      <c r="ADC113" s="58"/>
      <c r="ADD113" s="58"/>
      <c r="ADE113" s="58"/>
      <c r="ADF113" s="58"/>
      <c r="ADG113" s="58"/>
      <c r="ADH113" s="58"/>
      <c r="ADI113" s="58"/>
      <c r="ADJ113" s="58"/>
      <c r="ADK113" s="58"/>
      <c r="ADL113" s="58"/>
      <c r="ADM113" s="58"/>
      <c r="ADN113" s="58"/>
      <c r="ADO113" s="58"/>
      <c r="ADP113" s="58"/>
      <c r="ADQ113" s="58"/>
      <c r="ADR113" s="58"/>
      <c r="ADS113" s="58"/>
      <c r="ADT113" s="58"/>
      <c r="ADU113" s="58"/>
      <c r="ADV113" s="58"/>
      <c r="ADW113" s="58"/>
      <c r="ADX113" s="58"/>
      <c r="ADY113" s="58"/>
      <c r="ADZ113" s="58"/>
      <c r="AEA113" s="58"/>
      <c r="AEB113" s="58"/>
      <c r="AEC113" s="58"/>
      <c r="AED113" s="58"/>
      <c r="AEE113" s="58"/>
      <c r="AEF113" s="58"/>
      <c r="AEG113" s="58"/>
      <c r="AEH113" s="58"/>
      <c r="AEI113" s="58"/>
      <c r="AEJ113" s="58"/>
      <c r="AEK113" s="58"/>
      <c r="AEL113" s="58"/>
      <c r="AEM113" s="58"/>
      <c r="AEN113" s="58"/>
      <c r="AEO113" s="58"/>
      <c r="AEP113" s="58"/>
      <c r="AEQ113" s="58"/>
      <c r="AER113" s="58"/>
      <c r="AES113" s="58"/>
      <c r="AET113" s="58"/>
      <c r="AEU113" s="58"/>
      <c r="AEV113" s="58"/>
      <c r="AEW113" s="58"/>
      <c r="AEX113" s="58"/>
      <c r="AEY113" s="58"/>
      <c r="AEZ113" s="58"/>
      <c r="AFA113" s="58"/>
      <c r="AFB113" s="58"/>
      <c r="AFC113" s="58"/>
      <c r="AFD113" s="58"/>
      <c r="AFE113" s="58"/>
      <c r="AFF113" s="58"/>
      <c r="AFG113" s="58"/>
      <c r="AFH113" s="58"/>
      <c r="AFI113" s="58"/>
      <c r="AFJ113" s="58"/>
      <c r="AFK113" s="58"/>
      <c r="AFL113" s="58"/>
      <c r="AFM113" s="58"/>
      <c r="AFN113" s="58"/>
      <c r="AFO113" s="58"/>
      <c r="AFP113" s="58"/>
      <c r="AFQ113" s="58"/>
      <c r="AFR113" s="58"/>
      <c r="AFS113" s="58"/>
      <c r="AFT113" s="58"/>
      <c r="AFU113" s="58"/>
      <c r="AFV113" s="58"/>
      <c r="AFW113" s="58"/>
      <c r="AFX113" s="58"/>
      <c r="AFY113" s="58"/>
      <c r="AFZ113" s="58"/>
      <c r="AGA113" s="58"/>
      <c r="AGB113" s="58"/>
      <c r="AGC113" s="58"/>
      <c r="AGD113" s="58"/>
      <c r="AGE113" s="58"/>
      <c r="AGF113" s="58"/>
      <c r="AGG113" s="58"/>
      <c r="AGH113" s="58"/>
      <c r="AGI113" s="58"/>
      <c r="AGJ113" s="58"/>
      <c r="AGK113" s="58"/>
      <c r="AGL113" s="58"/>
      <c r="AGM113" s="58"/>
      <c r="AGN113" s="58"/>
      <c r="AGO113" s="58"/>
      <c r="AGP113" s="58"/>
      <c r="AGQ113" s="58"/>
      <c r="AGR113" s="58"/>
      <c r="AGS113" s="58"/>
      <c r="AGT113" s="58"/>
      <c r="AGU113" s="58"/>
      <c r="AGV113" s="58"/>
      <c r="AGW113" s="58"/>
      <c r="AGX113" s="58"/>
      <c r="AGY113" s="58"/>
      <c r="AGZ113" s="58"/>
      <c r="AHA113" s="58"/>
      <c r="AHB113" s="58"/>
      <c r="AHC113" s="58"/>
      <c r="AHD113" s="58"/>
      <c r="AHE113" s="58"/>
      <c r="AHF113" s="58"/>
      <c r="AHG113" s="58"/>
      <c r="AHH113" s="58"/>
      <c r="AHI113" s="58"/>
      <c r="AHJ113" s="58"/>
      <c r="AHK113" s="58"/>
      <c r="AHL113" s="58"/>
      <c r="AHM113" s="58"/>
      <c r="AHN113" s="58"/>
      <c r="AHO113" s="58"/>
      <c r="AHP113" s="58"/>
      <c r="AHQ113" s="58"/>
      <c r="AHR113" s="58"/>
      <c r="AHS113" s="58"/>
      <c r="AHT113" s="58"/>
      <c r="AHU113" s="58"/>
      <c r="AHV113" s="58"/>
      <c r="AHW113" s="58"/>
      <c r="AHX113" s="58"/>
      <c r="AHY113" s="58"/>
      <c r="AHZ113" s="58"/>
      <c r="AIA113" s="58"/>
      <c r="AIB113" s="58"/>
      <c r="AIC113" s="58"/>
      <c r="AID113" s="58"/>
      <c r="AIE113" s="58"/>
      <c r="AIF113" s="58"/>
      <c r="AIG113" s="58"/>
      <c r="AIH113" s="58"/>
      <c r="AII113" s="58"/>
      <c r="AIJ113" s="58"/>
      <c r="AIK113" s="58"/>
      <c r="AIL113" s="58"/>
      <c r="AIM113" s="58"/>
      <c r="AIN113" s="58"/>
      <c r="AIO113" s="58"/>
      <c r="AIP113" s="58"/>
      <c r="AIQ113" s="58"/>
      <c r="AIR113" s="58"/>
      <c r="AIS113" s="58"/>
      <c r="AIT113" s="58"/>
      <c r="AIU113" s="58"/>
      <c r="AIV113" s="58"/>
      <c r="AIW113" s="58"/>
      <c r="AIX113" s="58"/>
      <c r="AIY113" s="58"/>
      <c r="AIZ113" s="58"/>
      <c r="AJA113" s="58"/>
      <c r="AJB113" s="58"/>
      <c r="AJC113" s="58"/>
      <c r="AJD113" s="58"/>
      <c r="AJE113" s="58"/>
      <c r="AJF113" s="58"/>
      <c r="AJG113" s="58"/>
      <c r="AJH113" s="58"/>
      <c r="AJI113" s="58"/>
      <c r="AJJ113" s="58"/>
      <c r="AJK113" s="58"/>
      <c r="AJL113" s="58"/>
      <c r="AJM113" s="58"/>
      <c r="AJN113" s="58"/>
      <c r="AJO113" s="58"/>
      <c r="AJP113" s="58"/>
      <c r="AJQ113" s="58"/>
      <c r="AJR113" s="58"/>
      <c r="AJS113" s="58"/>
      <c r="AJT113" s="58"/>
      <c r="AJU113" s="58"/>
      <c r="AJV113" s="58"/>
      <c r="AJW113" s="58"/>
      <c r="AJX113" s="58"/>
      <c r="AJY113" s="58"/>
      <c r="AJZ113" s="58"/>
      <c r="AKA113" s="58"/>
      <c r="AKB113" s="58"/>
      <c r="AKC113" s="58"/>
      <c r="AKD113" s="58"/>
      <c r="AKE113" s="58"/>
      <c r="AKF113" s="58"/>
      <c r="AKG113" s="58"/>
      <c r="AKH113" s="58"/>
      <c r="AKI113" s="58"/>
      <c r="AKJ113" s="58"/>
      <c r="AKK113" s="58"/>
      <c r="AKL113" s="58"/>
      <c r="AKM113" s="58"/>
      <c r="AKN113" s="58"/>
      <c r="AKO113" s="58"/>
      <c r="AKP113" s="58"/>
      <c r="AKQ113" s="58"/>
      <c r="AKR113" s="58"/>
      <c r="AKS113" s="58"/>
      <c r="AKT113" s="58"/>
      <c r="AKU113" s="58"/>
      <c r="AKV113" s="58"/>
      <c r="AKW113" s="58"/>
      <c r="AKX113" s="58"/>
      <c r="AKY113" s="58"/>
      <c r="AKZ113" s="58"/>
      <c r="ALA113" s="58"/>
      <c r="ALB113" s="58"/>
      <c r="ALC113" s="58"/>
      <c r="ALD113" s="58"/>
      <c r="ALE113" s="58"/>
      <c r="ALF113" s="58"/>
      <c r="ALG113" s="58"/>
      <c r="ALH113" s="58"/>
      <c r="ALI113" s="58"/>
      <c r="ALJ113" s="58"/>
      <c r="ALK113" s="58"/>
      <c r="ALL113" s="58"/>
      <c r="ALM113" s="58"/>
      <c r="ALN113" s="58"/>
      <c r="ALO113" s="58"/>
      <c r="ALP113" s="58"/>
      <c r="ALQ113" s="58"/>
      <c r="ALR113" s="58"/>
      <c r="ALS113" s="58"/>
      <c r="ALT113" s="58"/>
      <c r="ALU113" s="58"/>
      <c r="ALV113" s="58"/>
      <c r="ALW113" s="58"/>
      <c r="ALX113" s="58"/>
      <c r="ALY113" s="58"/>
      <c r="ALZ113" s="58"/>
      <c r="AMA113" s="58"/>
      <c r="AMB113" s="58"/>
      <c r="AMC113" s="58"/>
      <c r="AMD113" s="58"/>
      <c r="AME113" s="58"/>
      <c r="AMF113" s="58"/>
      <c r="AMG113" s="58"/>
      <c r="AMH113" s="58"/>
      <c r="AMI113" s="58"/>
      <c r="AMJ113" s="59"/>
    </row>
    <row r="114" spans="1:1024" s="2" customFormat="1" ht="15" customHeight="1">
      <c r="A114" s="146">
        <v>5</v>
      </c>
      <c r="B114" s="187" t="s">
        <v>174</v>
      </c>
      <c r="C114" s="187"/>
      <c r="D114" s="187"/>
      <c r="E114" s="187"/>
      <c r="F114" s="187"/>
      <c r="G114" s="187"/>
      <c r="H114" s="188" t="s">
        <v>50</v>
      </c>
      <c r="I114" s="188"/>
      <c r="J114" s="42"/>
      <c r="K114" s="62"/>
      <c r="AV114" s="58"/>
      <c r="AW114" s="58"/>
      <c r="AX114" s="58"/>
      <c r="AY114" s="58"/>
      <c r="AZ114" s="58"/>
      <c r="BA114" s="58"/>
      <c r="BB114" s="58"/>
      <c r="BC114" s="58"/>
      <c r="BD114" s="58"/>
      <c r="BE114" s="58"/>
      <c r="BF114" s="58"/>
      <c r="BG114" s="58"/>
      <c r="BH114" s="58"/>
      <c r="BI114" s="58"/>
      <c r="BJ114" s="58"/>
      <c r="BK114" s="58"/>
      <c r="BL114" s="58"/>
      <c r="BM114" s="58"/>
      <c r="BN114" s="58"/>
      <c r="BO114" s="58"/>
      <c r="BP114" s="58"/>
      <c r="BQ114" s="58"/>
      <c r="BR114" s="58"/>
      <c r="BS114" s="58"/>
      <c r="BT114" s="58"/>
      <c r="BU114" s="58"/>
      <c r="BV114" s="58"/>
      <c r="BW114" s="58"/>
      <c r="BX114" s="58"/>
      <c r="BY114" s="58"/>
      <c r="BZ114" s="58"/>
      <c r="CA114" s="58"/>
      <c r="CB114" s="58"/>
      <c r="CC114" s="58"/>
      <c r="CD114" s="58"/>
      <c r="CE114" s="58"/>
      <c r="CF114" s="58"/>
      <c r="CG114" s="58"/>
      <c r="CH114" s="58"/>
      <c r="CI114" s="58"/>
      <c r="CJ114" s="58"/>
      <c r="CK114" s="58"/>
      <c r="CL114" s="58"/>
      <c r="CM114" s="58"/>
      <c r="CN114" s="58"/>
      <c r="CO114" s="58"/>
      <c r="CP114" s="58"/>
      <c r="CQ114" s="58"/>
      <c r="CR114" s="58"/>
      <c r="CS114" s="58"/>
      <c r="CT114" s="58"/>
      <c r="CU114" s="58"/>
      <c r="CV114" s="58"/>
      <c r="CW114" s="58"/>
      <c r="CX114" s="58"/>
      <c r="CY114" s="58"/>
      <c r="CZ114" s="58"/>
      <c r="DA114" s="58"/>
      <c r="DB114" s="58"/>
      <c r="DC114" s="58"/>
      <c r="DD114" s="58"/>
      <c r="DE114" s="58"/>
      <c r="DF114" s="58"/>
      <c r="DG114" s="58"/>
      <c r="DH114" s="58"/>
      <c r="DI114" s="58"/>
      <c r="DJ114" s="58"/>
      <c r="DK114" s="58"/>
      <c r="DL114" s="58"/>
      <c r="DM114" s="58"/>
      <c r="DN114" s="58"/>
      <c r="DO114" s="58"/>
      <c r="DP114" s="58"/>
      <c r="DQ114" s="58"/>
      <c r="DR114" s="58"/>
      <c r="DS114" s="58"/>
      <c r="DT114" s="58"/>
      <c r="DU114" s="58"/>
      <c r="DV114" s="58"/>
      <c r="DW114" s="58"/>
      <c r="DX114" s="58"/>
      <c r="DY114" s="58"/>
      <c r="DZ114" s="58"/>
      <c r="EA114" s="58"/>
      <c r="EB114" s="58"/>
      <c r="EC114" s="58"/>
      <c r="ED114" s="58"/>
      <c r="EE114" s="58"/>
      <c r="EF114" s="58"/>
      <c r="EG114" s="58"/>
      <c r="EH114" s="58"/>
      <c r="EI114" s="58"/>
      <c r="EJ114" s="58"/>
      <c r="EK114" s="58"/>
      <c r="EL114" s="58"/>
      <c r="EM114" s="58"/>
      <c r="EN114" s="58"/>
      <c r="EO114" s="58"/>
      <c r="EP114" s="58"/>
      <c r="EQ114" s="58"/>
      <c r="ER114" s="58"/>
      <c r="ES114" s="58"/>
      <c r="ET114" s="58"/>
      <c r="EU114" s="58"/>
      <c r="EV114" s="58"/>
      <c r="EW114" s="58"/>
      <c r="EX114" s="58"/>
      <c r="EY114" s="58"/>
      <c r="EZ114" s="58"/>
      <c r="FA114" s="58"/>
      <c r="FB114" s="58"/>
      <c r="FC114" s="58"/>
      <c r="FD114" s="58"/>
      <c r="FE114" s="58"/>
      <c r="FF114" s="58"/>
      <c r="FG114" s="58"/>
      <c r="FH114" s="58"/>
      <c r="FI114" s="58"/>
      <c r="FJ114" s="58"/>
      <c r="FK114" s="58"/>
      <c r="FL114" s="58"/>
      <c r="FM114" s="58"/>
      <c r="FN114" s="58"/>
      <c r="FO114" s="58"/>
      <c r="FP114" s="58"/>
      <c r="FQ114" s="58"/>
      <c r="FR114" s="58"/>
      <c r="FS114" s="58"/>
      <c r="FT114" s="58"/>
      <c r="FU114" s="58"/>
      <c r="FV114" s="58"/>
      <c r="FW114" s="58"/>
      <c r="FX114" s="58"/>
      <c r="FY114" s="58"/>
      <c r="FZ114" s="58"/>
      <c r="GA114" s="58"/>
      <c r="GB114" s="58"/>
      <c r="GC114" s="58"/>
      <c r="GD114" s="58"/>
      <c r="GE114" s="58"/>
      <c r="GF114" s="58"/>
      <c r="GG114" s="58"/>
      <c r="GH114" s="58"/>
      <c r="GI114" s="58"/>
      <c r="GJ114" s="58"/>
      <c r="GK114" s="58"/>
      <c r="GL114" s="58"/>
      <c r="GM114" s="58"/>
      <c r="GN114" s="58"/>
      <c r="GO114" s="58"/>
      <c r="GP114" s="58"/>
      <c r="GQ114" s="58"/>
      <c r="GR114" s="58"/>
      <c r="GS114" s="58"/>
      <c r="GT114" s="58"/>
      <c r="GU114" s="58"/>
      <c r="GV114" s="58"/>
      <c r="GW114" s="58"/>
      <c r="GX114" s="58"/>
      <c r="GY114" s="58"/>
      <c r="GZ114" s="58"/>
      <c r="HA114" s="58"/>
      <c r="HB114" s="58"/>
      <c r="HC114" s="58"/>
      <c r="HD114" s="58"/>
      <c r="HE114" s="58"/>
      <c r="HF114" s="58"/>
      <c r="HG114" s="58"/>
      <c r="HH114" s="58"/>
      <c r="HI114" s="58"/>
      <c r="HJ114" s="58"/>
      <c r="HK114" s="58"/>
      <c r="HL114" s="58"/>
      <c r="HM114" s="58"/>
      <c r="HN114" s="58"/>
      <c r="HO114" s="58"/>
      <c r="HP114" s="58"/>
      <c r="HQ114" s="58"/>
      <c r="HR114" s="58"/>
      <c r="HS114" s="58"/>
      <c r="HT114" s="58"/>
      <c r="HU114" s="58"/>
      <c r="HV114" s="58"/>
      <c r="HW114" s="58"/>
      <c r="HX114" s="58"/>
      <c r="HY114" s="58"/>
      <c r="HZ114" s="58"/>
      <c r="IA114" s="58"/>
      <c r="IB114" s="58"/>
      <c r="IC114" s="58"/>
      <c r="ID114" s="58"/>
      <c r="IE114" s="58"/>
      <c r="IF114" s="58"/>
      <c r="IG114" s="58"/>
      <c r="IH114" s="58"/>
      <c r="II114" s="58"/>
      <c r="IJ114" s="58"/>
      <c r="IK114" s="58"/>
      <c r="IL114" s="58"/>
      <c r="IM114" s="58"/>
      <c r="IN114" s="58"/>
      <c r="IO114" s="58"/>
      <c r="IP114" s="58"/>
      <c r="IQ114" s="58"/>
      <c r="IR114" s="58"/>
      <c r="IS114" s="58"/>
      <c r="IT114" s="58"/>
      <c r="IU114" s="58"/>
      <c r="IV114" s="58"/>
      <c r="IW114" s="58"/>
      <c r="IX114" s="58"/>
      <c r="IY114" s="58"/>
      <c r="IZ114" s="58"/>
      <c r="JA114" s="58"/>
      <c r="JB114" s="58"/>
      <c r="JC114" s="58"/>
      <c r="JD114" s="58"/>
      <c r="JE114" s="58"/>
      <c r="JF114" s="58"/>
      <c r="JG114" s="58"/>
      <c r="JH114" s="58"/>
      <c r="JI114" s="58"/>
      <c r="JJ114" s="58"/>
      <c r="JK114" s="58"/>
      <c r="JL114" s="58"/>
      <c r="JM114" s="58"/>
      <c r="JN114" s="58"/>
      <c r="JO114" s="58"/>
      <c r="JP114" s="58"/>
      <c r="JQ114" s="58"/>
      <c r="JR114" s="58"/>
      <c r="JS114" s="58"/>
      <c r="JT114" s="58"/>
      <c r="JU114" s="58"/>
      <c r="JV114" s="58"/>
      <c r="JW114" s="58"/>
      <c r="JX114" s="58"/>
      <c r="JY114" s="58"/>
      <c r="JZ114" s="58"/>
      <c r="KA114" s="58"/>
      <c r="KB114" s="58"/>
      <c r="KC114" s="58"/>
      <c r="KD114" s="58"/>
      <c r="KE114" s="58"/>
      <c r="KF114" s="58"/>
      <c r="KG114" s="58"/>
      <c r="KH114" s="58"/>
      <c r="KI114" s="58"/>
      <c r="KJ114" s="58"/>
      <c r="KK114" s="58"/>
      <c r="KL114" s="58"/>
      <c r="KM114" s="58"/>
      <c r="KN114" s="58"/>
      <c r="KO114" s="58"/>
      <c r="KP114" s="58"/>
      <c r="KQ114" s="58"/>
      <c r="KR114" s="58"/>
      <c r="KS114" s="58"/>
      <c r="KT114" s="58"/>
      <c r="KU114" s="58"/>
      <c r="KV114" s="58"/>
      <c r="KW114" s="58"/>
      <c r="KX114" s="58"/>
      <c r="KY114" s="58"/>
      <c r="KZ114" s="58"/>
      <c r="LA114" s="58"/>
      <c r="LB114" s="58"/>
      <c r="LC114" s="58"/>
      <c r="LD114" s="58"/>
      <c r="LE114" s="58"/>
      <c r="LF114" s="58"/>
      <c r="LG114" s="58"/>
      <c r="LH114" s="58"/>
      <c r="LI114" s="58"/>
      <c r="LJ114" s="58"/>
      <c r="LK114" s="58"/>
      <c r="LL114" s="58"/>
      <c r="LM114" s="58"/>
      <c r="LN114" s="58"/>
      <c r="LO114" s="58"/>
      <c r="LP114" s="58"/>
      <c r="LQ114" s="58"/>
      <c r="LR114" s="58"/>
      <c r="LS114" s="58"/>
      <c r="LT114" s="58"/>
      <c r="LU114" s="58"/>
      <c r="LV114" s="58"/>
      <c r="LW114" s="58"/>
      <c r="LX114" s="58"/>
      <c r="LY114" s="58"/>
      <c r="LZ114" s="58"/>
      <c r="MA114" s="58"/>
      <c r="MB114" s="58"/>
      <c r="MC114" s="58"/>
      <c r="MD114" s="58"/>
      <c r="ME114" s="58"/>
      <c r="MF114" s="58"/>
      <c r="MG114" s="58"/>
      <c r="MH114" s="58"/>
      <c r="MI114" s="58"/>
      <c r="MJ114" s="58"/>
      <c r="MK114" s="58"/>
      <c r="ML114" s="58"/>
      <c r="MM114" s="58"/>
      <c r="MN114" s="58"/>
      <c r="MO114" s="58"/>
      <c r="MP114" s="58"/>
      <c r="MQ114" s="58"/>
      <c r="MR114" s="58"/>
      <c r="MS114" s="58"/>
      <c r="MT114" s="58"/>
      <c r="MU114" s="58"/>
      <c r="MV114" s="58"/>
      <c r="MW114" s="58"/>
      <c r="MX114" s="58"/>
      <c r="MY114" s="58"/>
      <c r="MZ114" s="58"/>
      <c r="NA114" s="58"/>
      <c r="NB114" s="58"/>
      <c r="NC114" s="58"/>
      <c r="ND114" s="58"/>
      <c r="NE114" s="58"/>
      <c r="NF114" s="58"/>
      <c r="NG114" s="58"/>
      <c r="NH114" s="58"/>
      <c r="NI114" s="58"/>
      <c r="NJ114" s="58"/>
      <c r="NK114" s="58"/>
      <c r="NL114" s="58"/>
      <c r="NM114" s="58"/>
      <c r="NN114" s="58"/>
      <c r="NO114" s="58"/>
      <c r="NP114" s="58"/>
      <c r="NQ114" s="58"/>
      <c r="NR114" s="58"/>
      <c r="NS114" s="58"/>
      <c r="NT114" s="58"/>
      <c r="NU114" s="58"/>
      <c r="NV114" s="58"/>
      <c r="NW114" s="58"/>
      <c r="NX114" s="58"/>
      <c r="NY114" s="58"/>
      <c r="NZ114" s="58"/>
      <c r="OA114" s="58"/>
      <c r="OB114" s="58"/>
      <c r="OC114" s="58"/>
      <c r="OD114" s="58"/>
      <c r="OE114" s="58"/>
      <c r="OF114" s="58"/>
      <c r="OG114" s="58"/>
      <c r="OH114" s="58"/>
      <c r="OI114" s="58"/>
      <c r="OJ114" s="58"/>
      <c r="OK114" s="58"/>
      <c r="OL114" s="58"/>
      <c r="OM114" s="58"/>
      <c r="ON114" s="58"/>
      <c r="OO114" s="58"/>
      <c r="OP114" s="58"/>
      <c r="OQ114" s="58"/>
      <c r="OR114" s="58"/>
      <c r="OS114" s="58"/>
      <c r="OT114" s="58"/>
      <c r="OU114" s="58"/>
      <c r="OV114" s="58"/>
      <c r="OW114" s="58"/>
      <c r="OX114" s="58"/>
      <c r="OY114" s="58"/>
      <c r="OZ114" s="58"/>
      <c r="PA114" s="58"/>
      <c r="PB114" s="58"/>
      <c r="PC114" s="58"/>
      <c r="PD114" s="58"/>
      <c r="PE114" s="58"/>
      <c r="PF114" s="58"/>
      <c r="PG114" s="58"/>
      <c r="PH114" s="58"/>
      <c r="PI114" s="58"/>
      <c r="PJ114" s="58"/>
      <c r="PK114" s="58"/>
      <c r="PL114" s="58"/>
      <c r="PM114" s="58"/>
      <c r="PN114" s="58"/>
      <c r="PO114" s="58"/>
      <c r="PP114" s="58"/>
      <c r="PQ114" s="58"/>
      <c r="PR114" s="58"/>
      <c r="PS114" s="58"/>
      <c r="PT114" s="58"/>
      <c r="PU114" s="58"/>
      <c r="PV114" s="58"/>
      <c r="PW114" s="58"/>
      <c r="PX114" s="58"/>
      <c r="PY114" s="58"/>
      <c r="PZ114" s="58"/>
      <c r="QA114" s="58"/>
      <c r="QB114" s="58"/>
      <c r="QC114" s="58"/>
      <c r="QD114" s="58"/>
      <c r="QE114" s="58"/>
      <c r="QF114" s="58"/>
      <c r="QG114" s="58"/>
      <c r="QH114" s="58"/>
      <c r="QI114" s="58"/>
      <c r="QJ114" s="58"/>
      <c r="QK114" s="58"/>
      <c r="QL114" s="58"/>
      <c r="QM114" s="58"/>
      <c r="QN114" s="58"/>
      <c r="QO114" s="58"/>
      <c r="QP114" s="58"/>
      <c r="QQ114" s="58"/>
      <c r="QR114" s="58"/>
      <c r="QS114" s="58"/>
      <c r="QT114" s="58"/>
      <c r="QU114" s="58"/>
      <c r="QV114" s="58"/>
      <c r="QW114" s="58"/>
      <c r="QX114" s="58"/>
      <c r="QY114" s="58"/>
      <c r="QZ114" s="58"/>
      <c r="RA114" s="58"/>
      <c r="RB114" s="58"/>
      <c r="RC114" s="58"/>
      <c r="RD114" s="58"/>
      <c r="RE114" s="58"/>
      <c r="RF114" s="58"/>
      <c r="RG114" s="58"/>
      <c r="RH114" s="58"/>
      <c r="RI114" s="58"/>
      <c r="RJ114" s="58"/>
      <c r="RK114" s="58"/>
      <c r="RL114" s="58"/>
      <c r="RM114" s="58"/>
      <c r="RN114" s="58"/>
      <c r="RO114" s="58"/>
      <c r="RP114" s="58"/>
      <c r="RQ114" s="58"/>
      <c r="RR114" s="58"/>
      <c r="RS114" s="58"/>
      <c r="RT114" s="58"/>
      <c r="RU114" s="58"/>
      <c r="RV114" s="58"/>
      <c r="RW114" s="58"/>
      <c r="RX114" s="58"/>
      <c r="RY114" s="58"/>
      <c r="RZ114" s="58"/>
      <c r="SA114" s="58"/>
      <c r="SB114" s="58"/>
      <c r="SC114" s="58"/>
      <c r="SD114" s="58"/>
      <c r="SE114" s="58"/>
      <c r="SF114" s="58"/>
      <c r="SG114" s="58"/>
      <c r="SH114" s="58"/>
      <c r="SI114" s="58"/>
      <c r="SJ114" s="58"/>
      <c r="SK114" s="58"/>
      <c r="SL114" s="58"/>
      <c r="SM114" s="58"/>
      <c r="SN114" s="58"/>
      <c r="SO114" s="58"/>
      <c r="SP114" s="58"/>
      <c r="SQ114" s="58"/>
      <c r="SR114" s="58"/>
      <c r="SS114" s="58"/>
      <c r="ST114" s="58"/>
      <c r="SU114" s="58"/>
      <c r="SV114" s="58"/>
      <c r="SW114" s="58"/>
      <c r="SX114" s="58"/>
      <c r="SY114" s="58"/>
      <c r="SZ114" s="58"/>
      <c r="TA114" s="58"/>
      <c r="TB114" s="58"/>
      <c r="TC114" s="58"/>
      <c r="TD114" s="58"/>
      <c r="TE114" s="58"/>
      <c r="TF114" s="58"/>
      <c r="TG114" s="58"/>
      <c r="TH114" s="58"/>
      <c r="TI114" s="58"/>
      <c r="TJ114" s="58"/>
      <c r="TK114" s="58"/>
      <c r="TL114" s="58"/>
      <c r="TM114" s="58"/>
      <c r="TN114" s="58"/>
      <c r="TO114" s="58"/>
      <c r="TP114" s="58"/>
      <c r="TQ114" s="58"/>
      <c r="TR114" s="58"/>
      <c r="TS114" s="58"/>
      <c r="TT114" s="58"/>
      <c r="TU114" s="58"/>
      <c r="TV114" s="58"/>
      <c r="TW114" s="58"/>
      <c r="TX114" s="58"/>
      <c r="TY114" s="58"/>
      <c r="TZ114" s="58"/>
      <c r="UA114" s="58"/>
      <c r="UB114" s="58"/>
      <c r="UC114" s="58"/>
      <c r="UD114" s="58"/>
      <c r="UE114" s="58"/>
      <c r="UF114" s="58"/>
      <c r="UG114" s="58"/>
      <c r="UH114" s="58"/>
      <c r="UI114" s="58"/>
      <c r="UJ114" s="58"/>
      <c r="UK114" s="58"/>
      <c r="UL114" s="58"/>
      <c r="UM114" s="58"/>
      <c r="UN114" s="58"/>
      <c r="UO114" s="58"/>
      <c r="UP114" s="58"/>
      <c r="UQ114" s="58"/>
      <c r="UR114" s="58"/>
      <c r="US114" s="58"/>
      <c r="UT114" s="58"/>
      <c r="UU114" s="58"/>
      <c r="UV114" s="58"/>
      <c r="UW114" s="58"/>
      <c r="UX114" s="58"/>
      <c r="UY114" s="58"/>
      <c r="UZ114" s="58"/>
      <c r="VA114" s="58"/>
      <c r="VB114" s="58"/>
      <c r="VC114" s="58"/>
      <c r="VD114" s="58"/>
      <c r="VE114" s="58"/>
      <c r="VF114" s="58"/>
      <c r="VG114" s="58"/>
      <c r="VH114" s="58"/>
      <c r="VI114" s="58"/>
      <c r="VJ114" s="58"/>
      <c r="VK114" s="58"/>
      <c r="VL114" s="58"/>
      <c r="VM114" s="58"/>
      <c r="VN114" s="58"/>
      <c r="VO114" s="58"/>
      <c r="VP114" s="58"/>
      <c r="VQ114" s="58"/>
      <c r="VR114" s="58"/>
      <c r="VS114" s="58"/>
      <c r="VT114" s="58"/>
      <c r="VU114" s="58"/>
      <c r="VV114" s="58"/>
      <c r="VW114" s="58"/>
      <c r="VX114" s="58"/>
      <c r="VY114" s="58"/>
      <c r="VZ114" s="58"/>
      <c r="WA114" s="58"/>
      <c r="WB114" s="58"/>
      <c r="WC114" s="58"/>
      <c r="WD114" s="58"/>
      <c r="WE114" s="58"/>
      <c r="WF114" s="58"/>
      <c r="WG114" s="58"/>
      <c r="WH114" s="58"/>
      <c r="WI114" s="58"/>
      <c r="WJ114" s="58"/>
      <c r="WK114" s="58"/>
      <c r="WL114" s="58"/>
      <c r="WM114" s="58"/>
      <c r="WN114" s="58"/>
      <c r="WO114" s="58"/>
      <c r="WP114" s="58"/>
      <c r="WQ114" s="58"/>
      <c r="WR114" s="58"/>
      <c r="WS114" s="58"/>
      <c r="WT114" s="58"/>
      <c r="WU114" s="58"/>
      <c r="WV114" s="58"/>
      <c r="WW114" s="58"/>
      <c r="WX114" s="58"/>
      <c r="WY114" s="58"/>
      <c r="WZ114" s="58"/>
      <c r="XA114" s="58"/>
      <c r="XB114" s="58"/>
      <c r="XC114" s="58"/>
      <c r="XD114" s="58"/>
      <c r="XE114" s="58"/>
      <c r="XF114" s="58"/>
      <c r="XG114" s="58"/>
      <c r="XH114" s="58"/>
      <c r="XI114" s="58"/>
      <c r="XJ114" s="58"/>
      <c r="XK114" s="58"/>
      <c r="XL114" s="58"/>
      <c r="XM114" s="58"/>
      <c r="XN114" s="58"/>
      <c r="XO114" s="58"/>
      <c r="XP114" s="58"/>
      <c r="XQ114" s="58"/>
      <c r="XR114" s="58"/>
      <c r="XS114" s="58"/>
      <c r="XT114" s="58"/>
      <c r="XU114" s="58"/>
      <c r="XV114" s="58"/>
      <c r="XW114" s="58"/>
      <c r="XX114" s="58"/>
      <c r="XY114" s="58"/>
      <c r="XZ114" s="58"/>
      <c r="YA114" s="58"/>
      <c r="YB114" s="58"/>
      <c r="YC114" s="58"/>
      <c r="YD114" s="58"/>
      <c r="YE114" s="58"/>
      <c r="YF114" s="58"/>
      <c r="YG114" s="58"/>
      <c r="YH114" s="58"/>
      <c r="YI114" s="58"/>
      <c r="YJ114" s="58"/>
      <c r="YK114" s="58"/>
      <c r="YL114" s="58"/>
      <c r="YM114" s="58"/>
      <c r="YN114" s="58"/>
      <c r="YO114" s="58"/>
      <c r="YP114" s="58"/>
      <c r="YQ114" s="58"/>
      <c r="YR114" s="58"/>
      <c r="YS114" s="58"/>
      <c r="YT114" s="58"/>
      <c r="YU114" s="58"/>
      <c r="YV114" s="58"/>
      <c r="YW114" s="58"/>
      <c r="YX114" s="58"/>
      <c r="YY114" s="58"/>
      <c r="YZ114" s="58"/>
      <c r="ZA114" s="58"/>
      <c r="ZB114" s="58"/>
      <c r="ZC114" s="58"/>
      <c r="ZD114" s="58"/>
      <c r="ZE114" s="58"/>
      <c r="ZF114" s="58"/>
      <c r="ZG114" s="58"/>
      <c r="ZH114" s="58"/>
      <c r="ZI114" s="58"/>
      <c r="ZJ114" s="58"/>
      <c r="ZK114" s="58"/>
      <c r="ZL114" s="58"/>
      <c r="ZM114" s="58"/>
      <c r="ZN114" s="58"/>
      <c r="ZO114" s="58"/>
      <c r="ZP114" s="58"/>
      <c r="ZQ114" s="58"/>
      <c r="ZR114" s="58"/>
      <c r="ZS114" s="58"/>
      <c r="ZT114" s="58"/>
      <c r="ZU114" s="58"/>
      <c r="ZV114" s="58"/>
      <c r="ZW114" s="58"/>
      <c r="ZX114" s="58"/>
      <c r="ZY114" s="58"/>
      <c r="ZZ114" s="58"/>
      <c r="AAA114" s="58"/>
      <c r="AAB114" s="58"/>
      <c r="AAC114" s="58"/>
      <c r="AAD114" s="58"/>
      <c r="AAE114" s="58"/>
      <c r="AAF114" s="58"/>
      <c r="AAG114" s="58"/>
      <c r="AAH114" s="58"/>
      <c r="AAI114" s="58"/>
      <c r="AAJ114" s="58"/>
      <c r="AAK114" s="58"/>
      <c r="AAL114" s="58"/>
      <c r="AAM114" s="58"/>
      <c r="AAN114" s="58"/>
      <c r="AAO114" s="58"/>
      <c r="AAP114" s="58"/>
      <c r="AAQ114" s="58"/>
      <c r="AAR114" s="58"/>
      <c r="AAS114" s="58"/>
      <c r="AAT114" s="58"/>
      <c r="AAU114" s="58"/>
      <c r="AAV114" s="58"/>
      <c r="AAW114" s="58"/>
      <c r="AAX114" s="58"/>
      <c r="AAY114" s="58"/>
      <c r="AAZ114" s="58"/>
      <c r="ABA114" s="58"/>
      <c r="ABB114" s="58"/>
      <c r="ABC114" s="58"/>
      <c r="ABD114" s="58"/>
      <c r="ABE114" s="58"/>
      <c r="ABF114" s="58"/>
      <c r="ABG114" s="58"/>
      <c r="ABH114" s="58"/>
      <c r="ABI114" s="58"/>
      <c r="ABJ114" s="58"/>
      <c r="ABK114" s="58"/>
      <c r="ABL114" s="58"/>
      <c r="ABM114" s="58"/>
      <c r="ABN114" s="58"/>
      <c r="ABO114" s="58"/>
      <c r="ABP114" s="58"/>
      <c r="ABQ114" s="58"/>
      <c r="ABR114" s="58"/>
      <c r="ABS114" s="58"/>
      <c r="ABT114" s="58"/>
      <c r="ABU114" s="58"/>
      <c r="ABV114" s="58"/>
      <c r="ABW114" s="58"/>
      <c r="ABX114" s="58"/>
      <c r="ABY114" s="58"/>
      <c r="ABZ114" s="58"/>
      <c r="ACA114" s="58"/>
      <c r="ACB114" s="58"/>
      <c r="ACC114" s="58"/>
      <c r="ACD114" s="58"/>
      <c r="ACE114" s="58"/>
      <c r="ACF114" s="58"/>
      <c r="ACG114" s="58"/>
      <c r="ACH114" s="58"/>
      <c r="ACI114" s="58"/>
      <c r="ACJ114" s="58"/>
      <c r="ACK114" s="58"/>
      <c r="ACL114" s="58"/>
      <c r="ACM114" s="58"/>
      <c r="ACN114" s="58"/>
      <c r="ACO114" s="58"/>
      <c r="ACP114" s="58"/>
      <c r="ACQ114" s="58"/>
      <c r="ACR114" s="58"/>
      <c r="ACS114" s="58"/>
      <c r="ACT114" s="58"/>
      <c r="ACU114" s="58"/>
      <c r="ACV114" s="58"/>
      <c r="ACW114" s="58"/>
      <c r="ACX114" s="58"/>
      <c r="ACY114" s="58"/>
      <c r="ACZ114" s="58"/>
      <c r="ADA114" s="58"/>
      <c r="ADB114" s="58"/>
      <c r="ADC114" s="58"/>
      <c r="ADD114" s="58"/>
      <c r="ADE114" s="58"/>
      <c r="ADF114" s="58"/>
      <c r="ADG114" s="58"/>
      <c r="ADH114" s="58"/>
      <c r="ADI114" s="58"/>
      <c r="ADJ114" s="58"/>
      <c r="ADK114" s="58"/>
      <c r="ADL114" s="58"/>
      <c r="ADM114" s="58"/>
      <c r="ADN114" s="58"/>
      <c r="ADO114" s="58"/>
      <c r="ADP114" s="58"/>
      <c r="ADQ114" s="58"/>
      <c r="ADR114" s="58"/>
      <c r="ADS114" s="58"/>
      <c r="ADT114" s="58"/>
      <c r="ADU114" s="58"/>
      <c r="ADV114" s="58"/>
      <c r="ADW114" s="58"/>
      <c r="ADX114" s="58"/>
      <c r="ADY114" s="58"/>
      <c r="ADZ114" s="58"/>
      <c r="AEA114" s="58"/>
      <c r="AEB114" s="58"/>
      <c r="AEC114" s="58"/>
      <c r="AED114" s="58"/>
      <c r="AEE114" s="58"/>
      <c r="AEF114" s="58"/>
      <c r="AEG114" s="58"/>
      <c r="AEH114" s="58"/>
      <c r="AEI114" s="58"/>
      <c r="AEJ114" s="58"/>
      <c r="AEK114" s="58"/>
      <c r="AEL114" s="58"/>
      <c r="AEM114" s="58"/>
      <c r="AEN114" s="58"/>
      <c r="AEO114" s="58"/>
      <c r="AEP114" s="58"/>
      <c r="AEQ114" s="58"/>
      <c r="AER114" s="58"/>
      <c r="AES114" s="58"/>
      <c r="AET114" s="58"/>
      <c r="AEU114" s="58"/>
      <c r="AEV114" s="58"/>
      <c r="AEW114" s="58"/>
      <c r="AEX114" s="58"/>
      <c r="AEY114" s="58"/>
      <c r="AEZ114" s="58"/>
      <c r="AFA114" s="58"/>
      <c r="AFB114" s="58"/>
      <c r="AFC114" s="58"/>
      <c r="AFD114" s="58"/>
      <c r="AFE114" s="58"/>
      <c r="AFF114" s="58"/>
      <c r="AFG114" s="58"/>
      <c r="AFH114" s="58"/>
      <c r="AFI114" s="58"/>
      <c r="AFJ114" s="58"/>
      <c r="AFK114" s="58"/>
      <c r="AFL114" s="58"/>
      <c r="AFM114" s="58"/>
      <c r="AFN114" s="58"/>
      <c r="AFO114" s="58"/>
      <c r="AFP114" s="58"/>
      <c r="AFQ114" s="58"/>
      <c r="AFR114" s="58"/>
      <c r="AFS114" s="58"/>
      <c r="AFT114" s="58"/>
      <c r="AFU114" s="58"/>
      <c r="AFV114" s="58"/>
      <c r="AFW114" s="58"/>
      <c r="AFX114" s="58"/>
      <c r="AFY114" s="58"/>
      <c r="AFZ114" s="58"/>
      <c r="AGA114" s="58"/>
      <c r="AGB114" s="58"/>
      <c r="AGC114" s="58"/>
      <c r="AGD114" s="58"/>
      <c r="AGE114" s="58"/>
      <c r="AGF114" s="58"/>
      <c r="AGG114" s="58"/>
      <c r="AGH114" s="58"/>
      <c r="AGI114" s="58"/>
      <c r="AGJ114" s="58"/>
      <c r="AGK114" s="58"/>
      <c r="AGL114" s="58"/>
      <c r="AGM114" s="58"/>
      <c r="AGN114" s="58"/>
      <c r="AGO114" s="58"/>
      <c r="AGP114" s="58"/>
      <c r="AGQ114" s="58"/>
      <c r="AGR114" s="58"/>
      <c r="AGS114" s="58"/>
      <c r="AGT114" s="58"/>
      <c r="AGU114" s="58"/>
      <c r="AGV114" s="58"/>
      <c r="AGW114" s="58"/>
      <c r="AGX114" s="58"/>
      <c r="AGY114" s="58"/>
      <c r="AGZ114" s="58"/>
      <c r="AHA114" s="58"/>
      <c r="AHB114" s="58"/>
      <c r="AHC114" s="58"/>
      <c r="AHD114" s="58"/>
      <c r="AHE114" s="58"/>
      <c r="AHF114" s="58"/>
      <c r="AHG114" s="58"/>
      <c r="AHH114" s="58"/>
      <c r="AHI114" s="58"/>
      <c r="AHJ114" s="58"/>
      <c r="AHK114" s="58"/>
      <c r="AHL114" s="58"/>
      <c r="AHM114" s="58"/>
      <c r="AHN114" s="58"/>
      <c r="AHO114" s="58"/>
      <c r="AHP114" s="58"/>
      <c r="AHQ114" s="58"/>
      <c r="AHR114" s="58"/>
      <c r="AHS114" s="58"/>
      <c r="AHT114" s="58"/>
      <c r="AHU114" s="58"/>
      <c r="AHV114" s="58"/>
      <c r="AHW114" s="58"/>
      <c r="AHX114" s="58"/>
      <c r="AHY114" s="58"/>
      <c r="AHZ114" s="58"/>
      <c r="AIA114" s="58"/>
      <c r="AIB114" s="58"/>
      <c r="AIC114" s="58"/>
      <c r="AID114" s="58"/>
      <c r="AIE114" s="58"/>
      <c r="AIF114" s="58"/>
      <c r="AIG114" s="58"/>
      <c r="AIH114" s="58"/>
      <c r="AII114" s="58"/>
      <c r="AIJ114" s="58"/>
      <c r="AIK114" s="58"/>
      <c r="AIL114" s="58"/>
      <c r="AIM114" s="58"/>
      <c r="AIN114" s="58"/>
      <c r="AIO114" s="58"/>
      <c r="AIP114" s="58"/>
      <c r="AIQ114" s="58"/>
      <c r="AIR114" s="58"/>
      <c r="AIS114" s="58"/>
      <c r="AIT114" s="58"/>
      <c r="AIU114" s="58"/>
      <c r="AIV114" s="58"/>
      <c r="AIW114" s="58"/>
      <c r="AIX114" s="58"/>
      <c r="AIY114" s="58"/>
      <c r="AIZ114" s="58"/>
      <c r="AJA114" s="58"/>
      <c r="AJB114" s="58"/>
      <c r="AJC114" s="58"/>
      <c r="AJD114" s="58"/>
      <c r="AJE114" s="58"/>
      <c r="AJF114" s="58"/>
      <c r="AJG114" s="58"/>
      <c r="AJH114" s="58"/>
      <c r="AJI114" s="58"/>
      <c r="AJJ114" s="58"/>
      <c r="AJK114" s="58"/>
      <c r="AJL114" s="58"/>
      <c r="AJM114" s="58"/>
      <c r="AJN114" s="58"/>
      <c r="AJO114" s="58"/>
      <c r="AJP114" s="58"/>
      <c r="AJQ114" s="58"/>
      <c r="AJR114" s="58"/>
      <c r="AJS114" s="58"/>
      <c r="AJT114" s="58"/>
      <c r="AJU114" s="58"/>
      <c r="AJV114" s="58"/>
      <c r="AJW114" s="58"/>
      <c r="AJX114" s="58"/>
      <c r="AJY114" s="58"/>
      <c r="AJZ114" s="58"/>
      <c r="AKA114" s="58"/>
      <c r="AKB114" s="58"/>
      <c r="AKC114" s="58"/>
      <c r="AKD114" s="58"/>
      <c r="AKE114" s="58"/>
      <c r="AKF114" s="58"/>
      <c r="AKG114" s="58"/>
      <c r="AKH114" s="58"/>
      <c r="AKI114" s="58"/>
      <c r="AKJ114" s="58"/>
      <c r="AKK114" s="58"/>
      <c r="AKL114" s="58"/>
      <c r="AKM114" s="58"/>
      <c r="AKN114" s="58"/>
      <c r="AKO114" s="58"/>
      <c r="AKP114" s="58"/>
      <c r="AKQ114" s="58"/>
      <c r="AKR114" s="58"/>
      <c r="AKS114" s="58"/>
      <c r="AKT114" s="58"/>
      <c r="AKU114" s="58"/>
      <c r="AKV114" s="58"/>
      <c r="AKW114" s="58"/>
      <c r="AKX114" s="58"/>
      <c r="AKY114" s="58"/>
      <c r="AKZ114" s="58"/>
      <c r="ALA114" s="58"/>
      <c r="ALB114" s="58"/>
      <c r="ALC114" s="58"/>
      <c r="ALD114" s="58"/>
      <c r="ALE114" s="58"/>
      <c r="ALF114" s="58"/>
      <c r="ALG114" s="58"/>
      <c r="ALH114" s="58"/>
      <c r="ALI114" s="58"/>
      <c r="ALJ114" s="58"/>
      <c r="ALK114" s="58"/>
      <c r="ALL114" s="58"/>
      <c r="ALM114" s="58"/>
      <c r="ALN114" s="58"/>
      <c r="ALO114" s="58"/>
      <c r="ALP114" s="58"/>
      <c r="ALQ114" s="58"/>
      <c r="ALR114" s="58"/>
      <c r="ALS114" s="58"/>
      <c r="ALT114" s="58"/>
      <c r="ALU114" s="58"/>
      <c r="ALV114" s="58"/>
      <c r="ALW114" s="58"/>
      <c r="ALX114" s="58"/>
      <c r="ALY114" s="58"/>
      <c r="ALZ114" s="58"/>
      <c r="AMA114" s="58"/>
      <c r="AMB114" s="58"/>
      <c r="AMC114" s="58"/>
      <c r="AMD114" s="58"/>
      <c r="AME114" s="58"/>
      <c r="AMF114" s="58"/>
      <c r="AMG114" s="58"/>
      <c r="AMH114" s="58"/>
      <c r="AMI114" s="58"/>
      <c r="AMJ114" s="59"/>
    </row>
    <row r="115" spans="1:1024" ht="35.25" customHeight="1">
      <c r="A115" s="18" t="s">
        <v>7</v>
      </c>
      <c r="B115" s="177" t="s">
        <v>175</v>
      </c>
      <c r="C115" s="177"/>
      <c r="D115" s="177"/>
      <c r="E115" s="177"/>
      <c r="F115" s="177"/>
      <c r="G115" s="177"/>
      <c r="H115" s="186">
        <f>UNIFORMES!F17</f>
        <v>308.82</v>
      </c>
      <c r="I115" s="186"/>
      <c r="J115" s="22"/>
      <c r="K115" s="62" t="s">
        <v>176</v>
      </c>
    </row>
    <row r="116" spans="1:1024" ht="35.25" customHeight="1">
      <c r="A116" s="18" t="s">
        <v>11</v>
      </c>
      <c r="B116" s="177" t="s">
        <v>177</v>
      </c>
      <c r="C116" s="177"/>
      <c r="D116" s="177"/>
      <c r="E116" s="177"/>
      <c r="F116" s="177"/>
      <c r="G116" s="177"/>
      <c r="H116" s="186">
        <v>0</v>
      </c>
      <c r="I116" s="186"/>
      <c r="J116" s="22"/>
      <c r="K116" s="62" t="s">
        <v>178</v>
      </c>
    </row>
    <row r="117" spans="1:1024" ht="32.25" customHeight="1">
      <c r="A117" s="18" t="s">
        <v>15</v>
      </c>
      <c r="B117" s="177" t="s">
        <v>179</v>
      </c>
      <c r="C117" s="177"/>
      <c r="D117" s="177"/>
      <c r="E117" s="177"/>
      <c r="F117" s="177"/>
      <c r="G117" s="177"/>
      <c r="H117" s="186">
        <f>EQUIPAMENTOS!F50</f>
        <v>102.5</v>
      </c>
      <c r="I117" s="186"/>
      <c r="J117" s="22"/>
      <c r="K117" s="62" t="s">
        <v>178</v>
      </c>
    </row>
    <row r="118" spans="1:1024" ht="30.75" customHeight="1">
      <c r="A118" s="18" t="s">
        <v>19</v>
      </c>
      <c r="B118" s="177" t="s">
        <v>180</v>
      </c>
      <c r="C118" s="177"/>
      <c r="D118" s="177"/>
      <c r="E118" s="177"/>
      <c r="F118" s="177"/>
      <c r="G118" s="177"/>
      <c r="H118" s="186">
        <v>0</v>
      </c>
      <c r="I118" s="186"/>
      <c r="J118" s="22"/>
      <c r="K118" s="62" t="s">
        <v>178</v>
      </c>
    </row>
    <row r="119" spans="1:1024" ht="15" customHeight="1">
      <c r="A119" s="172" t="s">
        <v>104</v>
      </c>
      <c r="B119" s="172"/>
      <c r="C119" s="172"/>
      <c r="D119" s="172"/>
      <c r="E119" s="172"/>
      <c r="F119" s="172"/>
      <c r="G119" s="172"/>
      <c r="H119" s="173">
        <f>SUM(H115:I118)</f>
        <v>411.32</v>
      </c>
      <c r="I119" s="173"/>
      <c r="J119" s="63"/>
      <c r="K119" s="64"/>
    </row>
    <row r="120" spans="1:1024" s="67" customFormat="1" ht="15" customHeight="1">
      <c r="A120" s="184"/>
      <c r="B120" s="184"/>
      <c r="C120" s="184"/>
      <c r="D120" s="184"/>
      <c r="E120" s="184"/>
      <c r="F120" s="184"/>
      <c r="G120" s="184"/>
      <c r="H120" s="184"/>
      <c r="I120" s="184"/>
      <c r="J120" s="65"/>
      <c r="K120" s="66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  <c r="AA120" s="24"/>
      <c r="AB120" s="24"/>
      <c r="AC120" s="24"/>
      <c r="AD120" s="24"/>
      <c r="AE120" s="24"/>
      <c r="AF120" s="24"/>
      <c r="AG120" s="24"/>
      <c r="AH120" s="24"/>
      <c r="AI120" s="24"/>
      <c r="AJ120" s="24"/>
      <c r="AK120" s="24"/>
      <c r="AL120" s="24"/>
      <c r="AM120" s="24"/>
      <c r="AN120" s="24"/>
      <c r="AO120" s="24"/>
      <c r="AP120" s="24"/>
      <c r="AQ120" s="24"/>
      <c r="AR120" s="24"/>
      <c r="AS120" s="24"/>
      <c r="AT120" s="24"/>
      <c r="AU120" s="24"/>
      <c r="AMJ120" s="59"/>
    </row>
    <row r="121" spans="1:1024" s="67" customFormat="1" ht="15" customHeight="1">
      <c r="A121" s="185" t="s">
        <v>181</v>
      </c>
      <c r="B121" s="185"/>
      <c r="C121" s="185"/>
      <c r="D121" s="185"/>
      <c r="E121" s="185"/>
      <c r="F121" s="185"/>
      <c r="G121" s="185"/>
      <c r="H121" s="185"/>
      <c r="I121" s="185"/>
      <c r="J121" s="68"/>
      <c r="K121" s="66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4"/>
      <c r="AE121" s="24"/>
      <c r="AF121" s="24"/>
      <c r="AG121" s="24"/>
      <c r="AH121" s="24"/>
      <c r="AI121" s="24"/>
      <c r="AJ121" s="24"/>
      <c r="AK121" s="24"/>
      <c r="AL121" s="24"/>
      <c r="AM121" s="24"/>
      <c r="AN121" s="24"/>
      <c r="AO121" s="24"/>
      <c r="AP121" s="24"/>
      <c r="AQ121" s="24"/>
      <c r="AR121" s="24"/>
      <c r="AS121" s="24"/>
      <c r="AT121" s="24"/>
      <c r="AU121" s="24"/>
      <c r="AMJ121" s="59"/>
    </row>
    <row r="122" spans="1:1024" s="67" customFormat="1" ht="15" customHeight="1">
      <c r="A122" s="150">
        <v>6</v>
      </c>
      <c r="B122" s="180" t="s">
        <v>182</v>
      </c>
      <c r="C122" s="180"/>
      <c r="D122" s="180"/>
      <c r="E122" s="180"/>
      <c r="F122" s="180"/>
      <c r="G122" s="180"/>
      <c r="H122" s="150" t="s">
        <v>73</v>
      </c>
      <c r="I122" s="150" t="s">
        <v>50</v>
      </c>
      <c r="J122" s="69"/>
      <c r="K122" s="66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  <c r="AC122" s="24"/>
      <c r="AD122" s="24"/>
      <c r="AE122" s="24"/>
      <c r="AF122" s="24"/>
      <c r="AG122" s="24"/>
      <c r="AH122" s="24"/>
      <c r="AI122" s="24"/>
      <c r="AJ122" s="24"/>
      <c r="AK122" s="24"/>
      <c r="AL122" s="24"/>
      <c r="AM122" s="24"/>
      <c r="AN122" s="24"/>
      <c r="AO122" s="24"/>
      <c r="AP122" s="24"/>
      <c r="AQ122" s="24"/>
      <c r="AR122" s="24"/>
      <c r="AS122" s="24"/>
      <c r="AT122" s="24"/>
      <c r="AU122" s="24"/>
      <c r="AMJ122" s="59"/>
    </row>
    <row r="123" spans="1:1024" s="67" customFormat="1" ht="15" customHeight="1">
      <c r="A123" s="18" t="s">
        <v>7</v>
      </c>
      <c r="B123" s="177" t="s">
        <v>183</v>
      </c>
      <c r="C123" s="177"/>
      <c r="D123" s="177"/>
      <c r="E123" s="177"/>
      <c r="F123" s="177"/>
      <c r="G123" s="177"/>
      <c r="H123" s="70">
        <v>0.03</v>
      </c>
      <c r="I123" s="143">
        <f>H139*H123</f>
        <v>225.01</v>
      </c>
      <c r="J123" s="23"/>
      <c r="K123" s="71" t="s">
        <v>184</v>
      </c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  <c r="AA123" s="24"/>
      <c r="AB123" s="24"/>
      <c r="AC123" s="24"/>
      <c r="AD123" s="24"/>
      <c r="AE123" s="24"/>
      <c r="AF123" s="24"/>
      <c r="AG123" s="24"/>
      <c r="AH123" s="24"/>
      <c r="AI123" s="24"/>
      <c r="AJ123" s="24"/>
      <c r="AK123" s="24"/>
      <c r="AL123" s="24"/>
      <c r="AM123" s="24"/>
      <c r="AN123" s="24"/>
      <c r="AO123" s="24"/>
      <c r="AP123" s="24"/>
      <c r="AQ123" s="24"/>
      <c r="AR123" s="24"/>
      <c r="AS123" s="24"/>
      <c r="AT123" s="24"/>
      <c r="AU123" s="24"/>
      <c r="AMJ123" s="59"/>
    </row>
    <row r="124" spans="1:1024" s="67" customFormat="1" ht="15" customHeight="1">
      <c r="A124" s="18" t="s">
        <v>11</v>
      </c>
      <c r="B124" s="177" t="s">
        <v>185</v>
      </c>
      <c r="C124" s="177"/>
      <c r="D124" s="177"/>
      <c r="E124" s="177"/>
      <c r="F124" s="177"/>
      <c r="G124" s="177"/>
      <c r="H124" s="70">
        <v>6.7900000000000002E-2</v>
      </c>
      <c r="I124" s="143">
        <f>(I123+H139)*H124</f>
        <v>524.54999999999995</v>
      </c>
      <c r="J124" s="23"/>
      <c r="K124" s="71" t="s">
        <v>186</v>
      </c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  <c r="AA124" s="24"/>
      <c r="AB124" s="24"/>
      <c r="AC124" s="24"/>
      <c r="AD124" s="24"/>
      <c r="AE124" s="24"/>
      <c r="AF124" s="24"/>
      <c r="AG124" s="24"/>
      <c r="AH124" s="24"/>
      <c r="AI124" s="24"/>
      <c r="AJ124" s="24"/>
      <c r="AK124" s="24"/>
      <c r="AL124" s="24"/>
      <c r="AM124" s="24"/>
      <c r="AN124" s="24"/>
      <c r="AO124" s="24"/>
      <c r="AP124" s="24"/>
      <c r="AQ124" s="24"/>
      <c r="AR124" s="24"/>
      <c r="AS124" s="24"/>
      <c r="AT124" s="24"/>
      <c r="AU124" s="24"/>
      <c r="AMJ124" s="59"/>
    </row>
    <row r="125" spans="1:1024" s="67" customFormat="1" ht="15" customHeight="1">
      <c r="A125" s="18" t="s">
        <v>15</v>
      </c>
      <c r="B125" s="177" t="s">
        <v>187</v>
      </c>
      <c r="C125" s="177"/>
      <c r="D125" s="177"/>
      <c r="E125" s="177"/>
      <c r="F125" s="177"/>
      <c r="G125" s="177"/>
      <c r="H125" s="70"/>
      <c r="I125" s="143"/>
      <c r="J125" s="23"/>
      <c r="K125" s="66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4"/>
      <c r="AC125" s="24"/>
      <c r="AD125" s="24"/>
      <c r="AE125" s="24"/>
      <c r="AF125" s="24"/>
      <c r="AG125" s="24"/>
      <c r="AH125" s="24"/>
      <c r="AI125" s="24"/>
      <c r="AJ125" s="24"/>
      <c r="AK125" s="24"/>
      <c r="AL125" s="24"/>
      <c r="AM125" s="24"/>
      <c r="AN125" s="24"/>
      <c r="AO125" s="24"/>
      <c r="AP125" s="24"/>
      <c r="AQ125" s="24"/>
      <c r="AR125" s="24"/>
      <c r="AS125" s="24"/>
      <c r="AT125" s="24"/>
      <c r="AU125" s="24"/>
      <c r="AMJ125" s="59"/>
    </row>
    <row r="126" spans="1:1024" ht="15" customHeight="1">
      <c r="A126" s="182" t="s">
        <v>188</v>
      </c>
      <c r="B126" s="182"/>
      <c r="C126" s="183" t="s">
        <v>189</v>
      </c>
      <c r="D126" s="19" t="s">
        <v>190</v>
      </c>
      <c r="E126" s="20"/>
      <c r="F126" s="20"/>
      <c r="G126" s="21"/>
      <c r="H126" s="70">
        <v>1.6500000000000001E-2</v>
      </c>
      <c r="I126" s="143">
        <f>((H139+I123+I124)/(1-(H125)))*H126</f>
        <v>136.12</v>
      </c>
      <c r="J126" s="23"/>
      <c r="K126" s="72" t="s">
        <v>191</v>
      </c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  <c r="AA126" s="24"/>
      <c r="AB126" s="24"/>
      <c r="AC126" s="24"/>
      <c r="AD126" s="24"/>
      <c r="AE126" s="24"/>
      <c r="AF126" s="24"/>
      <c r="AG126" s="24"/>
      <c r="AH126" s="24"/>
      <c r="AI126" s="24"/>
      <c r="AJ126" s="24"/>
      <c r="AK126" s="24"/>
      <c r="AL126" s="24"/>
      <c r="AM126" s="24"/>
      <c r="AN126" s="24"/>
      <c r="AO126" s="24"/>
      <c r="AP126" s="24"/>
      <c r="AQ126" s="24"/>
      <c r="AR126" s="24"/>
      <c r="AS126" s="24"/>
      <c r="AT126" s="24"/>
      <c r="AU126" s="24"/>
    </row>
    <row r="127" spans="1:1024" ht="15" customHeight="1">
      <c r="A127" s="182" t="s">
        <v>192</v>
      </c>
      <c r="B127" s="182"/>
      <c r="C127" s="183"/>
      <c r="D127" s="19" t="s">
        <v>193</v>
      </c>
      <c r="E127" s="20"/>
      <c r="F127" s="20"/>
      <c r="G127" s="21"/>
      <c r="H127" s="73">
        <v>7.5999999999999998E-2</v>
      </c>
      <c r="I127" s="143">
        <f>((H139+I123+I124)/(1-(H125)))*H127</f>
        <v>626.99</v>
      </c>
      <c r="J127" s="23"/>
      <c r="K127" s="72" t="s">
        <v>194</v>
      </c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  <c r="AA127" s="24"/>
      <c r="AB127" s="24"/>
      <c r="AC127" s="24"/>
      <c r="AD127" s="24"/>
      <c r="AE127" s="24"/>
      <c r="AF127" s="24"/>
      <c r="AG127" s="24"/>
      <c r="AH127" s="24"/>
      <c r="AI127" s="24"/>
      <c r="AJ127" s="24"/>
      <c r="AK127" s="24"/>
      <c r="AL127" s="24"/>
      <c r="AM127" s="24"/>
      <c r="AN127" s="24"/>
      <c r="AO127" s="24"/>
      <c r="AP127" s="24"/>
      <c r="AQ127" s="24"/>
      <c r="AR127" s="24"/>
      <c r="AS127" s="24"/>
      <c r="AT127" s="24"/>
      <c r="AU127" s="24"/>
    </row>
    <row r="128" spans="1:1024" ht="15" customHeight="1">
      <c r="A128" s="182" t="s">
        <v>195</v>
      </c>
      <c r="B128" s="182"/>
      <c r="C128" s="74" t="s">
        <v>196</v>
      </c>
      <c r="D128" s="19" t="s">
        <v>197</v>
      </c>
      <c r="E128" s="20"/>
      <c r="F128" s="20"/>
      <c r="G128" s="21"/>
      <c r="H128" s="70">
        <v>0.05</v>
      </c>
      <c r="I128" s="143">
        <f>((H139+I123+I124)/(1-(H125)))*H128</f>
        <v>412.49</v>
      </c>
      <c r="J128" s="23"/>
      <c r="K128" s="72" t="s">
        <v>198</v>
      </c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  <c r="AA128" s="24"/>
      <c r="AB128" s="24"/>
      <c r="AC128" s="24"/>
      <c r="AD128" s="24"/>
      <c r="AE128" s="24"/>
      <c r="AF128" s="24"/>
      <c r="AG128" s="24"/>
      <c r="AH128" s="24"/>
      <c r="AI128" s="24"/>
      <c r="AJ128" s="24"/>
      <c r="AK128" s="24"/>
      <c r="AL128" s="24"/>
      <c r="AM128" s="24"/>
      <c r="AN128" s="24"/>
      <c r="AO128" s="24"/>
      <c r="AP128" s="24"/>
      <c r="AQ128" s="24"/>
      <c r="AR128" s="24"/>
      <c r="AS128" s="24"/>
      <c r="AT128" s="24"/>
      <c r="AU128" s="24"/>
    </row>
    <row r="129" spans="1:1024" ht="15" customHeight="1">
      <c r="A129" s="172" t="s">
        <v>104</v>
      </c>
      <c r="B129" s="172"/>
      <c r="C129" s="172"/>
      <c r="D129" s="172"/>
      <c r="E129" s="172"/>
      <c r="F129" s="172"/>
      <c r="G129" s="172"/>
      <c r="H129" s="75"/>
      <c r="I129" s="151">
        <f>SUM(I123:I128)</f>
        <v>1925.16</v>
      </c>
      <c r="J129" s="76"/>
      <c r="K129" s="66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  <c r="AA129" s="24"/>
      <c r="AB129" s="24"/>
      <c r="AC129" s="24"/>
      <c r="AD129" s="24"/>
      <c r="AE129" s="24"/>
      <c r="AF129" s="24"/>
      <c r="AG129" s="24"/>
      <c r="AH129" s="24"/>
      <c r="AI129" s="24"/>
      <c r="AJ129" s="24"/>
      <c r="AK129" s="24"/>
      <c r="AL129" s="24"/>
      <c r="AM129" s="24"/>
      <c r="AN129" s="24"/>
      <c r="AO129" s="24"/>
      <c r="AP129" s="24"/>
      <c r="AQ129" s="24"/>
      <c r="AR129" s="24"/>
      <c r="AS129" s="24"/>
      <c r="AT129" s="24"/>
      <c r="AU129" s="24"/>
    </row>
    <row r="130" spans="1:1024" ht="15" customHeight="1">
      <c r="A130" s="174"/>
      <c r="B130" s="174"/>
      <c r="C130" s="174"/>
      <c r="D130" s="174"/>
      <c r="E130" s="174"/>
      <c r="F130" s="174"/>
      <c r="G130" s="174"/>
      <c r="H130" s="174"/>
      <c r="I130" s="174"/>
      <c r="J130" s="152"/>
      <c r="K130" s="66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  <c r="AD130" s="24"/>
      <c r="AE130" s="24"/>
      <c r="AF130" s="24"/>
      <c r="AG130" s="24"/>
      <c r="AH130" s="24"/>
      <c r="AI130" s="24"/>
      <c r="AJ130" s="24"/>
      <c r="AK130" s="24"/>
      <c r="AL130" s="24"/>
      <c r="AM130" s="24"/>
      <c r="AN130" s="24"/>
      <c r="AO130" s="24"/>
      <c r="AP130" s="24"/>
      <c r="AQ130" s="24"/>
      <c r="AR130" s="24"/>
      <c r="AS130" s="24"/>
      <c r="AT130" s="24"/>
      <c r="AU130" s="24"/>
    </row>
    <row r="131" spans="1:1024" s="58" customFormat="1" ht="15" customHeight="1">
      <c r="A131" s="162" t="s">
        <v>199</v>
      </c>
      <c r="B131" s="162"/>
      <c r="C131" s="162"/>
      <c r="D131" s="162"/>
      <c r="E131" s="162"/>
      <c r="F131" s="162"/>
      <c r="G131" s="162"/>
      <c r="H131" s="162"/>
      <c r="I131" s="162"/>
      <c r="J131" s="77"/>
      <c r="K131" s="66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24"/>
      <c r="AE131" s="24"/>
      <c r="AF131" s="24"/>
      <c r="AG131" s="24"/>
      <c r="AH131" s="24"/>
      <c r="AI131" s="24"/>
      <c r="AJ131" s="24"/>
      <c r="AK131" s="24"/>
      <c r="AL131" s="24"/>
      <c r="AM131" s="24"/>
      <c r="AN131" s="24"/>
      <c r="AO131" s="24"/>
      <c r="AP131" s="24"/>
      <c r="AQ131" s="24"/>
      <c r="AR131" s="24"/>
      <c r="AS131" s="24"/>
      <c r="AT131" s="24"/>
      <c r="AU131" s="24"/>
      <c r="AMJ131" s="59"/>
    </row>
    <row r="132" spans="1:1024" s="58" customFormat="1" ht="15" customHeight="1">
      <c r="A132" s="179"/>
      <c r="B132" s="179"/>
      <c r="C132" s="179"/>
      <c r="D132" s="179"/>
      <c r="E132" s="179"/>
      <c r="F132" s="179"/>
      <c r="G132" s="179"/>
      <c r="H132" s="179"/>
      <c r="I132" s="179"/>
      <c r="J132" s="152"/>
      <c r="K132" s="66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  <c r="AA132" s="24"/>
      <c r="AB132" s="24"/>
      <c r="AC132" s="24"/>
      <c r="AD132" s="24"/>
      <c r="AE132" s="24"/>
      <c r="AF132" s="24"/>
      <c r="AG132" s="24"/>
      <c r="AH132" s="24"/>
      <c r="AI132" s="24"/>
      <c r="AJ132" s="24"/>
      <c r="AK132" s="24"/>
      <c r="AL132" s="24"/>
      <c r="AM132" s="24"/>
      <c r="AN132" s="24"/>
      <c r="AO132" s="24"/>
      <c r="AP132" s="24"/>
      <c r="AQ132" s="24"/>
      <c r="AR132" s="24"/>
      <c r="AS132" s="24"/>
      <c r="AT132" s="24"/>
      <c r="AU132" s="24"/>
      <c r="AMJ132" s="59"/>
    </row>
    <row r="133" spans="1:1024" s="58" customFormat="1" ht="15" customHeight="1">
      <c r="A133" s="180" t="s">
        <v>200</v>
      </c>
      <c r="B133" s="180"/>
      <c r="C133" s="180"/>
      <c r="D133" s="180"/>
      <c r="E133" s="180"/>
      <c r="F133" s="180"/>
      <c r="G133" s="180"/>
      <c r="H133" s="181" t="s">
        <v>50</v>
      </c>
      <c r="I133" s="181"/>
      <c r="J133" s="78"/>
      <c r="K133" s="66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  <c r="AA133" s="24"/>
      <c r="AB133" s="24"/>
      <c r="AC133" s="24"/>
      <c r="AD133" s="24"/>
      <c r="AE133" s="24"/>
      <c r="AF133" s="24"/>
      <c r="AG133" s="24"/>
      <c r="AH133" s="24"/>
      <c r="AI133" s="24"/>
      <c r="AJ133" s="24"/>
      <c r="AK133" s="24"/>
      <c r="AL133" s="24"/>
      <c r="AM133" s="24"/>
      <c r="AN133" s="24"/>
      <c r="AO133" s="24"/>
      <c r="AP133" s="24"/>
      <c r="AQ133" s="24"/>
      <c r="AR133" s="24"/>
      <c r="AS133" s="24"/>
      <c r="AT133" s="24"/>
      <c r="AU133" s="24"/>
      <c r="AMJ133" s="59"/>
    </row>
    <row r="134" spans="1:1024" s="58" customFormat="1" ht="15" customHeight="1">
      <c r="A134" s="18" t="s">
        <v>7</v>
      </c>
      <c r="B134" s="177" t="s">
        <v>201</v>
      </c>
      <c r="C134" s="177"/>
      <c r="D134" s="177"/>
      <c r="E134" s="177"/>
      <c r="F134" s="177"/>
      <c r="G134" s="177"/>
      <c r="H134" s="178">
        <f>H39</f>
        <v>2644.4</v>
      </c>
      <c r="I134" s="178"/>
      <c r="J134" s="23"/>
      <c r="K134" s="71" t="s">
        <v>202</v>
      </c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G134" s="24"/>
      <c r="AH134" s="24"/>
      <c r="AI134" s="24"/>
      <c r="AJ134" s="24"/>
      <c r="AK134" s="24"/>
      <c r="AL134" s="24"/>
      <c r="AM134" s="24"/>
      <c r="AN134" s="24"/>
      <c r="AO134" s="24"/>
      <c r="AP134" s="24"/>
      <c r="AQ134" s="24"/>
      <c r="AR134" s="24"/>
      <c r="AS134" s="24"/>
      <c r="AT134" s="24"/>
      <c r="AU134" s="24"/>
      <c r="AMJ134" s="59"/>
    </row>
    <row r="135" spans="1:1024" s="58" customFormat="1" ht="15" customHeight="1">
      <c r="A135" s="18" t="s">
        <v>11</v>
      </c>
      <c r="B135" s="177" t="s">
        <v>203</v>
      </c>
      <c r="C135" s="177"/>
      <c r="D135" s="177"/>
      <c r="E135" s="177"/>
      <c r="F135" s="177"/>
      <c r="G135" s="177"/>
      <c r="H135" s="178">
        <f>H79</f>
        <v>3760.18</v>
      </c>
      <c r="I135" s="178"/>
      <c r="J135" s="23"/>
      <c r="K135" s="71" t="s">
        <v>204</v>
      </c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24"/>
      <c r="AE135" s="24"/>
      <c r="AF135" s="24"/>
      <c r="AG135" s="24"/>
      <c r="AH135" s="24"/>
      <c r="AI135" s="24"/>
      <c r="AJ135" s="24"/>
      <c r="AK135" s="24"/>
      <c r="AL135" s="24"/>
      <c r="AM135" s="24"/>
      <c r="AN135" s="24"/>
      <c r="AO135" s="24"/>
      <c r="AP135" s="24"/>
      <c r="AQ135" s="24"/>
      <c r="AR135" s="24"/>
      <c r="AS135" s="24"/>
      <c r="AT135" s="24"/>
      <c r="AU135" s="24"/>
      <c r="AMJ135" s="59"/>
    </row>
    <row r="136" spans="1:1024" s="58" customFormat="1" ht="15" customHeight="1">
      <c r="A136" s="18" t="s">
        <v>15</v>
      </c>
      <c r="B136" s="177" t="s">
        <v>205</v>
      </c>
      <c r="C136" s="177"/>
      <c r="D136" s="177"/>
      <c r="E136" s="177"/>
      <c r="F136" s="177"/>
      <c r="G136" s="177"/>
      <c r="H136" s="178">
        <f>H89</f>
        <v>400.64</v>
      </c>
      <c r="I136" s="178"/>
      <c r="J136" s="23"/>
      <c r="K136" s="71" t="s">
        <v>206</v>
      </c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  <c r="AA136" s="24"/>
      <c r="AB136" s="24"/>
      <c r="AC136" s="24"/>
      <c r="AD136" s="24"/>
      <c r="AE136" s="24"/>
      <c r="AF136" s="24"/>
      <c r="AG136" s="24"/>
      <c r="AH136" s="24"/>
      <c r="AI136" s="24"/>
      <c r="AJ136" s="24"/>
      <c r="AK136" s="24"/>
      <c r="AL136" s="24"/>
      <c r="AM136" s="24"/>
      <c r="AN136" s="24"/>
      <c r="AO136" s="24"/>
      <c r="AP136" s="24"/>
      <c r="AQ136" s="24"/>
      <c r="AR136" s="24"/>
      <c r="AS136" s="24"/>
      <c r="AT136" s="24"/>
      <c r="AU136" s="24"/>
      <c r="AMJ136" s="59"/>
    </row>
    <row r="137" spans="1:1024" s="58" customFormat="1" ht="15" customHeight="1">
      <c r="A137" s="18" t="s">
        <v>19</v>
      </c>
      <c r="B137" s="177" t="s">
        <v>207</v>
      </c>
      <c r="C137" s="177"/>
      <c r="D137" s="177"/>
      <c r="E137" s="177"/>
      <c r="F137" s="177"/>
      <c r="G137" s="177"/>
      <c r="H137" s="178">
        <f>H111</f>
        <v>283.75</v>
      </c>
      <c r="I137" s="178"/>
      <c r="J137" s="23"/>
      <c r="K137" s="71" t="s">
        <v>208</v>
      </c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  <c r="AA137" s="24"/>
      <c r="AB137" s="24"/>
      <c r="AC137" s="24"/>
      <c r="AD137" s="24"/>
      <c r="AE137" s="24"/>
      <c r="AF137" s="24"/>
      <c r="AG137" s="24"/>
      <c r="AH137" s="24"/>
      <c r="AI137" s="24"/>
      <c r="AJ137" s="24"/>
      <c r="AK137" s="24"/>
      <c r="AL137" s="24"/>
      <c r="AM137" s="24"/>
      <c r="AN137" s="24"/>
      <c r="AO137" s="24"/>
      <c r="AP137" s="24"/>
      <c r="AQ137" s="24"/>
      <c r="AR137" s="24"/>
      <c r="AS137" s="24"/>
      <c r="AT137" s="24"/>
      <c r="AU137" s="24"/>
      <c r="AMJ137" s="59"/>
    </row>
    <row r="138" spans="1:1024" s="58" customFormat="1" ht="15" customHeight="1">
      <c r="A138" s="18" t="s">
        <v>61</v>
      </c>
      <c r="B138" s="177" t="s">
        <v>209</v>
      </c>
      <c r="C138" s="177"/>
      <c r="D138" s="177"/>
      <c r="E138" s="177"/>
      <c r="F138" s="177"/>
      <c r="G138" s="177"/>
      <c r="H138" s="178">
        <f>H119</f>
        <v>411.32</v>
      </c>
      <c r="I138" s="178"/>
      <c r="J138" s="23"/>
      <c r="K138" s="71" t="s">
        <v>210</v>
      </c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  <c r="AA138" s="24"/>
      <c r="AB138" s="24"/>
      <c r="AC138" s="24"/>
      <c r="AD138" s="24"/>
      <c r="AE138" s="24"/>
      <c r="AF138" s="24"/>
      <c r="AG138" s="24"/>
      <c r="AH138" s="24"/>
      <c r="AI138" s="24"/>
      <c r="AJ138" s="24"/>
      <c r="AK138" s="24"/>
      <c r="AL138" s="24"/>
      <c r="AM138" s="24"/>
      <c r="AN138" s="24"/>
      <c r="AO138" s="24"/>
      <c r="AP138" s="24"/>
      <c r="AQ138" s="24"/>
      <c r="AR138" s="24"/>
      <c r="AS138" s="24"/>
      <c r="AT138" s="24"/>
      <c r="AU138" s="24"/>
      <c r="AMJ138" s="59"/>
    </row>
    <row r="139" spans="1:1024" s="58" customFormat="1" ht="15" customHeight="1">
      <c r="A139" s="172" t="s">
        <v>211</v>
      </c>
      <c r="B139" s="172"/>
      <c r="C139" s="172"/>
      <c r="D139" s="172"/>
      <c r="E139" s="172"/>
      <c r="F139" s="172"/>
      <c r="G139" s="172"/>
      <c r="H139" s="173">
        <f>SUM(H134:I138)</f>
        <v>7500.29</v>
      </c>
      <c r="I139" s="173"/>
      <c r="J139" s="76"/>
      <c r="K139" s="71" t="s">
        <v>126</v>
      </c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  <c r="AA139" s="24"/>
      <c r="AB139" s="24"/>
      <c r="AC139" s="24"/>
      <c r="AD139" s="24"/>
      <c r="AE139" s="24"/>
      <c r="AF139" s="24"/>
      <c r="AG139" s="24"/>
      <c r="AH139" s="24"/>
      <c r="AI139" s="24"/>
      <c r="AJ139" s="24"/>
      <c r="AK139" s="24"/>
      <c r="AL139" s="24"/>
      <c r="AM139" s="24"/>
      <c r="AN139" s="24"/>
      <c r="AO139" s="24"/>
      <c r="AP139" s="24"/>
      <c r="AQ139" s="24"/>
      <c r="AR139" s="24"/>
      <c r="AS139" s="24"/>
      <c r="AT139" s="24"/>
      <c r="AU139" s="24"/>
      <c r="AMJ139" s="59"/>
    </row>
    <row r="140" spans="1:1024" s="58" customFormat="1" ht="15" customHeight="1">
      <c r="A140" s="18" t="s">
        <v>63</v>
      </c>
      <c r="B140" s="177" t="s">
        <v>212</v>
      </c>
      <c r="C140" s="177"/>
      <c r="D140" s="177"/>
      <c r="E140" s="177"/>
      <c r="F140" s="177"/>
      <c r="G140" s="177"/>
      <c r="H140" s="178">
        <f>I129</f>
        <v>1925.16</v>
      </c>
      <c r="I140" s="178"/>
      <c r="J140" s="23"/>
      <c r="K140" s="71" t="s">
        <v>213</v>
      </c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  <c r="AA140" s="24"/>
      <c r="AB140" s="24"/>
      <c r="AC140" s="24"/>
      <c r="AD140" s="24"/>
      <c r="AE140" s="24"/>
      <c r="AF140" s="24"/>
      <c r="AG140" s="24"/>
      <c r="AH140" s="24"/>
      <c r="AI140" s="24"/>
      <c r="AJ140" s="24"/>
      <c r="AK140" s="24"/>
      <c r="AL140" s="24"/>
      <c r="AM140" s="24"/>
      <c r="AN140" s="24"/>
      <c r="AO140" s="24"/>
      <c r="AP140" s="24"/>
      <c r="AQ140" s="24"/>
      <c r="AR140" s="24"/>
      <c r="AS140" s="24"/>
      <c r="AT140" s="24"/>
      <c r="AU140" s="24"/>
      <c r="AMJ140" s="59"/>
    </row>
    <row r="141" spans="1:1024" s="58" customFormat="1" ht="15" customHeight="1">
      <c r="A141" s="172" t="s">
        <v>214</v>
      </c>
      <c r="B141" s="172"/>
      <c r="C141" s="172"/>
      <c r="D141" s="172"/>
      <c r="E141" s="172"/>
      <c r="F141" s="172"/>
      <c r="G141" s="172"/>
      <c r="H141" s="173">
        <f>H139+H140</f>
        <v>9425.4500000000007</v>
      </c>
      <c r="I141" s="173"/>
      <c r="J141" s="76"/>
      <c r="K141" s="71" t="s">
        <v>215</v>
      </c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  <c r="AA141" s="24"/>
      <c r="AB141" s="24"/>
      <c r="AC141" s="24"/>
      <c r="AD141" s="24"/>
      <c r="AE141" s="24"/>
      <c r="AF141" s="24"/>
      <c r="AG141" s="24"/>
      <c r="AH141" s="24"/>
      <c r="AI141" s="24"/>
      <c r="AJ141" s="24"/>
      <c r="AK141" s="24"/>
      <c r="AL141" s="24"/>
      <c r="AM141" s="24"/>
      <c r="AN141" s="24"/>
      <c r="AO141" s="24"/>
      <c r="AP141" s="24"/>
      <c r="AQ141" s="24"/>
      <c r="AR141" s="24"/>
      <c r="AS141" s="24"/>
      <c r="AT141" s="24"/>
      <c r="AU141" s="24"/>
      <c r="AMJ141" s="59"/>
    </row>
    <row r="142" spans="1:1024" s="58" customFormat="1" ht="15" customHeight="1">
      <c r="A142" s="174"/>
      <c r="B142" s="174"/>
      <c r="C142" s="174"/>
      <c r="D142" s="174"/>
      <c r="E142" s="174"/>
      <c r="F142" s="174"/>
      <c r="G142" s="174"/>
      <c r="H142" s="174"/>
      <c r="I142" s="174"/>
      <c r="J142" s="152"/>
      <c r="K142" s="66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  <c r="AA142" s="24"/>
      <c r="AB142" s="24"/>
      <c r="AC142" s="24"/>
      <c r="AD142" s="24"/>
      <c r="AE142" s="24"/>
      <c r="AF142" s="24"/>
      <c r="AG142" s="24"/>
      <c r="AH142" s="24"/>
      <c r="AI142" s="24"/>
      <c r="AJ142" s="24"/>
      <c r="AK142" s="24"/>
      <c r="AL142" s="24"/>
      <c r="AM142" s="24"/>
      <c r="AN142" s="24"/>
      <c r="AO142" s="24"/>
      <c r="AP142" s="24"/>
      <c r="AQ142" s="24"/>
      <c r="AR142" s="24"/>
      <c r="AS142" s="24"/>
      <c r="AT142" s="24"/>
      <c r="AU142" s="24"/>
      <c r="AMJ142" s="59"/>
    </row>
    <row r="143" spans="1:1024" s="58" customFormat="1" ht="15" customHeight="1">
      <c r="A143" s="162" t="s">
        <v>216</v>
      </c>
      <c r="B143" s="162"/>
      <c r="C143" s="162"/>
      <c r="D143" s="162"/>
      <c r="E143" s="162"/>
      <c r="F143" s="162"/>
      <c r="G143" s="162"/>
      <c r="H143" s="162"/>
      <c r="I143" s="162"/>
      <c r="J143" s="77"/>
      <c r="K143" s="66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  <c r="AA143" s="24"/>
      <c r="AB143" s="24"/>
      <c r="AC143" s="24"/>
      <c r="AD143" s="24"/>
      <c r="AE143" s="24"/>
      <c r="AF143" s="24"/>
      <c r="AG143" s="24"/>
      <c r="AH143" s="24"/>
      <c r="AI143" s="24"/>
      <c r="AJ143" s="24"/>
      <c r="AK143" s="24"/>
      <c r="AL143" s="24"/>
      <c r="AM143" s="24"/>
      <c r="AN143" s="24"/>
      <c r="AO143" s="24"/>
      <c r="AP143" s="24"/>
      <c r="AQ143" s="24"/>
      <c r="AR143" s="24"/>
      <c r="AS143" s="24"/>
      <c r="AT143" s="24"/>
      <c r="AU143" s="24"/>
      <c r="AMJ143" s="59"/>
    </row>
    <row r="144" spans="1:1024" s="58" customFormat="1" ht="15" customHeight="1">
      <c r="A144" s="79"/>
      <c r="B144" s="25"/>
      <c r="C144" s="25"/>
      <c r="D144" s="25"/>
      <c r="E144" s="25"/>
      <c r="F144" s="25"/>
      <c r="G144" s="25"/>
      <c r="H144" s="25"/>
      <c r="I144" s="25"/>
      <c r="J144" s="152"/>
      <c r="K144" s="66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  <c r="AA144" s="24"/>
      <c r="AB144" s="24"/>
      <c r="AC144" s="24"/>
      <c r="AD144" s="24"/>
      <c r="AE144" s="24"/>
      <c r="AF144" s="24"/>
      <c r="AG144" s="24"/>
      <c r="AH144" s="24"/>
      <c r="AI144" s="24"/>
      <c r="AJ144" s="24"/>
      <c r="AK144" s="24"/>
      <c r="AL144" s="24"/>
      <c r="AM144" s="24"/>
      <c r="AN144" s="24"/>
      <c r="AO144" s="24"/>
      <c r="AP144" s="24"/>
      <c r="AQ144" s="24"/>
      <c r="AR144" s="24"/>
      <c r="AS144" s="24"/>
      <c r="AT144" s="24"/>
      <c r="AU144" s="24"/>
      <c r="AMJ144" s="59"/>
    </row>
    <row r="145" spans="1:1024" s="58" customFormat="1" ht="56.25" customHeight="1">
      <c r="A145" s="175" t="s">
        <v>217</v>
      </c>
      <c r="B145" s="175"/>
      <c r="C145" s="153" t="s">
        <v>218</v>
      </c>
      <c r="D145" s="153" t="s">
        <v>219</v>
      </c>
      <c r="E145" s="176" t="s">
        <v>220</v>
      </c>
      <c r="F145" s="176"/>
      <c r="G145" s="153" t="s">
        <v>221</v>
      </c>
      <c r="H145" s="176" t="s">
        <v>222</v>
      </c>
      <c r="I145" s="176"/>
      <c r="J145" s="152"/>
      <c r="K145" s="66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  <c r="AA145" s="24"/>
      <c r="AB145" s="24"/>
      <c r="AC145" s="24"/>
      <c r="AD145" s="24"/>
      <c r="AE145" s="24"/>
      <c r="AF145" s="24"/>
      <c r="AG145" s="24"/>
      <c r="AH145" s="24"/>
      <c r="AI145" s="24"/>
      <c r="AJ145" s="24"/>
      <c r="AK145" s="24"/>
      <c r="AL145" s="24"/>
      <c r="AM145" s="24"/>
      <c r="AN145" s="24"/>
      <c r="AO145" s="24"/>
      <c r="AP145" s="24"/>
      <c r="AQ145" s="24"/>
      <c r="AR145" s="24"/>
      <c r="AS145" s="24"/>
      <c r="AT145" s="24"/>
      <c r="AU145" s="24"/>
      <c r="AMJ145" s="59"/>
    </row>
    <row r="146" spans="1:1024" s="58" customFormat="1" ht="15" customHeight="1">
      <c r="A146" s="166" t="s">
        <v>167</v>
      </c>
      <c r="B146" s="166"/>
      <c r="C146" s="80">
        <f>H141</f>
        <v>9425.4500000000007</v>
      </c>
      <c r="D146" s="139">
        <v>2</v>
      </c>
      <c r="E146" s="167">
        <f>C146*D146</f>
        <v>18850.900000000001</v>
      </c>
      <c r="F146" s="167"/>
      <c r="G146" s="81">
        <v>1</v>
      </c>
      <c r="H146" s="168">
        <f>E146*G146</f>
        <v>18850.900000000001</v>
      </c>
      <c r="I146" s="168"/>
      <c r="J146" s="23"/>
      <c r="K146" s="66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  <c r="AA146" s="24"/>
      <c r="AB146" s="24"/>
      <c r="AC146" s="24"/>
      <c r="AD146" s="24"/>
      <c r="AE146" s="24"/>
      <c r="AF146" s="24"/>
      <c r="AG146" s="24"/>
      <c r="AH146" s="24"/>
      <c r="AI146" s="24"/>
      <c r="AJ146" s="24"/>
      <c r="AK146" s="24"/>
      <c r="AL146" s="24"/>
      <c r="AM146" s="24"/>
      <c r="AN146" s="24"/>
      <c r="AO146" s="24"/>
      <c r="AP146" s="24"/>
      <c r="AQ146" s="24"/>
      <c r="AR146" s="24"/>
      <c r="AS146" s="24"/>
      <c r="AT146" s="24"/>
      <c r="AU146" s="24"/>
      <c r="AMJ146" s="59"/>
    </row>
    <row r="147" spans="1:1024" s="58" customFormat="1" ht="15" customHeight="1">
      <c r="A147" s="169" t="s">
        <v>223</v>
      </c>
      <c r="B147" s="169"/>
      <c r="C147" s="169"/>
      <c r="D147" s="169"/>
      <c r="E147" s="169"/>
      <c r="F147" s="169"/>
      <c r="G147" s="169"/>
      <c r="H147" s="170">
        <f>H146</f>
        <v>18850.900000000001</v>
      </c>
      <c r="I147" s="170"/>
      <c r="J147" s="82"/>
      <c r="K147" s="66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  <c r="AA147" s="24"/>
      <c r="AB147" s="24"/>
      <c r="AC147" s="24"/>
      <c r="AD147" s="24"/>
      <c r="AE147" s="24"/>
      <c r="AF147" s="24"/>
      <c r="AG147" s="24"/>
      <c r="AH147" s="24"/>
      <c r="AI147" s="24"/>
      <c r="AJ147" s="24"/>
      <c r="AK147" s="24"/>
      <c r="AL147" s="24"/>
      <c r="AM147" s="24"/>
      <c r="AN147" s="24"/>
      <c r="AO147" s="24"/>
      <c r="AP147" s="24"/>
      <c r="AQ147" s="24"/>
      <c r="AR147" s="24"/>
      <c r="AS147" s="24"/>
      <c r="AT147" s="24"/>
      <c r="AU147" s="24"/>
      <c r="AMJ147" s="59"/>
    </row>
    <row r="148" spans="1:1024" s="58" customFormat="1" ht="15" customHeight="1">
      <c r="A148" s="171" t="s">
        <v>224</v>
      </c>
      <c r="B148" s="171"/>
      <c r="C148" s="171"/>
      <c r="D148" s="171"/>
      <c r="E148" s="171"/>
      <c r="F148" s="171"/>
      <c r="G148" s="171"/>
      <c r="H148" s="161"/>
      <c r="I148" s="161"/>
      <c r="J148" s="82"/>
      <c r="K148" s="66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  <c r="AA148" s="24"/>
      <c r="AB148" s="24"/>
      <c r="AC148" s="24"/>
      <c r="AD148" s="24"/>
      <c r="AE148" s="24"/>
      <c r="AF148" s="24"/>
      <c r="AG148" s="24"/>
      <c r="AH148" s="24"/>
      <c r="AI148" s="24"/>
      <c r="AJ148" s="24"/>
      <c r="AK148" s="24"/>
      <c r="AL148" s="24"/>
      <c r="AM148" s="24"/>
      <c r="AN148" s="24"/>
      <c r="AO148" s="24"/>
      <c r="AP148" s="24"/>
      <c r="AQ148" s="24"/>
      <c r="AR148" s="24"/>
      <c r="AS148" s="24"/>
      <c r="AT148" s="24"/>
      <c r="AU148" s="24"/>
      <c r="AMJ148" s="59"/>
    </row>
    <row r="149" spans="1:1024" s="58" customFormat="1" ht="15" customHeight="1">
      <c r="A149" s="160" t="s">
        <v>225</v>
      </c>
      <c r="B149" s="160"/>
      <c r="C149" s="160"/>
      <c r="D149" s="160"/>
      <c r="E149" s="160"/>
      <c r="F149" s="160"/>
      <c r="G149" s="160"/>
      <c r="H149" s="161">
        <f>H147+H148</f>
        <v>18850.900000000001</v>
      </c>
      <c r="I149" s="161"/>
      <c r="J149" s="82"/>
      <c r="K149" s="66"/>
      <c r="L149" s="24"/>
      <c r="M149" s="24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4"/>
      <c r="AA149" s="24"/>
      <c r="AB149" s="24"/>
      <c r="AC149" s="24"/>
      <c r="AD149" s="24"/>
      <c r="AE149" s="24"/>
      <c r="AF149" s="24"/>
      <c r="AG149" s="24"/>
      <c r="AH149" s="24"/>
      <c r="AI149" s="24"/>
      <c r="AJ149" s="24"/>
      <c r="AK149" s="24"/>
      <c r="AL149" s="24"/>
      <c r="AM149" s="24"/>
      <c r="AN149" s="24"/>
      <c r="AO149" s="24"/>
      <c r="AP149" s="24"/>
      <c r="AQ149" s="24"/>
      <c r="AR149" s="24"/>
      <c r="AS149" s="24"/>
      <c r="AT149" s="24"/>
      <c r="AU149" s="24"/>
      <c r="AMJ149" s="59"/>
    </row>
    <row r="150" spans="1:1024" s="58" customFormat="1" ht="15" customHeight="1">
      <c r="A150" s="83"/>
      <c r="B150" s="4"/>
      <c r="C150" s="84"/>
      <c r="D150" s="25"/>
      <c r="E150" s="25"/>
      <c r="F150" s="25"/>
      <c r="G150" s="25"/>
      <c r="H150" s="25"/>
      <c r="I150" s="25"/>
      <c r="J150" s="82"/>
      <c r="K150" s="66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4"/>
      <c r="AA150" s="24"/>
      <c r="AB150" s="24"/>
      <c r="AC150" s="24"/>
      <c r="AD150" s="24"/>
      <c r="AE150" s="24"/>
      <c r="AF150" s="24"/>
      <c r="AG150" s="24"/>
      <c r="AH150" s="24"/>
      <c r="AI150" s="24"/>
      <c r="AJ150" s="24"/>
      <c r="AK150" s="24"/>
      <c r="AL150" s="24"/>
      <c r="AM150" s="24"/>
      <c r="AN150" s="24"/>
      <c r="AO150" s="24"/>
      <c r="AP150" s="24"/>
      <c r="AQ150" s="24"/>
      <c r="AR150" s="24"/>
      <c r="AS150" s="24"/>
      <c r="AT150" s="24"/>
      <c r="AU150" s="24"/>
      <c r="AMJ150" s="59"/>
    </row>
    <row r="151" spans="1:1024" s="58" customFormat="1" ht="15" customHeight="1">
      <c r="A151" s="162" t="s">
        <v>226</v>
      </c>
      <c r="B151" s="162"/>
      <c r="C151" s="162"/>
      <c r="D151" s="162"/>
      <c r="E151" s="162"/>
      <c r="F151" s="162"/>
      <c r="G151" s="162"/>
      <c r="H151" s="162"/>
      <c r="I151" s="162"/>
      <c r="J151" s="23"/>
      <c r="K151" s="66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  <c r="AA151" s="24"/>
      <c r="AB151" s="24"/>
      <c r="AC151" s="24"/>
      <c r="AD151" s="24"/>
      <c r="AE151" s="24"/>
      <c r="AF151" s="24"/>
      <c r="AG151" s="24"/>
      <c r="AH151" s="24"/>
      <c r="AI151" s="24"/>
      <c r="AJ151" s="24"/>
      <c r="AK151" s="24"/>
      <c r="AL151" s="24"/>
      <c r="AM151" s="24"/>
      <c r="AN151" s="24"/>
      <c r="AO151" s="24"/>
      <c r="AP151" s="24"/>
      <c r="AQ151" s="24"/>
      <c r="AR151" s="24"/>
      <c r="AS151" s="24"/>
      <c r="AT151" s="24"/>
      <c r="AU151" s="24"/>
      <c r="AMJ151" s="59"/>
    </row>
    <row r="152" spans="1:1024" s="58" customFormat="1" ht="15" customHeight="1">
      <c r="A152" s="79"/>
      <c r="B152" s="25"/>
      <c r="C152" s="25"/>
      <c r="D152" s="25"/>
      <c r="E152" s="25"/>
      <c r="F152" s="25"/>
      <c r="G152" s="106"/>
      <c r="H152" s="106"/>
      <c r="I152" s="106"/>
      <c r="J152" s="82"/>
      <c r="K152" s="66"/>
      <c r="L152" s="24"/>
      <c r="M152" s="24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  <c r="AA152" s="24"/>
      <c r="AB152" s="24"/>
      <c r="AC152" s="24"/>
      <c r="AD152" s="24"/>
      <c r="AE152" s="24"/>
      <c r="AF152" s="24"/>
      <c r="AG152" s="24"/>
      <c r="AH152" s="24"/>
      <c r="AI152" s="24"/>
      <c r="AJ152" s="24"/>
      <c r="AK152" s="24"/>
      <c r="AL152" s="24"/>
      <c r="AM152" s="24"/>
      <c r="AN152" s="24"/>
      <c r="AO152" s="24"/>
      <c r="AP152" s="24"/>
      <c r="AQ152" s="24"/>
      <c r="AR152" s="24"/>
      <c r="AS152" s="24"/>
      <c r="AT152" s="24"/>
      <c r="AU152" s="24"/>
      <c r="AMJ152" s="59"/>
    </row>
    <row r="153" spans="1:1024" s="58" customFormat="1" ht="15" customHeight="1">
      <c r="A153" s="163" t="s">
        <v>227</v>
      </c>
      <c r="B153" s="163"/>
      <c r="C153" s="163"/>
      <c r="D153" s="163"/>
      <c r="E153" s="163"/>
      <c r="F153" s="163"/>
      <c r="G153" s="163"/>
      <c r="H153" s="163"/>
      <c r="I153" s="163"/>
      <c r="J153" s="76"/>
      <c r="K153" s="66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  <c r="AA153" s="24"/>
      <c r="AB153" s="24"/>
      <c r="AC153" s="24"/>
      <c r="AD153" s="24"/>
      <c r="AE153" s="24"/>
      <c r="AF153" s="24"/>
      <c r="AG153" s="24"/>
      <c r="AH153" s="24"/>
      <c r="AI153" s="24"/>
      <c r="AJ153" s="24"/>
      <c r="AK153" s="24"/>
      <c r="AL153" s="24"/>
      <c r="AM153" s="24"/>
      <c r="AN153" s="24"/>
      <c r="AO153" s="24"/>
      <c r="AP153" s="24"/>
      <c r="AQ153" s="24"/>
      <c r="AR153" s="24"/>
      <c r="AS153" s="24"/>
      <c r="AT153" s="24"/>
      <c r="AU153" s="24"/>
      <c r="AMJ153" s="59"/>
    </row>
    <row r="154" spans="1:1024" s="58" customFormat="1" ht="15" customHeight="1">
      <c r="A154" s="164" t="s">
        <v>228</v>
      </c>
      <c r="B154" s="164"/>
      <c r="C154" s="164"/>
      <c r="D154" s="164"/>
      <c r="E154" s="164"/>
      <c r="F154" s="164"/>
      <c r="G154" s="164"/>
      <c r="H154" s="165" t="s">
        <v>229</v>
      </c>
      <c r="I154" s="165"/>
      <c r="J154" s="85"/>
      <c r="K154" s="66"/>
      <c r="L154" s="24"/>
      <c r="M154" s="24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4"/>
      <c r="AA154" s="24"/>
      <c r="AB154" s="24"/>
      <c r="AC154" s="24"/>
      <c r="AD154" s="24"/>
      <c r="AE154" s="24"/>
      <c r="AF154" s="24"/>
      <c r="AG154" s="24"/>
      <c r="AH154" s="24"/>
      <c r="AI154" s="24"/>
      <c r="AJ154" s="24"/>
      <c r="AK154" s="24"/>
      <c r="AL154" s="24"/>
      <c r="AM154" s="24"/>
      <c r="AN154" s="24"/>
      <c r="AO154" s="24"/>
      <c r="AP154" s="24"/>
      <c r="AQ154" s="24"/>
      <c r="AR154" s="24"/>
      <c r="AS154" s="24"/>
      <c r="AT154" s="24"/>
      <c r="AU154" s="24"/>
      <c r="AMJ154" s="59"/>
    </row>
    <row r="155" spans="1:1024" s="58" customFormat="1" ht="15" customHeight="1">
      <c r="A155" s="155" t="s">
        <v>230</v>
      </c>
      <c r="B155" s="155"/>
      <c r="C155" s="155"/>
      <c r="D155" s="155"/>
      <c r="E155" s="155"/>
      <c r="F155" s="155"/>
      <c r="G155" s="155"/>
      <c r="H155" s="156">
        <f>H149</f>
        <v>18850.900000000001</v>
      </c>
      <c r="I155" s="156"/>
      <c r="J155" s="24"/>
      <c r="K155" s="66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  <c r="AA155" s="24"/>
      <c r="AB155" s="24"/>
      <c r="AC155" s="24"/>
      <c r="AD155" s="24"/>
      <c r="AE155" s="24"/>
      <c r="AF155" s="24"/>
      <c r="AG155" s="24"/>
      <c r="AH155" s="24"/>
      <c r="AI155" s="24"/>
      <c r="AJ155" s="24"/>
      <c r="AK155" s="24"/>
      <c r="AL155" s="24"/>
      <c r="AM155" s="24"/>
      <c r="AN155" s="24"/>
      <c r="AO155" s="24"/>
      <c r="AP155" s="24"/>
      <c r="AQ155" s="24"/>
      <c r="AR155" s="24"/>
      <c r="AS155" s="24"/>
      <c r="AT155" s="24"/>
      <c r="AU155" s="24"/>
      <c r="AMJ155" s="59"/>
    </row>
    <row r="156" spans="1:1024" s="58" customFormat="1" ht="15" customHeight="1" thickBot="1">
      <c r="A156" s="155" t="s">
        <v>231</v>
      </c>
      <c r="B156" s="155"/>
      <c r="C156" s="155"/>
      <c r="D156" s="155"/>
      <c r="E156" s="155"/>
      <c r="F156" s="155"/>
      <c r="G156" s="155"/>
      <c r="H156" s="157">
        <f>G13</f>
        <v>12</v>
      </c>
      <c r="I156" s="157"/>
      <c r="J156" s="24"/>
      <c r="K156" s="66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  <c r="AA156" s="24"/>
      <c r="AB156" s="24"/>
      <c r="AC156" s="24"/>
      <c r="AD156" s="24"/>
      <c r="AE156" s="24"/>
      <c r="AF156" s="24"/>
      <c r="AG156" s="24"/>
      <c r="AH156" s="24"/>
      <c r="AI156" s="24"/>
      <c r="AJ156" s="24"/>
      <c r="AK156" s="24"/>
      <c r="AL156" s="24"/>
      <c r="AM156" s="24"/>
      <c r="AN156" s="24"/>
      <c r="AO156" s="24"/>
      <c r="AP156" s="24"/>
      <c r="AQ156" s="24"/>
      <c r="AR156" s="24"/>
      <c r="AS156" s="24"/>
      <c r="AT156" s="24"/>
      <c r="AU156" s="24"/>
      <c r="AMJ156" s="59"/>
    </row>
    <row r="157" spans="1:1024" s="58" customFormat="1" ht="15" customHeight="1" thickBot="1">
      <c r="A157" s="158" t="s">
        <v>232</v>
      </c>
      <c r="B157" s="158"/>
      <c r="C157" s="158"/>
      <c r="D157" s="158"/>
      <c r="E157" s="158"/>
      <c r="F157" s="158"/>
      <c r="G157" s="158"/>
      <c r="H157" s="159">
        <f>H155*H156</f>
        <v>226210.8</v>
      </c>
      <c r="I157" s="159"/>
      <c r="J157" s="24"/>
      <c r="K157" s="66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  <c r="AA157" s="24"/>
      <c r="AB157" s="24"/>
      <c r="AC157" s="24"/>
      <c r="AD157" s="24"/>
      <c r="AE157" s="24"/>
      <c r="AF157" s="24"/>
      <c r="AG157" s="24"/>
      <c r="AH157" s="24"/>
      <c r="AI157" s="24"/>
      <c r="AJ157" s="24"/>
      <c r="AK157" s="24"/>
      <c r="AL157" s="24"/>
      <c r="AM157" s="24"/>
      <c r="AN157" s="24"/>
      <c r="AO157" s="24"/>
      <c r="AP157" s="24"/>
      <c r="AQ157" s="24"/>
      <c r="AR157" s="24"/>
      <c r="AS157" s="24"/>
      <c r="AT157" s="24"/>
      <c r="AU157" s="24"/>
      <c r="AMJ157" s="59"/>
    </row>
    <row r="159" spans="1:1024">
      <c r="H159" s="108"/>
      <c r="I159" s="109"/>
    </row>
    <row r="160" spans="1:1024">
      <c r="G160" s="108"/>
      <c r="H160" s="108"/>
      <c r="I160" s="109"/>
    </row>
    <row r="161" spans="7:9">
      <c r="G161" s="108"/>
      <c r="H161" s="108"/>
      <c r="I161" s="109"/>
    </row>
    <row r="162" spans="7:9">
      <c r="G162" s="108"/>
      <c r="H162" s="108"/>
      <c r="I162" s="109"/>
    </row>
    <row r="163" spans="7:9">
      <c r="G163" s="108"/>
      <c r="H163" s="108"/>
      <c r="I163" s="108"/>
    </row>
    <row r="164" spans="7:9">
      <c r="G164" s="108"/>
    </row>
  </sheetData>
  <mergeCells count="233">
    <mergeCell ref="A156:G156"/>
    <mergeCell ref="H156:I156"/>
    <mergeCell ref="A157:G157"/>
    <mergeCell ref="H157:I157"/>
    <mergeCell ref="A151:I151"/>
    <mergeCell ref="A153:I153"/>
    <mergeCell ref="A154:G154"/>
    <mergeCell ref="H154:I154"/>
    <mergeCell ref="A155:G155"/>
    <mergeCell ref="H155:I155"/>
    <mergeCell ref="A147:G147"/>
    <mergeCell ref="H147:I147"/>
    <mergeCell ref="A148:G148"/>
    <mergeCell ref="H148:I148"/>
    <mergeCell ref="A149:G149"/>
    <mergeCell ref="H149:I149"/>
    <mergeCell ref="A145:B145"/>
    <mergeCell ref="E145:F145"/>
    <mergeCell ref="H145:I145"/>
    <mergeCell ref="A146:B146"/>
    <mergeCell ref="E146:F146"/>
    <mergeCell ref="H146:I146"/>
    <mergeCell ref="B140:G140"/>
    <mergeCell ref="H140:I140"/>
    <mergeCell ref="A141:G141"/>
    <mergeCell ref="H141:I141"/>
    <mergeCell ref="A142:I142"/>
    <mergeCell ref="A143:I143"/>
    <mergeCell ref="B137:G137"/>
    <mergeCell ref="H137:I137"/>
    <mergeCell ref="B138:G138"/>
    <mergeCell ref="H138:I138"/>
    <mergeCell ref="A139:G139"/>
    <mergeCell ref="H139:I139"/>
    <mergeCell ref="B134:G134"/>
    <mergeCell ref="H134:I134"/>
    <mergeCell ref="B135:G135"/>
    <mergeCell ref="H135:I135"/>
    <mergeCell ref="B136:G136"/>
    <mergeCell ref="H136:I136"/>
    <mergeCell ref="A129:G129"/>
    <mergeCell ref="A130:I130"/>
    <mergeCell ref="A131:I131"/>
    <mergeCell ref="A132:I132"/>
    <mergeCell ref="A133:G133"/>
    <mergeCell ref="H133:I133"/>
    <mergeCell ref="B124:G124"/>
    <mergeCell ref="B125:G125"/>
    <mergeCell ref="A126:B126"/>
    <mergeCell ref="C126:C127"/>
    <mergeCell ref="A127:B127"/>
    <mergeCell ref="A128:B128"/>
    <mergeCell ref="A119:G119"/>
    <mergeCell ref="H119:I119"/>
    <mergeCell ref="A120:I120"/>
    <mergeCell ref="A121:I121"/>
    <mergeCell ref="B122:G122"/>
    <mergeCell ref="B123:G123"/>
    <mergeCell ref="B116:G116"/>
    <mergeCell ref="H116:I116"/>
    <mergeCell ref="B117:G117"/>
    <mergeCell ref="H117:I117"/>
    <mergeCell ref="B118:G118"/>
    <mergeCell ref="H118:I118"/>
    <mergeCell ref="A112:I112"/>
    <mergeCell ref="A113:I113"/>
    <mergeCell ref="B114:G114"/>
    <mergeCell ref="H114:I114"/>
    <mergeCell ref="B115:G115"/>
    <mergeCell ref="H115:I115"/>
    <mergeCell ref="B109:G109"/>
    <mergeCell ref="H109:I109"/>
    <mergeCell ref="B110:G110"/>
    <mergeCell ref="H110:I110"/>
    <mergeCell ref="A111:G111"/>
    <mergeCell ref="H111:I111"/>
    <mergeCell ref="B104:G104"/>
    <mergeCell ref="A105:G105"/>
    <mergeCell ref="H105:I105"/>
    <mergeCell ref="A106:I106"/>
    <mergeCell ref="A107:I107"/>
    <mergeCell ref="B108:G108"/>
    <mergeCell ref="H108:I108"/>
    <mergeCell ref="B98:G98"/>
    <mergeCell ref="B99:G99"/>
    <mergeCell ref="A100:G100"/>
    <mergeCell ref="A101:I101"/>
    <mergeCell ref="A102:I102"/>
    <mergeCell ref="B103:G103"/>
    <mergeCell ref="B93:G93"/>
    <mergeCell ref="B94:G94"/>
    <mergeCell ref="K94:V94"/>
    <mergeCell ref="B95:G95"/>
    <mergeCell ref="B96:G96"/>
    <mergeCell ref="B97:G97"/>
    <mergeCell ref="B88:G88"/>
    <mergeCell ref="A89:G89"/>
    <mergeCell ref="H89:I89"/>
    <mergeCell ref="A90:I90"/>
    <mergeCell ref="A91:I91"/>
    <mergeCell ref="A92:I92"/>
    <mergeCell ref="B82:G82"/>
    <mergeCell ref="B83:G83"/>
    <mergeCell ref="B84:G84"/>
    <mergeCell ref="B85:G85"/>
    <mergeCell ref="B86:G86"/>
    <mergeCell ref="B87:G87"/>
    <mergeCell ref="B78:G78"/>
    <mergeCell ref="H78:I78"/>
    <mergeCell ref="A79:G79"/>
    <mergeCell ref="H79:I79"/>
    <mergeCell ref="A80:I80"/>
    <mergeCell ref="A81:I81"/>
    <mergeCell ref="A74:I74"/>
    <mergeCell ref="B75:G75"/>
    <mergeCell ref="H75:I75"/>
    <mergeCell ref="B76:G76"/>
    <mergeCell ref="H76:I76"/>
    <mergeCell ref="B77:G77"/>
    <mergeCell ref="H77:I77"/>
    <mergeCell ref="B70:G70"/>
    <mergeCell ref="H70:I70"/>
    <mergeCell ref="A71:G71"/>
    <mergeCell ref="H71:I71"/>
    <mergeCell ref="A72:I72"/>
    <mergeCell ref="A73:I73"/>
    <mergeCell ref="B67:G67"/>
    <mergeCell ref="H67:I67"/>
    <mergeCell ref="B68:G68"/>
    <mergeCell ref="H68:I68"/>
    <mergeCell ref="B69:G69"/>
    <mergeCell ref="H69:I69"/>
    <mergeCell ref="AB63:AC63"/>
    <mergeCell ref="AD63:AE63"/>
    <mergeCell ref="AF63:AG63"/>
    <mergeCell ref="AH63:AK63"/>
    <mergeCell ref="H64:I64"/>
    <mergeCell ref="A65:A66"/>
    <mergeCell ref="B65:C66"/>
    <mergeCell ref="H65:I66"/>
    <mergeCell ref="B62:G62"/>
    <mergeCell ref="H62:I62"/>
    <mergeCell ref="A63:A64"/>
    <mergeCell ref="B63:B64"/>
    <mergeCell ref="H63:I63"/>
    <mergeCell ref="Z63:AA63"/>
    <mergeCell ref="B56:G56"/>
    <mergeCell ref="B57:G57"/>
    <mergeCell ref="B58:G58"/>
    <mergeCell ref="A59:G59"/>
    <mergeCell ref="A60:I60"/>
    <mergeCell ref="A61:I61"/>
    <mergeCell ref="B50:G50"/>
    <mergeCell ref="B51:G51"/>
    <mergeCell ref="B52:G52"/>
    <mergeCell ref="B53:C53"/>
    <mergeCell ref="B54:G54"/>
    <mergeCell ref="B55:G55"/>
    <mergeCell ref="B46:G46"/>
    <mergeCell ref="K46:V46"/>
    <mergeCell ref="A47:G47"/>
    <mergeCell ref="H47:I47"/>
    <mergeCell ref="A48:I48"/>
    <mergeCell ref="A49:I49"/>
    <mergeCell ref="A41:I41"/>
    <mergeCell ref="A42:I42"/>
    <mergeCell ref="B43:G43"/>
    <mergeCell ref="B44:G44"/>
    <mergeCell ref="K44:V44"/>
    <mergeCell ref="B45:G45"/>
    <mergeCell ref="K45:V45"/>
    <mergeCell ref="B38:G38"/>
    <mergeCell ref="H38:I38"/>
    <mergeCell ref="K38:L38"/>
    <mergeCell ref="A39:G39"/>
    <mergeCell ref="H39:I39"/>
    <mergeCell ref="A40:I40"/>
    <mergeCell ref="B36:G36"/>
    <mergeCell ref="H36:I36"/>
    <mergeCell ref="K36:L36"/>
    <mergeCell ref="B37:G37"/>
    <mergeCell ref="H37:I37"/>
    <mergeCell ref="K37:L37"/>
    <mergeCell ref="K32:V32"/>
    <mergeCell ref="H33:I33"/>
    <mergeCell ref="K33:V33"/>
    <mergeCell ref="H34:I34"/>
    <mergeCell ref="B35:G35"/>
    <mergeCell ref="H35:I35"/>
    <mergeCell ref="K35:L35"/>
    <mergeCell ref="A29:I29"/>
    <mergeCell ref="A30:I30"/>
    <mergeCell ref="B31:G31"/>
    <mergeCell ref="H31:I31"/>
    <mergeCell ref="B32:G32"/>
    <mergeCell ref="H32:I32"/>
    <mergeCell ref="B26:G26"/>
    <mergeCell ref="H26:I26"/>
    <mergeCell ref="B27:G27"/>
    <mergeCell ref="H27:I27"/>
    <mergeCell ref="B28:G28"/>
    <mergeCell ref="H28:I28"/>
    <mergeCell ref="A22:I22"/>
    <mergeCell ref="A23:I23"/>
    <mergeCell ref="B24:G24"/>
    <mergeCell ref="H24:I24"/>
    <mergeCell ref="B25:G25"/>
    <mergeCell ref="H25:I25"/>
    <mergeCell ref="B17:G17"/>
    <mergeCell ref="H17:I17"/>
    <mergeCell ref="C18:I18"/>
    <mergeCell ref="A19:I19"/>
    <mergeCell ref="A20:I20"/>
    <mergeCell ref="A21:I21"/>
    <mergeCell ref="B12:F12"/>
    <mergeCell ref="G12:I12"/>
    <mergeCell ref="G13:I13"/>
    <mergeCell ref="A14:I14"/>
    <mergeCell ref="A15:I15"/>
    <mergeCell ref="B16:G16"/>
    <mergeCell ref="H16:I16"/>
    <mergeCell ref="A8:I8"/>
    <mergeCell ref="A9:I9"/>
    <mergeCell ref="B10:F10"/>
    <mergeCell ref="G10:I10"/>
    <mergeCell ref="B11:F11"/>
    <mergeCell ref="G11:I11"/>
    <mergeCell ref="A1:K1"/>
    <mergeCell ref="A2:K2"/>
    <mergeCell ref="A3:I3"/>
    <mergeCell ref="C4:I4"/>
    <mergeCell ref="C5:D5"/>
    <mergeCell ref="A7:I7"/>
  </mergeCells>
  <printOptions horizontalCentered="1" headings="1"/>
  <pageMargins left="0.39374999999999999" right="0.39374999999999999" top="0.39374999999999999" bottom="0.39374999999999999" header="0.511811023622047" footer="0.511811023622047"/>
  <pageSetup paperSize="9" scale="60" fitToHeight="0" orientation="landscape" r:id="rId1"/>
  <rowBreaks count="3" manualBreakCount="3">
    <brk id="47" max="10" man="1"/>
    <brk id="90" max="10" man="1"/>
    <brk id="129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1F865D-CB37-467E-B1E3-D331A8C69C2A}">
  <sheetPr>
    <pageSetUpPr fitToPage="1"/>
  </sheetPr>
  <dimension ref="A1:AMJ164"/>
  <sheetViews>
    <sheetView view="pageBreakPreview" topLeftCell="C19" zoomScaleNormal="115" zoomScaleSheetLayoutView="100" zoomScalePageLayoutView="115" workbookViewId="0">
      <selection activeCell="K35" sqref="K35:L35"/>
    </sheetView>
  </sheetViews>
  <sheetFormatPr defaultColWidth="9.140625" defaultRowHeight="15"/>
  <cols>
    <col min="1" max="1" width="3.140625" style="86" customWidth="1"/>
    <col min="2" max="2" width="32.28515625" style="58" bestFit="1" customWidth="1"/>
    <col min="3" max="3" width="17.140625" style="58" customWidth="1"/>
    <col min="4" max="4" width="13.140625" style="58" customWidth="1"/>
    <col min="5" max="5" width="13" style="58" customWidth="1"/>
    <col min="6" max="6" width="10.5703125" style="58" customWidth="1"/>
    <col min="7" max="7" width="15.28515625" style="58" bestFit="1" customWidth="1"/>
    <col min="8" max="8" width="8" style="58" customWidth="1"/>
    <col min="9" max="9" width="17.5703125" style="58" customWidth="1"/>
    <col min="10" max="10" width="10.140625" style="58" hidden="1" customWidth="1"/>
    <col min="11" max="11" width="94.7109375" style="1" customWidth="1"/>
    <col min="12" max="26" width="9.140625" style="2"/>
    <col min="27" max="27" width="9.7109375" style="2" customWidth="1"/>
    <col min="28" max="47" width="9.140625" style="2"/>
    <col min="48" max="1023" width="9.140625" style="58"/>
    <col min="1024" max="1024" width="11.5703125" style="59" customWidth="1"/>
    <col min="1025" max="16384" width="9.140625" style="59"/>
  </cols>
  <sheetData>
    <row r="1" spans="1:11">
      <c r="A1" s="234" t="s">
        <v>0</v>
      </c>
      <c r="B1" s="234"/>
      <c r="C1" s="234"/>
      <c r="D1" s="234"/>
      <c r="E1" s="234"/>
      <c r="F1" s="234"/>
      <c r="G1" s="234"/>
      <c r="H1" s="234"/>
      <c r="I1" s="234"/>
      <c r="J1" s="234"/>
      <c r="K1" s="234"/>
    </row>
    <row r="2" spans="1:11" ht="21" customHeight="1">
      <c r="A2" s="235" t="s">
        <v>1</v>
      </c>
      <c r="B2" s="235"/>
      <c r="C2" s="235"/>
      <c r="D2" s="235"/>
      <c r="E2" s="235"/>
      <c r="F2" s="235"/>
      <c r="G2" s="235"/>
      <c r="H2" s="235"/>
      <c r="I2" s="235"/>
      <c r="J2" s="235"/>
      <c r="K2" s="235"/>
    </row>
    <row r="3" spans="1:11" ht="15" customHeight="1">
      <c r="A3" s="191"/>
      <c r="B3" s="191"/>
      <c r="C3" s="191"/>
      <c r="D3" s="191"/>
      <c r="E3" s="191"/>
      <c r="F3" s="191"/>
      <c r="G3" s="191"/>
      <c r="H3" s="191"/>
      <c r="I3" s="191"/>
      <c r="J3" s="149"/>
    </row>
    <row r="4" spans="1:11" ht="15" customHeight="1">
      <c r="A4" s="138"/>
      <c r="B4" s="141" t="s">
        <v>2</v>
      </c>
      <c r="C4" s="238"/>
      <c r="D4" s="238"/>
      <c r="E4" s="238"/>
      <c r="F4" s="238"/>
      <c r="G4" s="238"/>
      <c r="H4" s="238"/>
      <c r="I4" s="238"/>
      <c r="J4" s="3"/>
    </row>
    <row r="5" spans="1:11" ht="15" customHeight="1">
      <c r="A5" s="138"/>
      <c r="B5" s="141" t="s">
        <v>3</v>
      </c>
      <c r="C5" s="239"/>
      <c r="D5" s="239"/>
      <c r="E5" s="4"/>
      <c r="F5" s="4"/>
      <c r="G5" s="4"/>
      <c r="H5" s="4"/>
      <c r="I5" s="4"/>
      <c r="J5" s="3"/>
    </row>
    <row r="6" spans="1:11" ht="15" customHeight="1">
      <c r="A6" s="138"/>
      <c r="B6" s="141" t="s">
        <v>4</v>
      </c>
      <c r="C6" s="4"/>
      <c r="D6" s="4"/>
      <c r="E6" s="4"/>
      <c r="F6" s="4"/>
      <c r="G6" s="4"/>
      <c r="H6" s="4"/>
      <c r="I6" s="4"/>
      <c r="J6" s="3"/>
    </row>
    <row r="7" spans="1:11" ht="15" customHeight="1">
      <c r="A7" s="191"/>
      <c r="B7" s="191"/>
      <c r="C7" s="191"/>
      <c r="D7" s="191"/>
      <c r="E7" s="191"/>
      <c r="F7" s="191"/>
      <c r="G7" s="191"/>
      <c r="H7" s="191"/>
      <c r="I7" s="191"/>
      <c r="J7" s="3"/>
    </row>
    <row r="8" spans="1:11" ht="15" customHeight="1">
      <c r="A8" s="230" t="s">
        <v>5</v>
      </c>
      <c r="B8" s="230"/>
      <c r="C8" s="230"/>
      <c r="D8" s="230"/>
      <c r="E8" s="230"/>
      <c r="F8" s="230"/>
      <c r="G8" s="230"/>
      <c r="H8" s="230"/>
      <c r="I8" s="230"/>
      <c r="J8" s="3"/>
      <c r="K8" s="5" t="s">
        <v>6</v>
      </c>
    </row>
    <row r="9" spans="1:11" ht="15" customHeight="1">
      <c r="A9" s="191"/>
      <c r="B9" s="191"/>
      <c r="C9" s="191"/>
      <c r="D9" s="191"/>
      <c r="E9" s="191"/>
      <c r="F9" s="191"/>
      <c r="G9" s="191"/>
      <c r="H9" s="191"/>
      <c r="I9" s="191"/>
      <c r="J9" s="149"/>
    </row>
    <row r="10" spans="1:11" ht="15" customHeight="1">
      <c r="A10" s="140" t="s">
        <v>7</v>
      </c>
      <c r="B10" s="224" t="s">
        <v>8</v>
      </c>
      <c r="C10" s="224"/>
      <c r="D10" s="224"/>
      <c r="E10" s="224"/>
      <c r="F10" s="224"/>
      <c r="G10" s="236" t="s">
        <v>9</v>
      </c>
      <c r="H10" s="236"/>
      <c r="I10" s="236"/>
      <c r="J10" s="6"/>
      <c r="K10" s="1" t="s">
        <v>10</v>
      </c>
    </row>
    <row r="11" spans="1:11" ht="15" customHeight="1">
      <c r="A11" s="140" t="s">
        <v>11</v>
      </c>
      <c r="B11" s="224" t="s">
        <v>12</v>
      </c>
      <c r="C11" s="224"/>
      <c r="D11" s="224"/>
      <c r="E11" s="224"/>
      <c r="F11" s="224"/>
      <c r="G11" s="166" t="s">
        <v>13</v>
      </c>
      <c r="H11" s="166"/>
      <c r="I11" s="166"/>
      <c r="J11" s="6"/>
      <c r="K11" s="1" t="s">
        <v>14</v>
      </c>
    </row>
    <row r="12" spans="1:11" ht="15" customHeight="1">
      <c r="A12" s="7" t="s">
        <v>15</v>
      </c>
      <c r="B12" s="237" t="s">
        <v>16</v>
      </c>
      <c r="C12" s="237"/>
      <c r="D12" s="237"/>
      <c r="E12" s="237"/>
      <c r="F12" s="237"/>
      <c r="G12" s="232" t="s">
        <v>17</v>
      </c>
      <c r="H12" s="232"/>
      <c r="I12" s="232"/>
      <c r="J12" s="149"/>
      <c r="K12" s="1" t="s">
        <v>18</v>
      </c>
    </row>
    <row r="13" spans="1:11" ht="15" customHeight="1">
      <c r="A13" s="140" t="s">
        <v>19</v>
      </c>
      <c r="B13" s="8" t="s">
        <v>20</v>
      </c>
      <c r="C13" s="9"/>
      <c r="D13" s="9"/>
      <c r="E13" s="9"/>
      <c r="F13" s="9"/>
      <c r="G13" s="232">
        <v>12</v>
      </c>
      <c r="H13" s="232"/>
      <c r="I13" s="232"/>
      <c r="J13" s="149"/>
      <c r="K13" s="1" t="s">
        <v>21</v>
      </c>
    </row>
    <row r="14" spans="1:11" ht="15" customHeight="1">
      <c r="A14" s="191"/>
      <c r="B14" s="191"/>
      <c r="C14" s="191"/>
      <c r="D14" s="191"/>
      <c r="E14" s="191"/>
      <c r="F14" s="191"/>
      <c r="G14" s="191"/>
      <c r="H14" s="191"/>
      <c r="I14" s="191"/>
      <c r="J14" s="149"/>
    </row>
    <row r="15" spans="1:11" ht="15" customHeight="1">
      <c r="A15" s="230" t="s">
        <v>22</v>
      </c>
      <c r="B15" s="230"/>
      <c r="C15" s="230"/>
      <c r="D15" s="230"/>
      <c r="E15" s="230"/>
      <c r="F15" s="230"/>
      <c r="G15" s="230"/>
      <c r="H15" s="230"/>
      <c r="I15" s="230"/>
      <c r="J15" s="149"/>
    </row>
    <row r="16" spans="1:11" ht="15" customHeight="1">
      <c r="A16" s="140">
        <v>1</v>
      </c>
      <c r="B16" s="224" t="s">
        <v>23</v>
      </c>
      <c r="C16" s="224"/>
      <c r="D16" s="224"/>
      <c r="E16" s="224"/>
      <c r="F16" s="224"/>
      <c r="G16" s="224"/>
      <c r="H16" s="232" t="s">
        <v>24</v>
      </c>
      <c r="I16" s="232"/>
      <c r="J16" s="149"/>
      <c r="K16" s="1" t="s">
        <v>25</v>
      </c>
    </row>
    <row r="17" spans="1:22" ht="15" customHeight="1">
      <c r="A17" s="140">
        <v>2</v>
      </c>
      <c r="B17" s="224" t="s">
        <v>26</v>
      </c>
      <c r="C17" s="224"/>
      <c r="D17" s="224"/>
      <c r="E17" s="224"/>
      <c r="F17" s="224"/>
      <c r="G17" s="224"/>
      <c r="H17" s="233"/>
      <c r="I17" s="232"/>
      <c r="J17" s="149"/>
      <c r="K17" s="1" t="s">
        <v>27</v>
      </c>
    </row>
    <row r="18" spans="1:22" ht="15" customHeight="1">
      <c r="A18" s="140">
        <v>1</v>
      </c>
      <c r="B18" s="8" t="s">
        <v>28</v>
      </c>
      <c r="C18" s="229" t="s">
        <v>29</v>
      </c>
      <c r="D18" s="229"/>
      <c r="E18" s="229"/>
      <c r="F18" s="229"/>
      <c r="G18" s="229"/>
      <c r="H18" s="229"/>
      <c r="I18" s="229"/>
      <c r="J18" s="149"/>
      <c r="K18" s="1" t="s">
        <v>30</v>
      </c>
    </row>
    <row r="19" spans="1:22" ht="15" customHeight="1">
      <c r="A19" s="191"/>
      <c r="B19" s="191"/>
      <c r="C19" s="191"/>
      <c r="D19" s="191"/>
      <c r="E19" s="191"/>
      <c r="F19" s="191"/>
      <c r="G19" s="191"/>
      <c r="H19" s="191"/>
      <c r="I19" s="191"/>
      <c r="J19" s="149"/>
    </row>
    <row r="20" spans="1:22" ht="15" customHeight="1">
      <c r="A20" s="230" t="s">
        <v>31</v>
      </c>
      <c r="B20" s="230"/>
      <c r="C20" s="230"/>
      <c r="D20" s="230"/>
      <c r="E20" s="230"/>
      <c r="F20" s="230"/>
      <c r="G20" s="230"/>
      <c r="H20" s="230"/>
      <c r="I20" s="230"/>
      <c r="J20" s="10"/>
    </row>
    <row r="21" spans="1:22" ht="15" customHeight="1">
      <c r="A21" s="191" t="s">
        <v>32</v>
      </c>
      <c r="B21" s="191"/>
      <c r="C21" s="191"/>
      <c r="D21" s="191"/>
      <c r="E21" s="191"/>
      <c r="F21" s="191"/>
      <c r="G21" s="191"/>
      <c r="H21" s="191"/>
      <c r="I21" s="191"/>
      <c r="J21" s="149"/>
    </row>
    <row r="22" spans="1:22" ht="15" customHeight="1">
      <c r="A22" s="231" t="s">
        <v>33</v>
      </c>
      <c r="B22" s="231"/>
      <c r="C22" s="231"/>
      <c r="D22" s="231"/>
      <c r="E22" s="231"/>
      <c r="F22" s="231"/>
      <c r="G22" s="231"/>
      <c r="H22" s="231"/>
      <c r="I22" s="231"/>
      <c r="J22" s="11"/>
    </row>
    <row r="23" spans="1:22" ht="15" customHeight="1">
      <c r="A23" s="187" t="s">
        <v>34</v>
      </c>
      <c r="B23" s="187"/>
      <c r="C23" s="187"/>
      <c r="D23" s="187"/>
      <c r="E23" s="187"/>
      <c r="F23" s="187"/>
      <c r="G23" s="187"/>
      <c r="H23" s="187"/>
      <c r="I23" s="187"/>
      <c r="J23" s="11"/>
    </row>
    <row r="24" spans="1:22" ht="15" customHeight="1">
      <c r="A24" s="142">
        <v>1</v>
      </c>
      <c r="B24" s="195" t="s">
        <v>35</v>
      </c>
      <c r="C24" s="195"/>
      <c r="D24" s="195"/>
      <c r="E24" s="195"/>
      <c r="F24" s="195"/>
      <c r="G24" s="195"/>
      <c r="H24" s="226" t="str">
        <f>C18</f>
        <v>VIGILANTE</v>
      </c>
      <c r="I24" s="226"/>
      <c r="J24" s="11"/>
      <c r="K24" s="1" t="s">
        <v>36</v>
      </c>
    </row>
    <row r="25" spans="1:22" ht="15" customHeight="1">
      <c r="A25" s="142">
        <v>2</v>
      </c>
      <c r="B25" s="195" t="s">
        <v>37</v>
      </c>
      <c r="C25" s="195"/>
      <c r="D25" s="195"/>
      <c r="E25" s="195"/>
      <c r="F25" s="195"/>
      <c r="G25" s="195"/>
      <c r="H25" s="226" t="s">
        <v>38</v>
      </c>
      <c r="I25" s="226"/>
      <c r="J25" s="11"/>
      <c r="K25" s="1" t="s">
        <v>39</v>
      </c>
    </row>
    <row r="26" spans="1:22" ht="15" customHeight="1">
      <c r="A26" s="142">
        <v>3</v>
      </c>
      <c r="B26" s="195" t="s">
        <v>40</v>
      </c>
      <c r="C26" s="195"/>
      <c r="D26" s="195"/>
      <c r="E26" s="195"/>
      <c r="F26" s="195"/>
      <c r="G26" s="195"/>
      <c r="H26" s="228">
        <v>2034.15</v>
      </c>
      <c r="I26" s="228"/>
      <c r="J26" s="12"/>
      <c r="K26" s="1" t="s">
        <v>41</v>
      </c>
    </row>
    <row r="27" spans="1:22" ht="15" customHeight="1">
      <c r="A27" s="142">
        <v>4</v>
      </c>
      <c r="B27" s="195" t="s">
        <v>42</v>
      </c>
      <c r="C27" s="195"/>
      <c r="D27" s="195"/>
      <c r="E27" s="195"/>
      <c r="F27" s="195"/>
      <c r="G27" s="195"/>
      <c r="H27" s="226" t="s">
        <v>43</v>
      </c>
      <c r="I27" s="226"/>
      <c r="J27" s="13"/>
      <c r="K27" s="1" t="s">
        <v>44</v>
      </c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</row>
    <row r="28" spans="1:22" ht="15" customHeight="1">
      <c r="A28" s="142">
        <v>5</v>
      </c>
      <c r="B28" s="195" t="s">
        <v>45</v>
      </c>
      <c r="C28" s="195"/>
      <c r="D28" s="195"/>
      <c r="E28" s="195"/>
      <c r="F28" s="195"/>
      <c r="G28" s="195"/>
      <c r="H28" s="227" t="s">
        <v>46</v>
      </c>
      <c r="I28" s="227"/>
      <c r="J28" s="13"/>
      <c r="K28" s="1" t="s">
        <v>47</v>
      </c>
    </row>
    <row r="29" spans="1:22" ht="15" customHeight="1">
      <c r="A29" s="218"/>
      <c r="B29" s="218"/>
      <c r="C29" s="218"/>
      <c r="D29" s="218"/>
      <c r="E29" s="218"/>
      <c r="F29" s="218"/>
      <c r="G29" s="218"/>
      <c r="H29" s="218"/>
      <c r="I29" s="218"/>
      <c r="J29" s="149"/>
    </row>
    <row r="30" spans="1:22" ht="15" customHeight="1">
      <c r="A30" s="185" t="s">
        <v>48</v>
      </c>
      <c r="B30" s="185"/>
      <c r="C30" s="185"/>
      <c r="D30" s="185"/>
      <c r="E30" s="185"/>
      <c r="F30" s="185"/>
      <c r="G30" s="185"/>
      <c r="H30" s="185"/>
      <c r="I30" s="185"/>
      <c r="J30" s="15"/>
    </row>
    <row r="31" spans="1:22" ht="15" customHeight="1">
      <c r="A31" s="146">
        <v>1</v>
      </c>
      <c r="B31" s="187" t="s">
        <v>49</v>
      </c>
      <c r="C31" s="187"/>
      <c r="D31" s="187"/>
      <c r="E31" s="187"/>
      <c r="F31" s="187"/>
      <c r="G31" s="187"/>
      <c r="H31" s="223" t="s">
        <v>50</v>
      </c>
      <c r="I31" s="223"/>
      <c r="J31" s="16"/>
    </row>
    <row r="32" spans="1:22" ht="15" customHeight="1">
      <c r="A32" s="142" t="s">
        <v>7</v>
      </c>
      <c r="B32" s="224" t="s">
        <v>51</v>
      </c>
      <c r="C32" s="224"/>
      <c r="D32" s="224"/>
      <c r="E32" s="224"/>
      <c r="F32" s="224"/>
      <c r="G32" s="224"/>
      <c r="H32" s="178">
        <f>H26</f>
        <v>2034.15</v>
      </c>
      <c r="I32" s="178"/>
      <c r="J32" s="17">
        <f>((H32/(H26/220)))</f>
        <v>220</v>
      </c>
      <c r="K32" s="240" t="s">
        <v>52</v>
      </c>
      <c r="L32" s="240"/>
      <c r="M32" s="240"/>
      <c r="N32" s="240"/>
      <c r="O32" s="240"/>
      <c r="P32" s="240"/>
      <c r="Q32" s="240"/>
      <c r="R32" s="240"/>
      <c r="S32" s="240"/>
      <c r="T32" s="240"/>
      <c r="U32" s="240"/>
      <c r="V32" s="240"/>
    </row>
    <row r="33" spans="1:22" ht="39" customHeight="1">
      <c r="A33" s="18" t="s">
        <v>11</v>
      </c>
      <c r="B33" s="101" t="s">
        <v>53</v>
      </c>
      <c r="C33" s="96"/>
      <c r="D33" s="97" t="s">
        <v>54</v>
      </c>
      <c r="E33" s="97" t="s">
        <v>55</v>
      </c>
      <c r="F33" s="96"/>
      <c r="G33" s="98"/>
      <c r="H33" s="225">
        <f>IF(E33="N",0,H32*0.3)</f>
        <v>610.25</v>
      </c>
      <c r="I33" s="225"/>
      <c r="J33" s="22"/>
      <c r="K33" s="241" t="s">
        <v>56</v>
      </c>
      <c r="L33" s="241"/>
      <c r="M33" s="241"/>
      <c r="N33" s="241"/>
      <c r="O33" s="241"/>
      <c r="P33" s="241"/>
      <c r="Q33" s="241"/>
      <c r="R33" s="241"/>
      <c r="S33" s="241"/>
      <c r="T33" s="241"/>
      <c r="U33" s="241"/>
      <c r="V33" s="241"/>
    </row>
    <row r="34" spans="1:22" ht="55.5" customHeight="1">
      <c r="A34" s="18" t="s">
        <v>15</v>
      </c>
      <c r="B34" s="101" t="s">
        <v>57</v>
      </c>
      <c r="C34" s="96"/>
      <c r="D34" s="97" t="s">
        <v>54</v>
      </c>
      <c r="E34" s="97" t="s">
        <v>58</v>
      </c>
      <c r="F34" s="99">
        <v>0.2</v>
      </c>
      <c r="G34" s="100"/>
      <c r="H34" s="221">
        <f>IF(E34="N",0,F34*H32)</f>
        <v>0</v>
      </c>
      <c r="I34" s="221"/>
      <c r="J34" s="22"/>
      <c r="K34" s="145" t="s">
        <v>59</v>
      </c>
      <c r="L34" s="144"/>
      <c r="M34" s="144"/>
      <c r="N34" s="144"/>
      <c r="O34" s="144"/>
      <c r="P34" s="144"/>
      <c r="Q34" s="144"/>
      <c r="R34" s="144"/>
      <c r="S34" s="144"/>
      <c r="T34" s="144"/>
      <c r="U34" s="144"/>
      <c r="V34" s="144"/>
    </row>
    <row r="35" spans="1:22" ht="15" customHeight="1">
      <c r="A35" s="142" t="s">
        <v>19</v>
      </c>
      <c r="B35" s="222" t="s">
        <v>60</v>
      </c>
      <c r="C35" s="222"/>
      <c r="D35" s="222"/>
      <c r="E35" s="222"/>
      <c r="F35" s="222"/>
      <c r="G35" s="222"/>
      <c r="H35" s="178">
        <f>(H32+H33)/220*20%*8*15</f>
        <v>288.48</v>
      </c>
      <c r="I35" s="178"/>
      <c r="J35" s="23"/>
      <c r="K35" s="241" t="s">
        <v>299</v>
      </c>
      <c r="L35" s="240"/>
    </row>
    <row r="36" spans="1:22" ht="15" customHeight="1">
      <c r="A36" s="142" t="s">
        <v>61</v>
      </c>
      <c r="B36" s="219" t="s">
        <v>62</v>
      </c>
      <c r="C36" s="219"/>
      <c r="D36" s="219"/>
      <c r="E36" s="219"/>
      <c r="F36" s="219"/>
      <c r="G36" s="219"/>
      <c r="H36" s="178"/>
      <c r="I36" s="178"/>
      <c r="J36" s="23"/>
      <c r="K36" s="240"/>
      <c r="L36" s="240"/>
      <c r="P36" s="24"/>
    </row>
    <row r="37" spans="1:22" ht="15" customHeight="1">
      <c r="A37" s="140" t="s">
        <v>63</v>
      </c>
      <c r="B37" s="219" t="s">
        <v>64</v>
      </c>
      <c r="C37" s="219"/>
      <c r="D37" s="219"/>
      <c r="E37" s="219"/>
      <c r="F37" s="219"/>
      <c r="G37" s="219"/>
      <c r="H37" s="186"/>
      <c r="I37" s="186"/>
      <c r="J37" s="25"/>
      <c r="K37" s="240"/>
      <c r="L37" s="240"/>
      <c r="N37" s="26"/>
    </row>
    <row r="38" spans="1:22" ht="15" customHeight="1">
      <c r="A38" s="142" t="s">
        <v>65</v>
      </c>
      <c r="B38" s="195" t="s">
        <v>66</v>
      </c>
      <c r="C38" s="195"/>
      <c r="D38" s="195"/>
      <c r="E38" s="195"/>
      <c r="F38" s="195"/>
      <c r="G38" s="195"/>
      <c r="H38" s="220"/>
      <c r="I38" s="220"/>
      <c r="J38" s="27"/>
      <c r="K38" s="240"/>
      <c r="L38" s="240"/>
    </row>
    <row r="39" spans="1:22" ht="15" customHeight="1">
      <c r="A39" s="188" t="s">
        <v>67</v>
      </c>
      <c r="B39" s="188"/>
      <c r="C39" s="188"/>
      <c r="D39" s="188"/>
      <c r="E39" s="188"/>
      <c r="F39" s="188"/>
      <c r="G39" s="188"/>
      <c r="H39" s="196">
        <f>SUM(H32:I38)</f>
        <v>2932.88</v>
      </c>
      <c r="I39" s="196"/>
      <c r="J39" s="28"/>
      <c r="K39" s="1" t="s">
        <v>68</v>
      </c>
    </row>
    <row r="40" spans="1:22" ht="15" customHeight="1">
      <c r="A40" s="218"/>
      <c r="B40" s="218"/>
      <c r="C40" s="218"/>
      <c r="D40" s="218"/>
      <c r="E40" s="218"/>
      <c r="F40" s="218"/>
      <c r="G40" s="218"/>
      <c r="H40" s="218"/>
      <c r="I40" s="218"/>
      <c r="J40" s="149"/>
    </row>
    <row r="41" spans="1:22" ht="15" customHeight="1">
      <c r="A41" s="185" t="s">
        <v>69</v>
      </c>
      <c r="B41" s="185"/>
      <c r="C41" s="185"/>
      <c r="D41" s="185"/>
      <c r="E41" s="185"/>
      <c r="F41" s="185"/>
      <c r="G41" s="185"/>
      <c r="H41" s="185"/>
      <c r="I41" s="185"/>
      <c r="J41" s="149"/>
    </row>
    <row r="42" spans="1:22" ht="15" customHeight="1">
      <c r="A42" s="188" t="s">
        <v>70</v>
      </c>
      <c r="B42" s="188"/>
      <c r="C42" s="188"/>
      <c r="D42" s="188"/>
      <c r="E42" s="188"/>
      <c r="F42" s="188"/>
      <c r="G42" s="188"/>
      <c r="H42" s="188"/>
      <c r="I42" s="188"/>
      <c r="J42" s="149"/>
    </row>
    <row r="43" spans="1:22" ht="15" customHeight="1">
      <c r="A43" s="146" t="s">
        <v>71</v>
      </c>
      <c r="B43" s="187" t="s">
        <v>72</v>
      </c>
      <c r="C43" s="187"/>
      <c r="D43" s="187"/>
      <c r="E43" s="187"/>
      <c r="F43" s="187"/>
      <c r="G43" s="187"/>
      <c r="H43" s="146" t="s">
        <v>73</v>
      </c>
      <c r="I43" s="29" t="s">
        <v>50</v>
      </c>
      <c r="J43" s="149"/>
    </row>
    <row r="44" spans="1:22" ht="15" customHeight="1">
      <c r="A44" s="142" t="s">
        <v>7</v>
      </c>
      <c r="B44" s="215" t="s">
        <v>74</v>
      </c>
      <c r="C44" s="215"/>
      <c r="D44" s="215"/>
      <c r="E44" s="215"/>
      <c r="F44" s="215"/>
      <c r="G44" s="215"/>
      <c r="H44" s="30">
        <f>1/12</f>
        <v>8.3299999999999999E-2</v>
      </c>
      <c r="I44" s="31">
        <f>H44*H39</f>
        <v>244.31</v>
      </c>
      <c r="J44" s="149"/>
      <c r="K44" s="240" t="s">
        <v>75</v>
      </c>
      <c r="L44" s="240"/>
      <c r="M44" s="240"/>
      <c r="N44" s="240"/>
      <c r="O44" s="240"/>
      <c r="P44" s="240"/>
      <c r="Q44" s="240"/>
      <c r="R44" s="240"/>
      <c r="S44" s="240"/>
      <c r="T44" s="240"/>
      <c r="U44" s="240"/>
      <c r="V44" s="240"/>
    </row>
    <row r="45" spans="1:22" ht="25.9" customHeight="1">
      <c r="A45" s="142" t="s">
        <v>11</v>
      </c>
      <c r="B45" s="216" t="s">
        <v>76</v>
      </c>
      <c r="C45" s="216"/>
      <c r="D45" s="216"/>
      <c r="E45" s="216"/>
      <c r="F45" s="216"/>
      <c r="G45" s="216"/>
      <c r="H45" s="32">
        <f>(1/12)+(1/3/12)</f>
        <v>0.1111</v>
      </c>
      <c r="I45" s="31">
        <f>H45*H39</f>
        <v>325.83999999999997</v>
      </c>
      <c r="J45" s="149"/>
      <c r="K45" s="240" t="s">
        <v>77</v>
      </c>
      <c r="L45" s="240"/>
      <c r="M45" s="240"/>
      <c r="N45" s="240"/>
      <c r="O45" s="240"/>
      <c r="P45" s="240"/>
      <c r="Q45" s="240"/>
      <c r="R45" s="240"/>
      <c r="S45" s="240"/>
      <c r="T45" s="240"/>
      <c r="U45" s="240"/>
      <c r="V45" s="240"/>
    </row>
    <row r="46" spans="1:22" ht="37.5" customHeight="1">
      <c r="A46" s="18" t="s">
        <v>15</v>
      </c>
      <c r="B46" s="217" t="s">
        <v>78</v>
      </c>
      <c r="C46" s="217"/>
      <c r="D46" s="217"/>
      <c r="E46" s="217"/>
      <c r="F46" s="217"/>
      <c r="G46" s="217"/>
      <c r="H46" s="33">
        <f>(H44+H45)*H59</f>
        <v>7.1499999999999994E-2</v>
      </c>
      <c r="I46" s="34">
        <f>H46*H39</f>
        <v>209.7</v>
      </c>
      <c r="J46" s="149"/>
      <c r="K46" s="241" t="s">
        <v>79</v>
      </c>
      <c r="L46" s="241"/>
      <c r="M46" s="241"/>
      <c r="N46" s="241"/>
      <c r="O46" s="241"/>
      <c r="P46" s="241"/>
      <c r="Q46" s="241"/>
      <c r="R46" s="241"/>
      <c r="S46" s="241"/>
      <c r="T46" s="241"/>
      <c r="U46" s="241"/>
      <c r="V46" s="241"/>
    </row>
    <row r="47" spans="1:22" ht="15" customHeight="1">
      <c r="A47" s="188" t="s">
        <v>80</v>
      </c>
      <c r="B47" s="188"/>
      <c r="C47" s="188"/>
      <c r="D47" s="188"/>
      <c r="E47" s="188"/>
      <c r="F47" s="188"/>
      <c r="G47" s="188"/>
      <c r="H47" s="196">
        <f>SUM(I44:I46)</f>
        <v>779.85</v>
      </c>
      <c r="I47" s="196"/>
      <c r="J47" s="149"/>
      <c r="K47" s="1" t="s">
        <v>81</v>
      </c>
    </row>
    <row r="48" spans="1:22" ht="15" customHeight="1">
      <c r="A48" s="197"/>
      <c r="B48" s="197"/>
      <c r="C48" s="197"/>
      <c r="D48" s="197"/>
      <c r="E48" s="197"/>
      <c r="F48" s="197"/>
      <c r="G48" s="197"/>
      <c r="H48" s="197"/>
      <c r="I48" s="197"/>
      <c r="J48" s="149"/>
    </row>
    <row r="49" spans="1:37" ht="15" customHeight="1">
      <c r="A49" s="187" t="s">
        <v>82</v>
      </c>
      <c r="B49" s="187"/>
      <c r="C49" s="187"/>
      <c r="D49" s="187"/>
      <c r="E49" s="187"/>
      <c r="F49" s="187"/>
      <c r="G49" s="187"/>
      <c r="H49" s="187"/>
      <c r="I49" s="187"/>
      <c r="J49" s="149"/>
    </row>
    <row r="50" spans="1:37" ht="15" customHeight="1">
      <c r="A50" s="146" t="s">
        <v>83</v>
      </c>
      <c r="B50" s="187" t="s">
        <v>84</v>
      </c>
      <c r="C50" s="187"/>
      <c r="D50" s="187"/>
      <c r="E50" s="187"/>
      <c r="F50" s="187"/>
      <c r="G50" s="187"/>
      <c r="H50" s="146" t="s">
        <v>73</v>
      </c>
      <c r="I50" s="29" t="s">
        <v>50</v>
      </c>
      <c r="J50" s="149"/>
    </row>
    <row r="51" spans="1:37" ht="15" customHeight="1">
      <c r="A51" s="142" t="s">
        <v>7</v>
      </c>
      <c r="B51" s="195" t="s">
        <v>85</v>
      </c>
      <c r="C51" s="195"/>
      <c r="D51" s="195"/>
      <c r="E51" s="195"/>
      <c r="F51" s="195"/>
      <c r="G51" s="195"/>
      <c r="H51" s="35">
        <v>0.2</v>
      </c>
      <c r="I51" s="36">
        <f t="shared" ref="I51:I58" si="0">H51*$H$39</f>
        <v>586.58000000000004</v>
      </c>
      <c r="J51" s="149"/>
      <c r="K51" s="1" t="s">
        <v>86</v>
      </c>
    </row>
    <row r="52" spans="1:37" ht="15" customHeight="1">
      <c r="A52" s="142" t="s">
        <v>11</v>
      </c>
      <c r="B52" s="195" t="s">
        <v>87</v>
      </c>
      <c r="C52" s="195"/>
      <c r="D52" s="195"/>
      <c r="E52" s="195"/>
      <c r="F52" s="195"/>
      <c r="G52" s="195"/>
      <c r="H52" s="35">
        <v>2.5000000000000001E-2</v>
      </c>
      <c r="I52" s="36">
        <f t="shared" si="0"/>
        <v>73.319999999999993</v>
      </c>
      <c r="J52" s="149"/>
      <c r="K52" s="1" t="s">
        <v>88</v>
      </c>
    </row>
    <row r="53" spans="1:37" ht="42.2" customHeight="1">
      <c r="A53" s="37" t="s">
        <v>15</v>
      </c>
      <c r="B53" s="214" t="s">
        <v>89</v>
      </c>
      <c r="C53" s="214"/>
      <c r="D53" s="18" t="s">
        <v>90</v>
      </c>
      <c r="E53" s="38">
        <v>3</v>
      </c>
      <c r="F53" s="39" t="s">
        <v>91</v>
      </c>
      <c r="G53" s="38">
        <v>1</v>
      </c>
      <c r="H53" s="113">
        <f>E53*G53/100</f>
        <v>0.03</v>
      </c>
      <c r="I53" s="114">
        <f t="shared" si="0"/>
        <v>87.99</v>
      </c>
      <c r="J53" s="149"/>
      <c r="K53" s="1" t="s">
        <v>92</v>
      </c>
    </row>
    <row r="54" spans="1:37" ht="15" customHeight="1">
      <c r="A54" s="37" t="s">
        <v>19</v>
      </c>
      <c r="B54" s="195" t="s">
        <v>93</v>
      </c>
      <c r="C54" s="195"/>
      <c r="D54" s="195"/>
      <c r="E54" s="195"/>
      <c r="F54" s="195"/>
      <c r="G54" s="195"/>
      <c r="H54" s="35">
        <v>1.4999999999999999E-2</v>
      </c>
      <c r="I54" s="36">
        <f t="shared" si="0"/>
        <v>43.99</v>
      </c>
      <c r="J54" s="149"/>
      <c r="K54" s="1" t="s">
        <v>94</v>
      </c>
    </row>
    <row r="55" spans="1:37" ht="15" customHeight="1">
      <c r="A55" s="142" t="s">
        <v>61</v>
      </c>
      <c r="B55" s="195" t="s">
        <v>95</v>
      </c>
      <c r="C55" s="195"/>
      <c r="D55" s="195"/>
      <c r="E55" s="195"/>
      <c r="F55" s="195"/>
      <c r="G55" s="195"/>
      <c r="H55" s="40">
        <v>0.01</v>
      </c>
      <c r="I55" s="36">
        <f t="shared" si="0"/>
        <v>29.33</v>
      </c>
      <c r="J55" s="149"/>
      <c r="K55" s="1" t="s">
        <v>96</v>
      </c>
    </row>
    <row r="56" spans="1:37" ht="15" customHeight="1">
      <c r="A56" s="142" t="s">
        <v>63</v>
      </c>
      <c r="B56" s="195" t="s">
        <v>97</v>
      </c>
      <c r="C56" s="195"/>
      <c r="D56" s="195"/>
      <c r="E56" s="195"/>
      <c r="F56" s="195"/>
      <c r="G56" s="195"/>
      <c r="H56" s="35">
        <v>6.0000000000000001E-3</v>
      </c>
      <c r="I56" s="36">
        <f t="shared" si="0"/>
        <v>17.600000000000001</v>
      </c>
      <c r="J56" s="149"/>
      <c r="K56" s="1" t="s">
        <v>98</v>
      </c>
    </row>
    <row r="57" spans="1:37">
      <c r="A57" s="142" t="s">
        <v>65</v>
      </c>
      <c r="B57" s="195" t="s">
        <v>99</v>
      </c>
      <c r="C57" s="195"/>
      <c r="D57" s="195"/>
      <c r="E57" s="195"/>
      <c r="F57" s="195"/>
      <c r="G57" s="195"/>
      <c r="H57" s="35">
        <v>2E-3</v>
      </c>
      <c r="I57" s="36">
        <f t="shared" si="0"/>
        <v>5.87</v>
      </c>
      <c r="J57" s="149"/>
      <c r="K57" s="1" t="s">
        <v>100</v>
      </c>
    </row>
    <row r="58" spans="1:37" ht="15" customHeight="1">
      <c r="A58" s="142" t="s">
        <v>101</v>
      </c>
      <c r="B58" s="195" t="s">
        <v>102</v>
      </c>
      <c r="C58" s="195"/>
      <c r="D58" s="195"/>
      <c r="E58" s="195"/>
      <c r="F58" s="195"/>
      <c r="G58" s="195"/>
      <c r="H58" s="40">
        <v>0.08</v>
      </c>
      <c r="I58" s="36">
        <f t="shared" si="0"/>
        <v>234.63</v>
      </c>
      <c r="J58" s="149"/>
      <c r="K58" s="1" t="s">
        <v>103</v>
      </c>
    </row>
    <row r="59" spans="1:37" ht="15" customHeight="1">
      <c r="A59" s="188" t="s">
        <v>104</v>
      </c>
      <c r="B59" s="188"/>
      <c r="C59" s="188"/>
      <c r="D59" s="188"/>
      <c r="E59" s="188"/>
      <c r="F59" s="188"/>
      <c r="G59" s="188"/>
      <c r="H59" s="41">
        <f>SUM(H51:H58)</f>
        <v>0.36799999999999999</v>
      </c>
      <c r="I59" s="147">
        <f>SUM(I51:I58)</f>
        <v>1079.31</v>
      </c>
      <c r="J59" s="149"/>
      <c r="K59" s="1" t="s">
        <v>105</v>
      </c>
    </row>
    <row r="60" spans="1:37" ht="15" customHeight="1">
      <c r="A60" s="197"/>
      <c r="B60" s="197"/>
      <c r="C60" s="197"/>
      <c r="D60" s="197"/>
      <c r="E60" s="197"/>
      <c r="F60" s="197"/>
      <c r="G60" s="197"/>
      <c r="H60" s="197"/>
      <c r="I60" s="197"/>
      <c r="J60" s="149"/>
    </row>
    <row r="61" spans="1:37" ht="15" customHeight="1">
      <c r="A61" s="188" t="s">
        <v>106</v>
      </c>
      <c r="B61" s="188"/>
      <c r="C61" s="188"/>
      <c r="D61" s="188"/>
      <c r="E61" s="188"/>
      <c r="F61" s="188"/>
      <c r="G61" s="188"/>
      <c r="H61" s="188"/>
      <c r="I61" s="188"/>
      <c r="J61" s="149"/>
    </row>
    <row r="62" spans="1:37" ht="15" customHeight="1" thickBot="1">
      <c r="A62" s="146" t="s">
        <v>107</v>
      </c>
      <c r="B62" s="187" t="s">
        <v>108</v>
      </c>
      <c r="C62" s="187"/>
      <c r="D62" s="187"/>
      <c r="E62" s="187"/>
      <c r="F62" s="187"/>
      <c r="G62" s="187"/>
      <c r="H62" s="188" t="s">
        <v>50</v>
      </c>
      <c r="I62" s="188"/>
      <c r="J62" s="42"/>
    </row>
    <row r="63" spans="1:37" ht="15.75" thickBot="1">
      <c r="A63" s="210" t="s">
        <v>7</v>
      </c>
      <c r="B63" s="212" t="s">
        <v>109</v>
      </c>
      <c r="C63" s="142" t="s">
        <v>110</v>
      </c>
      <c r="D63" s="142" t="s">
        <v>111</v>
      </c>
      <c r="E63" s="142" t="s">
        <v>112</v>
      </c>
      <c r="F63" s="142" t="s">
        <v>113</v>
      </c>
      <c r="G63" s="142" t="s">
        <v>114</v>
      </c>
      <c r="H63" s="213">
        <f>IF(C64="N",0,(D64*E64*F64)-G64)</f>
        <v>567.95000000000005</v>
      </c>
      <c r="I63" s="213"/>
      <c r="J63" s="22"/>
      <c r="K63" s="1" t="s">
        <v>115</v>
      </c>
      <c r="Z63" s="208"/>
      <c r="AA63" s="208"/>
      <c r="AB63" s="208"/>
      <c r="AC63" s="208"/>
      <c r="AD63" s="208"/>
      <c r="AE63" s="208"/>
      <c r="AF63" s="208"/>
      <c r="AG63" s="208"/>
      <c r="AH63" s="208"/>
      <c r="AI63" s="208"/>
      <c r="AJ63" s="208"/>
      <c r="AK63" s="208"/>
    </row>
    <row r="64" spans="1:37" ht="27" customHeight="1">
      <c r="A64" s="210"/>
      <c r="B64" s="210"/>
      <c r="C64" s="148" t="s">
        <v>55</v>
      </c>
      <c r="D64" s="102">
        <v>15</v>
      </c>
      <c r="E64" s="148">
        <v>2</v>
      </c>
      <c r="F64" s="148">
        <v>23</v>
      </c>
      <c r="G64" s="102">
        <f>H32*0.06</f>
        <v>122.05</v>
      </c>
      <c r="H64" s="209">
        <f>IF(H63&gt;=0,H63,0)</f>
        <v>567.95000000000005</v>
      </c>
      <c r="I64" s="209"/>
      <c r="J64" s="22"/>
      <c r="K64" s="1" t="s">
        <v>116</v>
      </c>
      <c r="Z64" s="44"/>
      <c r="AA64" s="45"/>
      <c r="AB64" s="46"/>
      <c r="AC64" s="47"/>
      <c r="AD64" s="48"/>
      <c r="AE64" s="47"/>
      <c r="AF64" s="48"/>
      <c r="AG64" s="47"/>
      <c r="AH64" s="48"/>
      <c r="AI64" s="47"/>
      <c r="AJ64" s="48"/>
      <c r="AK64" s="47"/>
    </row>
    <row r="65" spans="1:37" ht="15" customHeight="1">
      <c r="A65" s="210" t="s">
        <v>11</v>
      </c>
      <c r="B65" s="210" t="s">
        <v>117</v>
      </c>
      <c r="C65" s="210"/>
      <c r="D65" s="142" t="s">
        <v>110</v>
      </c>
      <c r="E65" s="142" t="s">
        <v>111</v>
      </c>
      <c r="F65" s="142" t="s">
        <v>113</v>
      </c>
      <c r="G65" s="142" t="s">
        <v>114</v>
      </c>
      <c r="H65" s="211">
        <f>IF(D66="N",0,(E66*F66)-G66)</f>
        <v>828</v>
      </c>
      <c r="I65" s="211"/>
      <c r="J65" s="22"/>
      <c r="K65" s="1" t="s">
        <v>118</v>
      </c>
      <c r="Z65" s="49"/>
      <c r="AA65" s="50"/>
      <c r="AB65" s="49"/>
      <c r="AC65" s="51"/>
      <c r="AD65" s="49"/>
      <c r="AE65" s="51"/>
      <c r="AF65" s="49"/>
      <c r="AG65" s="51"/>
      <c r="AH65" s="49"/>
      <c r="AI65" s="51"/>
      <c r="AJ65" s="49"/>
      <c r="AK65" s="51"/>
    </row>
    <row r="66" spans="1:37" ht="15" customHeight="1" thickBot="1">
      <c r="A66" s="210"/>
      <c r="B66" s="210"/>
      <c r="C66" s="210"/>
      <c r="D66" s="142" t="s">
        <v>110</v>
      </c>
      <c r="E66" s="43">
        <v>40</v>
      </c>
      <c r="F66" s="142">
        <v>23</v>
      </c>
      <c r="G66" s="43">
        <f>E66*F66*10%</f>
        <v>92</v>
      </c>
      <c r="H66" s="211"/>
      <c r="I66" s="211"/>
      <c r="J66" s="22"/>
      <c r="K66" s="1" t="s">
        <v>119</v>
      </c>
      <c r="Z66" s="52"/>
      <c r="AA66" s="53"/>
      <c r="AB66" s="52"/>
      <c r="AC66" s="54"/>
      <c r="AD66" s="52"/>
      <c r="AE66" s="54"/>
      <c r="AF66" s="52"/>
      <c r="AG66" s="54"/>
      <c r="AH66" s="52"/>
      <c r="AI66" s="54"/>
      <c r="AJ66" s="52"/>
      <c r="AK66" s="54"/>
    </row>
    <row r="67" spans="1:37" ht="15" customHeight="1">
      <c r="A67" s="142" t="s">
        <v>15</v>
      </c>
      <c r="B67" s="177" t="s">
        <v>120</v>
      </c>
      <c r="C67" s="177"/>
      <c r="D67" s="177"/>
      <c r="E67" s="177"/>
      <c r="F67" s="177"/>
      <c r="G67" s="177"/>
      <c r="H67" s="201">
        <v>120</v>
      </c>
      <c r="I67" s="202"/>
      <c r="J67" s="55"/>
      <c r="K67" s="1" t="s">
        <v>121</v>
      </c>
      <c r="Z67" s="56"/>
      <c r="AA67" s="56"/>
      <c r="AB67" s="56"/>
      <c r="AC67" s="56"/>
      <c r="AD67" s="56"/>
      <c r="AE67" s="56"/>
      <c r="AF67" s="56"/>
      <c r="AG67" s="56"/>
      <c r="AH67" s="56"/>
      <c r="AI67" s="56"/>
      <c r="AJ67" s="56"/>
      <c r="AK67" s="56"/>
    </row>
    <row r="68" spans="1:37" ht="15" customHeight="1">
      <c r="A68" s="142" t="s">
        <v>19</v>
      </c>
      <c r="B68" s="177" t="s">
        <v>122</v>
      </c>
      <c r="C68" s="177"/>
      <c r="D68" s="177"/>
      <c r="E68" s="177"/>
      <c r="F68" s="177"/>
      <c r="G68" s="177"/>
      <c r="H68" s="199">
        <v>0</v>
      </c>
      <c r="I68" s="199"/>
      <c r="J68" s="22"/>
      <c r="K68" s="1" t="s">
        <v>123</v>
      </c>
      <c r="Z68" s="56"/>
      <c r="AA68" s="56"/>
      <c r="AB68" s="56"/>
      <c r="AC68" s="56"/>
      <c r="AD68" s="56"/>
      <c r="AE68" s="56"/>
      <c r="AF68" s="56"/>
      <c r="AG68" s="56"/>
      <c r="AH68" s="57"/>
      <c r="AI68" s="56"/>
      <c r="AJ68" s="56"/>
      <c r="AK68" s="56"/>
    </row>
    <row r="69" spans="1:37" ht="15" customHeight="1">
      <c r="A69" s="142" t="s">
        <v>61</v>
      </c>
      <c r="B69" s="203" t="s">
        <v>124</v>
      </c>
      <c r="C69" s="204"/>
      <c r="D69" s="204"/>
      <c r="E69" s="204"/>
      <c r="F69" s="204"/>
      <c r="G69" s="205"/>
      <c r="H69" s="206">
        <v>0</v>
      </c>
      <c r="I69" s="207"/>
      <c r="J69" s="22"/>
      <c r="Z69" s="56"/>
      <c r="AA69" s="56"/>
      <c r="AB69" s="56"/>
      <c r="AC69" s="56"/>
      <c r="AD69" s="56"/>
      <c r="AE69" s="56"/>
      <c r="AF69" s="56"/>
      <c r="AG69" s="56"/>
      <c r="AH69" s="57"/>
      <c r="AI69" s="56"/>
      <c r="AJ69" s="56"/>
      <c r="AK69" s="56"/>
    </row>
    <row r="70" spans="1:37" ht="15" customHeight="1">
      <c r="A70" s="142" t="s">
        <v>63</v>
      </c>
      <c r="B70" s="177" t="s">
        <v>125</v>
      </c>
      <c r="C70" s="177"/>
      <c r="D70" s="177"/>
      <c r="E70" s="177"/>
      <c r="F70" s="177"/>
      <c r="G70" s="177"/>
      <c r="H70" s="199">
        <v>0</v>
      </c>
      <c r="I70" s="199"/>
      <c r="J70" s="22"/>
      <c r="Z70" s="56"/>
      <c r="AA70" s="56"/>
      <c r="AB70" s="56"/>
      <c r="AC70" s="56"/>
      <c r="AD70" s="56"/>
      <c r="AE70" s="56"/>
      <c r="AF70" s="56"/>
      <c r="AG70" s="56"/>
      <c r="AH70" s="57"/>
      <c r="AI70" s="56"/>
      <c r="AJ70" s="56"/>
      <c r="AK70" s="56"/>
    </row>
    <row r="71" spans="1:37" ht="15" customHeight="1">
      <c r="A71" s="188" t="s">
        <v>80</v>
      </c>
      <c r="B71" s="188"/>
      <c r="C71" s="188"/>
      <c r="D71" s="188"/>
      <c r="E71" s="188"/>
      <c r="F71" s="188"/>
      <c r="G71" s="188"/>
      <c r="H71" s="196">
        <f>SUM(H63:I70)</f>
        <v>2083.9</v>
      </c>
      <c r="I71" s="196"/>
      <c r="J71" s="28"/>
      <c r="K71" s="1" t="s">
        <v>126</v>
      </c>
    </row>
    <row r="72" spans="1:37" ht="15" customHeight="1">
      <c r="A72" s="191"/>
      <c r="B72" s="191"/>
      <c r="C72" s="191"/>
      <c r="D72" s="191"/>
      <c r="E72" s="191"/>
      <c r="F72" s="191"/>
      <c r="G72" s="191"/>
      <c r="H72" s="191"/>
      <c r="I72" s="191"/>
      <c r="J72" s="28"/>
    </row>
    <row r="73" spans="1:37" ht="15" customHeight="1">
      <c r="A73" s="200" t="s">
        <v>127</v>
      </c>
      <c r="B73" s="200"/>
      <c r="C73" s="200"/>
      <c r="D73" s="200"/>
      <c r="E73" s="200"/>
      <c r="F73" s="200"/>
      <c r="G73" s="200"/>
      <c r="H73" s="200"/>
      <c r="I73" s="200"/>
      <c r="J73" s="28"/>
    </row>
    <row r="74" spans="1:37" ht="15" customHeight="1">
      <c r="A74" s="198"/>
      <c r="B74" s="198"/>
      <c r="C74" s="198"/>
      <c r="D74" s="198"/>
      <c r="E74" s="198"/>
      <c r="F74" s="198"/>
      <c r="G74" s="198"/>
      <c r="H74" s="198"/>
      <c r="I74" s="198"/>
      <c r="J74" s="28"/>
    </row>
    <row r="75" spans="1:37" ht="15" customHeight="1">
      <c r="A75" s="150">
        <v>2</v>
      </c>
      <c r="B75" s="180" t="s">
        <v>128</v>
      </c>
      <c r="C75" s="180"/>
      <c r="D75" s="180"/>
      <c r="E75" s="180"/>
      <c r="F75" s="180"/>
      <c r="G75" s="180"/>
      <c r="H75" s="172" t="s">
        <v>50</v>
      </c>
      <c r="I75" s="172"/>
      <c r="J75" s="28"/>
    </row>
    <row r="76" spans="1:37" ht="15" customHeight="1">
      <c r="A76" s="18" t="s">
        <v>71</v>
      </c>
      <c r="B76" s="177" t="s">
        <v>129</v>
      </c>
      <c r="C76" s="177"/>
      <c r="D76" s="177"/>
      <c r="E76" s="177"/>
      <c r="F76" s="177"/>
      <c r="G76" s="177"/>
      <c r="H76" s="178">
        <f>H47</f>
        <v>779.85</v>
      </c>
      <c r="I76" s="178"/>
      <c r="J76" s="28"/>
      <c r="K76" s="1" t="s">
        <v>130</v>
      </c>
    </row>
    <row r="77" spans="1:37" ht="15" customHeight="1">
      <c r="A77" s="18" t="s">
        <v>83</v>
      </c>
      <c r="B77" s="177" t="s">
        <v>84</v>
      </c>
      <c r="C77" s="177"/>
      <c r="D77" s="177"/>
      <c r="E77" s="177"/>
      <c r="F77" s="177"/>
      <c r="G77" s="177"/>
      <c r="H77" s="178">
        <f>I59</f>
        <v>1079.31</v>
      </c>
      <c r="I77" s="178"/>
      <c r="J77" s="28"/>
      <c r="K77" s="1" t="s">
        <v>131</v>
      </c>
    </row>
    <row r="78" spans="1:37" ht="15" customHeight="1">
      <c r="A78" s="18" t="s">
        <v>107</v>
      </c>
      <c r="B78" s="177" t="s">
        <v>108</v>
      </c>
      <c r="C78" s="177"/>
      <c r="D78" s="177"/>
      <c r="E78" s="177"/>
      <c r="F78" s="177"/>
      <c r="G78" s="177"/>
      <c r="H78" s="178">
        <f>H71</f>
        <v>2083.9</v>
      </c>
      <c r="I78" s="178"/>
      <c r="J78" s="28"/>
      <c r="K78" s="1" t="s">
        <v>132</v>
      </c>
    </row>
    <row r="79" spans="1:37" ht="15" customHeight="1">
      <c r="A79" s="188" t="s">
        <v>80</v>
      </c>
      <c r="B79" s="188"/>
      <c r="C79" s="188"/>
      <c r="D79" s="188"/>
      <c r="E79" s="188"/>
      <c r="F79" s="188"/>
      <c r="G79" s="188"/>
      <c r="H79" s="196">
        <f>SUM(H76:I78)</f>
        <v>3943.06</v>
      </c>
      <c r="I79" s="196"/>
      <c r="J79" s="28"/>
      <c r="K79" s="1" t="s">
        <v>133</v>
      </c>
    </row>
    <row r="80" spans="1:37" ht="15" customHeight="1">
      <c r="A80" s="190"/>
      <c r="B80" s="190"/>
      <c r="C80" s="190"/>
      <c r="D80" s="190"/>
      <c r="E80" s="190"/>
      <c r="F80" s="190"/>
      <c r="G80" s="190"/>
      <c r="H80" s="190"/>
      <c r="I80" s="190"/>
      <c r="J80" s="28"/>
    </row>
    <row r="81" spans="1:22" ht="15" customHeight="1">
      <c r="A81" s="185" t="s">
        <v>134</v>
      </c>
      <c r="B81" s="185"/>
      <c r="C81" s="185"/>
      <c r="D81" s="185"/>
      <c r="E81" s="185"/>
      <c r="F81" s="185"/>
      <c r="G81" s="185"/>
      <c r="H81" s="185"/>
      <c r="I81" s="185"/>
      <c r="J81" s="28"/>
    </row>
    <row r="82" spans="1:22" ht="15" customHeight="1">
      <c r="A82" s="146">
        <v>3</v>
      </c>
      <c r="B82" s="187" t="s">
        <v>135</v>
      </c>
      <c r="C82" s="187"/>
      <c r="D82" s="187"/>
      <c r="E82" s="187"/>
      <c r="F82" s="187"/>
      <c r="G82" s="187"/>
      <c r="H82" s="146" t="s">
        <v>73</v>
      </c>
      <c r="I82" s="29" t="s">
        <v>50</v>
      </c>
      <c r="J82" s="28"/>
    </row>
    <row r="83" spans="1:22" ht="15" customHeight="1">
      <c r="A83" s="142" t="s">
        <v>7</v>
      </c>
      <c r="B83" s="195" t="s">
        <v>136</v>
      </c>
      <c r="C83" s="195"/>
      <c r="D83" s="195"/>
      <c r="E83" s="195"/>
      <c r="F83" s="195"/>
      <c r="G83" s="195"/>
      <c r="H83" s="104">
        <f>(1/12)</f>
        <v>8.3299999999999999E-2</v>
      </c>
      <c r="I83" s="36">
        <f t="shared" ref="I83:I88" si="1">H83*$H$39</f>
        <v>244.31</v>
      </c>
      <c r="J83" s="28"/>
      <c r="K83" s="1" t="s">
        <v>137</v>
      </c>
    </row>
    <row r="84" spans="1:22" ht="15" customHeight="1">
      <c r="A84" s="142" t="s">
        <v>11</v>
      </c>
      <c r="B84" s="195" t="s">
        <v>138</v>
      </c>
      <c r="C84" s="195"/>
      <c r="D84" s="195"/>
      <c r="E84" s="195"/>
      <c r="F84" s="195"/>
      <c r="G84" s="195"/>
      <c r="H84" s="104">
        <f>H83*8%</f>
        <v>6.7000000000000002E-3</v>
      </c>
      <c r="I84" s="36">
        <f t="shared" si="1"/>
        <v>19.649999999999999</v>
      </c>
      <c r="J84" s="28"/>
      <c r="K84" s="1" t="s">
        <v>139</v>
      </c>
    </row>
    <row r="85" spans="1:22" ht="15" customHeight="1">
      <c r="A85" s="142" t="s">
        <v>15</v>
      </c>
      <c r="B85" s="195" t="s">
        <v>140</v>
      </c>
      <c r="C85" s="195"/>
      <c r="D85" s="195"/>
      <c r="E85" s="195"/>
      <c r="F85" s="195"/>
      <c r="G85" s="195"/>
      <c r="H85" s="104">
        <f>(((1+(2/12)+((1/3)*(1/12)))*0.08*0.4*0.9))</f>
        <v>3.44E-2</v>
      </c>
      <c r="I85" s="36">
        <f t="shared" si="1"/>
        <v>100.89</v>
      </c>
      <c r="J85" s="28"/>
      <c r="K85" s="1" t="s">
        <v>141</v>
      </c>
    </row>
    <row r="86" spans="1:22" ht="15" customHeight="1">
      <c r="A86" s="142" t="s">
        <v>19</v>
      </c>
      <c r="B86" s="195" t="s">
        <v>142</v>
      </c>
      <c r="C86" s="195"/>
      <c r="D86" s="195"/>
      <c r="E86" s="195"/>
      <c r="F86" s="195"/>
      <c r="G86" s="195"/>
      <c r="H86" s="104">
        <v>1.9400000000000001E-2</v>
      </c>
      <c r="I86" s="36">
        <f t="shared" si="1"/>
        <v>56.9</v>
      </c>
      <c r="J86" s="28"/>
      <c r="K86" s="1" t="s">
        <v>143</v>
      </c>
    </row>
    <row r="87" spans="1:22" ht="15" customHeight="1">
      <c r="A87" s="142" t="s">
        <v>61</v>
      </c>
      <c r="B87" s="195" t="s">
        <v>144</v>
      </c>
      <c r="C87" s="195"/>
      <c r="D87" s="195"/>
      <c r="E87" s="195"/>
      <c r="F87" s="195"/>
      <c r="G87" s="195"/>
      <c r="H87" s="104">
        <f>H86*H59</f>
        <v>7.1000000000000004E-3</v>
      </c>
      <c r="I87" s="36">
        <f t="shared" si="1"/>
        <v>20.82</v>
      </c>
      <c r="J87" s="28"/>
      <c r="K87" s="1" t="s">
        <v>145</v>
      </c>
    </row>
    <row r="88" spans="1:22" ht="15" customHeight="1">
      <c r="A88" s="142" t="s">
        <v>63</v>
      </c>
      <c r="B88" s="195" t="s">
        <v>146</v>
      </c>
      <c r="C88" s="195"/>
      <c r="D88" s="195"/>
      <c r="E88" s="195"/>
      <c r="F88" s="195"/>
      <c r="G88" s="195"/>
      <c r="H88" s="104">
        <f>H86*0.08*0.4</f>
        <v>5.9999999999999995E-4</v>
      </c>
      <c r="I88" s="36">
        <f t="shared" si="1"/>
        <v>1.76</v>
      </c>
      <c r="J88" s="28"/>
      <c r="K88" s="1" t="s">
        <v>147</v>
      </c>
    </row>
    <row r="89" spans="1:22" ht="15" customHeight="1">
      <c r="A89" s="188" t="s">
        <v>80</v>
      </c>
      <c r="B89" s="188"/>
      <c r="C89" s="188"/>
      <c r="D89" s="188"/>
      <c r="E89" s="188"/>
      <c r="F89" s="188"/>
      <c r="G89" s="188"/>
      <c r="H89" s="196">
        <f>SUM(I83:I88)</f>
        <v>444.33</v>
      </c>
      <c r="I89" s="196"/>
      <c r="J89" s="28"/>
      <c r="K89" s="1" t="s">
        <v>148</v>
      </c>
    </row>
    <row r="90" spans="1:22" ht="15" customHeight="1">
      <c r="A90" s="197"/>
      <c r="B90" s="197"/>
      <c r="C90" s="197"/>
      <c r="D90" s="197"/>
      <c r="E90" s="197"/>
      <c r="F90" s="197"/>
      <c r="G90" s="197"/>
      <c r="H90" s="197"/>
      <c r="I90" s="197"/>
      <c r="J90" s="28"/>
    </row>
    <row r="91" spans="1:22" ht="15" customHeight="1">
      <c r="A91" s="185" t="s">
        <v>149</v>
      </c>
      <c r="B91" s="185"/>
      <c r="C91" s="185"/>
      <c r="D91" s="185"/>
      <c r="E91" s="185"/>
      <c r="F91" s="185"/>
      <c r="G91" s="185"/>
      <c r="H91" s="185"/>
      <c r="I91" s="185"/>
      <c r="J91" s="28"/>
    </row>
    <row r="92" spans="1:22" ht="15" customHeight="1">
      <c r="A92" s="188" t="s">
        <v>150</v>
      </c>
      <c r="B92" s="188"/>
      <c r="C92" s="188"/>
      <c r="D92" s="188"/>
      <c r="E92" s="188"/>
      <c r="F92" s="188"/>
      <c r="G92" s="188"/>
      <c r="H92" s="188"/>
      <c r="I92" s="188"/>
      <c r="J92" s="28"/>
    </row>
    <row r="93" spans="1:22" ht="15" customHeight="1">
      <c r="A93" s="146" t="s">
        <v>151</v>
      </c>
      <c r="B93" s="187" t="s">
        <v>152</v>
      </c>
      <c r="C93" s="187"/>
      <c r="D93" s="187"/>
      <c r="E93" s="187"/>
      <c r="F93" s="187"/>
      <c r="G93" s="187"/>
      <c r="H93" s="146" t="s">
        <v>73</v>
      </c>
      <c r="I93" s="146" t="s">
        <v>50</v>
      </c>
      <c r="J93" s="28"/>
    </row>
    <row r="94" spans="1:22" ht="15" customHeight="1">
      <c r="A94" s="103" t="s">
        <v>7</v>
      </c>
      <c r="B94" s="195" t="s">
        <v>153</v>
      </c>
      <c r="C94" s="195"/>
      <c r="D94" s="195"/>
      <c r="E94" s="195"/>
      <c r="F94" s="195"/>
      <c r="G94" s="195"/>
      <c r="H94" s="32">
        <f>1/12</f>
        <v>8.3299999999999999E-2</v>
      </c>
      <c r="I94" s="31">
        <f>H94*H39</f>
        <v>244.31</v>
      </c>
      <c r="J94" s="149"/>
      <c r="K94" s="240" t="s">
        <v>75</v>
      </c>
      <c r="L94" s="240"/>
      <c r="M94" s="240"/>
      <c r="N94" s="240"/>
      <c r="O94" s="240"/>
      <c r="P94" s="240"/>
      <c r="Q94" s="240"/>
      <c r="R94" s="240"/>
      <c r="S94" s="240"/>
      <c r="T94" s="240"/>
      <c r="U94" s="240"/>
      <c r="V94" s="240"/>
    </row>
    <row r="95" spans="1:22" ht="15" customHeight="1">
      <c r="A95" s="142" t="s">
        <v>11</v>
      </c>
      <c r="B95" s="195" t="s">
        <v>154</v>
      </c>
      <c r="C95" s="195"/>
      <c r="D95" s="195"/>
      <c r="E95" s="195"/>
      <c r="F95" s="195"/>
      <c r="G95" s="195"/>
      <c r="H95" s="105">
        <v>1.66E-2</v>
      </c>
      <c r="I95" s="31">
        <f>H95*$H$39</f>
        <v>48.69</v>
      </c>
      <c r="J95" s="28"/>
      <c r="K95" s="1" t="s">
        <v>155</v>
      </c>
    </row>
    <row r="96" spans="1:22" ht="15" customHeight="1">
      <c r="A96" s="142" t="s">
        <v>15</v>
      </c>
      <c r="B96" s="195" t="s">
        <v>156</v>
      </c>
      <c r="C96" s="195"/>
      <c r="D96" s="195"/>
      <c r="E96" s="195"/>
      <c r="F96" s="195"/>
      <c r="G96" s="195"/>
      <c r="H96" s="105">
        <f>(5/30/12)*0.015</f>
        <v>2.0000000000000001E-4</v>
      </c>
      <c r="I96" s="31">
        <f>H96*$H$39</f>
        <v>0.59</v>
      </c>
      <c r="J96" s="28"/>
      <c r="K96" s="1" t="s">
        <v>157</v>
      </c>
    </row>
    <row r="97" spans="1:1024" ht="15" customHeight="1">
      <c r="A97" s="142" t="s">
        <v>19</v>
      </c>
      <c r="B97" s="195" t="s">
        <v>158</v>
      </c>
      <c r="C97" s="195"/>
      <c r="D97" s="195"/>
      <c r="E97" s="195"/>
      <c r="F97" s="195"/>
      <c r="G97" s="195"/>
      <c r="H97" s="105">
        <f>(1/12)*(0.0178)</f>
        <v>1.5E-3</v>
      </c>
      <c r="I97" s="31">
        <f>H97*$H$39</f>
        <v>4.4000000000000004</v>
      </c>
      <c r="J97" s="28"/>
      <c r="K97" s="1" t="s">
        <v>159</v>
      </c>
    </row>
    <row r="98" spans="1:1024" ht="15" customHeight="1">
      <c r="A98" s="142" t="s">
        <v>61</v>
      </c>
      <c r="B98" s="195" t="s">
        <v>160</v>
      </c>
      <c r="C98" s="195"/>
      <c r="D98" s="195"/>
      <c r="E98" s="195"/>
      <c r="F98" s="195"/>
      <c r="G98" s="195"/>
      <c r="H98" s="105">
        <f>11.11%*5.28%*50%</f>
        <v>2.8999999999999998E-3</v>
      </c>
      <c r="I98" s="31">
        <f>H98*$H$39</f>
        <v>8.51</v>
      </c>
      <c r="J98" s="28"/>
      <c r="K98" s="1" t="s">
        <v>161</v>
      </c>
    </row>
    <row r="99" spans="1:1024" ht="15" customHeight="1">
      <c r="A99" s="142" t="s">
        <v>63</v>
      </c>
      <c r="B99" s="195" t="s">
        <v>162</v>
      </c>
      <c r="C99" s="195"/>
      <c r="D99" s="195"/>
      <c r="E99" s="195"/>
      <c r="F99" s="195"/>
      <c r="G99" s="195"/>
      <c r="H99" s="105">
        <f>(1/30/12)</f>
        <v>2.8E-3</v>
      </c>
      <c r="I99" s="31">
        <f>H99*$H$39</f>
        <v>8.2100000000000009</v>
      </c>
      <c r="J99" s="28"/>
      <c r="K99" s="1" t="s">
        <v>163</v>
      </c>
    </row>
    <row r="100" spans="1:1024" ht="15" customHeight="1">
      <c r="A100" s="172" t="s">
        <v>80</v>
      </c>
      <c r="B100" s="172"/>
      <c r="C100" s="172"/>
      <c r="D100" s="172"/>
      <c r="E100" s="172"/>
      <c r="F100" s="172"/>
      <c r="G100" s="172"/>
      <c r="H100" s="60">
        <f>SUM(H95:H99)</f>
        <v>2.4E-2</v>
      </c>
      <c r="I100" s="61">
        <f>SUM(I94:I99)</f>
        <v>314.70999999999998</v>
      </c>
      <c r="J100" s="28"/>
      <c r="K100" s="1" t="s">
        <v>148</v>
      </c>
    </row>
    <row r="101" spans="1:1024" ht="15" customHeight="1">
      <c r="A101" s="190"/>
      <c r="B101" s="190"/>
      <c r="C101" s="190"/>
      <c r="D101" s="190"/>
      <c r="E101" s="190"/>
      <c r="F101" s="190"/>
      <c r="G101" s="190"/>
      <c r="H101" s="190"/>
      <c r="I101" s="190"/>
      <c r="J101" s="28"/>
    </row>
    <row r="102" spans="1:1024" ht="15" customHeight="1">
      <c r="A102" s="188" t="s">
        <v>164</v>
      </c>
      <c r="B102" s="188"/>
      <c r="C102" s="188"/>
      <c r="D102" s="188"/>
      <c r="E102" s="188"/>
      <c r="F102" s="188"/>
      <c r="G102" s="188"/>
      <c r="H102" s="188"/>
      <c r="I102" s="188"/>
      <c r="J102" s="28"/>
    </row>
    <row r="103" spans="1:1024" ht="15" customHeight="1">
      <c r="A103" s="146" t="s">
        <v>165</v>
      </c>
      <c r="B103" s="187" t="s">
        <v>166</v>
      </c>
      <c r="C103" s="187"/>
      <c r="D103" s="187"/>
      <c r="E103" s="187"/>
      <c r="F103" s="187"/>
      <c r="G103" s="187"/>
      <c r="H103" s="146" t="s">
        <v>73</v>
      </c>
      <c r="I103" s="146" t="s">
        <v>50</v>
      </c>
      <c r="J103" s="28"/>
      <c r="L103" s="2" t="s">
        <v>167</v>
      </c>
    </row>
    <row r="104" spans="1:1024" ht="15" customHeight="1">
      <c r="A104" s="142" t="s">
        <v>7</v>
      </c>
      <c r="B104" s="195" t="s">
        <v>168</v>
      </c>
      <c r="C104" s="195"/>
      <c r="D104" s="195"/>
      <c r="E104" s="195"/>
      <c r="F104" s="195"/>
      <c r="G104" s="195"/>
      <c r="H104" s="30"/>
      <c r="I104" s="31">
        <f>(H32+H33+H34)*H104</f>
        <v>0</v>
      </c>
      <c r="J104" s="28"/>
    </row>
    <row r="105" spans="1:1024" ht="15" customHeight="1">
      <c r="A105" s="188" t="s">
        <v>80</v>
      </c>
      <c r="B105" s="188"/>
      <c r="C105" s="188"/>
      <c r="D105" s="188"/>
      <c r="E105" s="188"/>
      <c r="F105" s="188"/>
      <c r="G105" s="188"/>
      <c r="H105" s="196">
        <f>SUM(I101:I104)</f>
        <v>0</v>
      </c>
      <c r="I105" s="196"/>
      <c r="J105" s="28"/>
    </row>
    <row r="106" spans="1:1024" ht="15" customHeight="1">
      <c r="A106" s="191"/>
      <c r="B106" s="191"/>
      <c r="C106" s="191"/>
      <c r="D106" s="191"/>
      <c r="E106" s="191"/>
      <c r="F106" s="191"/>
      <c r="G106" s="191"/>
      <c r="H106" s="191"/>
      <c r="I106" s="191"/>
      <c r="J106" s="28"/>
    </row>
    <row r="107" spans="1:1024" ht="15" customHeight="1">
      <c r="A107" s="192" t="s">
        <v>169</v>
      </c>
      <c r="B107" s="193"/>
      <c r="C107" s="193"/>
      <c r="D107" s="193"/>
      <c r="E107" s="193"/>
      <c r="F107" s="193"/>
      <c r="G107" s="193"/>
      <c r="H107" s="193"/>
      <c r="I107" s="194"/>
      <c r="J107" s="28"/>
    </row>
    <row r="108" spans="1:1024" s="2" customFormat="1" ht="15" customHeight="1">
      <c r="A108" s="150">
        <v>4</v>
      </c>
      <c r="B108" s="180" t="s">
        <v>128</v>
      </c>
      <c r="C108" s="180"/>
      <c r="D108" s="180"/>
      <c r="E108" s="180"/>
      <c r="F108" s="180"/>
      <c r="G108" s="180"/>
      <c r="H108" s="172" t="s">
        <v>50</v>
      </c>
      <c r="I108" s="172"/>
      <c r="J108" s="28"/>
      <c r="K108" s="1"/>
      <c r="AV108" s="58"/>
      <c r="AW108" s="58"/>
      <c r="AX108" s="58"/>
      <c r="AY108" s="58"/>
      <c r="AZ108" s="58"/>
      <c r="BA108" s="58"/>
      <c r="BB108" s="58"/>
      <c r="BC108" s="58"/>
      <c r="BD108" s="58"/>
      <c r="BE108" s="58"/>
      <c r="BF108" s="58"/>
      <c r="BG108" s="58"/>
      <c r="BH108" s="58"/>
      <c r="BI108" s="58"/>
      <c r="BJ108" s="58"/>
      <c r="BK108" s="58"/>
      <c r="BL108" s="58"/>
      <c r="BM108" s="58"/>
      <c r="BN108" s="58"/>
      <c r="BO108" s="58"/>
      <c r="BP108" s="58"/>
      <c r="BQ108" s="58"/>
      <c r="BR108" s="58"/>
      <c r="BS108" s="58"/>
      <c r="BT108" s="58"/>
      <c r="BU108" s="58"/>
      <c r="BV108" s="58"/>
      <c r="BW108" s="58"/>
      <c r="BX108" s="58"/>
      <c r="BY108" s="58"/>
      <c r="BZ108" s="58"/>
      <c r="CA108" s="58"/>
      <c r="CB108" s="58"/>
      <c r="CC108" s="58"/>
      <c r="CD108" s="58"/>
      <c r="CE108" s="58"/>
      <c r="CF108" s="58"/>
      <c r="CG108" s="58"/>
      <c r="CH108" s="58"/>
      <c r="CI108" s="58"/>
      <c r="CJ108" s="58"/>
      <c r="CK108" s="58"/>
      <c r="CL108" s="58"/>
      <c r="CM108" s="58"/>
      <c r="CN108" s="58"/>
      <c r="CO108" s="58"/>
      <c r="CP108" s="58"/>
      <c r="CQ108" s="58"/>
      <c r="CR108" s="58"/>
      <c r="CS108" s="58"/>
      <c r="CT108" s="58"/>
      <c r="CU108" s="58"/>
      <c r="CV108" s="58"/>
      <c r="CW108" s="58"/>
      <c r="CX108" s="58"/>
      <c r="CY108" s="58"/>
      <c r="CZ108" s="58"/>
      <c r="DA108" s="58"/>
      <c r="DB108" s="58"/>
      <c r="DC108" s="58"/>
      <c r="DD108" s="58"/>
      <c r="DE108" s="58"/>
      <c r="DF108" s="58"/>
      <c r="DG108" s="58"/>
      <c r="DH108" s="58"/>
      <c r="DI108" s="58"/>
      <c r="DJ108" s="58"/>
      <c r="DK108" s="58"/>
      <c r="DL108" s="58"/>
      <c r="DM108" s="58"/>
      <c r="DN108" s="58"/>
      <c r="DO108" s="58"/>
      <c r="DP108" s="58"/>
      <c r="DQ108" s="58"/>
      <c r="DR108" s="58"/>
      <c r="DS108" s="58"/>
      <c r="DT108" s="58"/>
      <c r="DU108" s="58"/>
      <c r="DV108" s="58"/>
      <c r="DW108" s="58"/>
      <c r="DX108" s="58"/>
      <c r="DY108" s="58"/>
      <c r="DZ108" s="58"/>
      <c r="EA108" s="58"/>
      <c r="EB108" s="58"/>
      <c r="EC108" s="58"/>
      <c r="ED108" s="58"/>
      <c r="EE108" s="58"/>
      <c r="EF108" s="58"/>
      <c r="EG108" s="58"/>
      <c r="EH108" s="58"/>
      <c r="EI108" s="58"/>
      <c r="EJ108" s="58"/>
      <c r="EK108" s="58"/>
      <c r="EL108" s="58"/>
      <c r="EM108" s="58"/>
      <c r="EN108" s="58"/>
      <c r="EO108" s="58"/>
      <c r="EP108" s="58"/>
      <c r="EQ108" s="58"/>
      <c r="ER108" s="58"/>
      <c r="ES108" s="58"/>
      <c r="ET108" s="58"/>
      <c r="EU108" s="58"/>
      <c r="EV108" s="58"/>
      <c r="EW108" s="58"/>
      <c r="EX108" s="58"/>
      <c r="EY108" s="58"/>
      <c r="EZ108" s="58"/>
      <c r="FA108" s="58"/>
      <c r="FB108" s="58"/>
      <c r="FC108" s="58"/>
      <c r="FD108" s="58"/>
      <c r="FE108" s="58"/>
      <c r="FF108" s="58"/>
      <c r="FG108" s="58"/>
      <c r="FH108" s="58"/>
      <c r="FI108" s="58"/>
      <c r="FJ108" s="58"/>
      <c r="FK108" s="58"/>
      <c r="FL108" s="58"/>
      <c r="FM108" s="58"/>
      <c r="FN108" s="58"/>
      <c r="FO108" s="58"/>
      <c r="FP108" s="58"/>
      <c r="FQ108" s="58"/>
      <c r="FR108" s="58"/>
      <c r="FS108" s="58"/>
      <c r="FT108" s="58"/>
      <c r="FU108" s="58"/>
      <c r="FV108" s="58"/>
      <c r="FW108" s="58"/>
      <c r="FX108" s="58"/>
      <c r="FY108" s="58"/>
      <c r="FZ108" s="58"/>
      <c r="GA108" s="58"/>
      <c r="GB108" s="58"/>
      <c r="GC108" s="58"/>
      <c r="GD108" s="58"/>
      <c r="GE108" s="58"/>
      <c r="GF108" s="58"/>
      <c r="GG108" s="58"/>
      <c r="GH108" s="58"/>
      <c r="GI108" s="58"/>
      <c r="GJ108" s="58"/>
      <c r="GK108" s="58"/>
      <c r="GL108" s="58"/>
      <c r="GM108" s="58"/>
      <c r="GN108" s="58"/>
      <c r="GO108" s="58"/>
      <c r="GP108" s="58"/>
      <c r="GQ108" s="58"/>
      <c r="GR108" s="58"/>
      <c r="GS108" s="58"/>
      <c r="GT108" s="58"/>
      <c r="GU108" s="58"/>
      <c r="GV108" s="58"/>
      <c r="GW108" s="58"/>
      <c r="GX108" s="58"/>
      <c r="GY108" s="58"/>
      <c r="GZ108" s="58"/>
      <c r="HA108" s="58"/>
      <c r="HB108" s="58"/>
      <c r="HC108" s="58"/>
      <c r="HD108" s="58"/>
      <c r="HE108" s="58"/>
      <c r="HF108" s="58"/>
      <c r="HG108" s="58"/>
      <c r="HH108" s="58"/>
      <c r="HI108" s="58"/>
      <c r="HJ108" s="58"/>
      <c r="HK108" s="58"/>
      <c r="HL108" s="58"/>
      <c r="HM108" s="58"/>
      <c r="HN108" s="58"/>
      <c r="HO108" s="58"/>
      <c r="HP108" s="58"/>
      <c r="HQ108" s="58"/>
      <c r="HR108" s="58"/>
      <c r="HS108" s="58"/>
      <c r="HT108" s="58"/>
      <c r="HU108" s="58"/>
      <c r="HV108" s="58"/>
      <c r="HW108" s="58"/>
      <c r="HX108" s="58"/>
      <c r="HY108" s="58"/>
      <c r="HZ108" s="58"/>
      <c r="IA108" s="58"/>
      <c r="IB108" s="58"/>
      <c r="IC108" s="58"/>
      <c r="ID108" s="58"/>
      <c r="IE108" s="58"/>
      <c r="IF108" s="58"/>
      <c r="IG108" s="58"/>
      <c r="IH108" s="58"/>
      <c r="II108" s="58"/>
      <c r="IJ108" s="58"/>
      <c r="IK108" s="58"/>
      <c r="IL108" s="58"/>
      <c r="IM108" s="58"/>
      <c r="IN108" s="58"/>
      <c r="IO108" s="58"/>
      <c r="IP108" s="58"/>
      <c r="IQ108" s="58"/>
      <c r="IR108" s="58"/>
      <c r="IS108" s="58"/>
      <c r="IT108" s="58"/>
      <c r="IU108" s="58"/>
      <c r="IV108" s="58"/>
      <c r="IW108" s="58"/>
      <c r="IX108" s="58"/>
      <c r="IY108" s="58"/>
      <c r="IZ108" s="58"/>
      <c r="JA108" s="58"/>
      <c r="JB108" s="58"/>
      <c r="JC108" s="58"/>
      <c r="JD108" s="58"/>
      <c r="JE108" s="58"/>
      <c r="JF108" s="58"/>
      <c r="JG108" s="58"/>
      <c r="JH108" s="58"/>
      <c r="JI108" s="58"/>
      <c r="JJ108" s="58"/>
      <c r="JK108" s="58"/>
      <c r="JL108" s="58"/>
      <c r="JM108" s="58"/>
      <c r="JN108" s="58"/>
      <c r="JO108" s="58"/>
      <c r="JP108" s="58"/>
      <c r="JQ108" s="58"/>
      <c r="JR108" s="58"/>
      <c r="JS108" s="58"/>
      <c r="JT108" s="58"/>
      <c r="JU108" s="58"/>
      <c r="JV108" s="58"/>
      <c r="JW108" s="58"/>
      <c r="JX108" s="58"/>
      <c r="JY108" s="58"/>
      <c r="JZ108" s="58"/>
      <c r="KA108" s="58"/>
      <c r="KB108" s="58"/>
      <c r="KC108" s="58"/>
      <c r="KD108" s="58"/>
      <c r="KE108" s="58"/>
      <c r="KF108" s="58"/>
      <c r="KG108" s="58"/>
      <c r="KH108" s="58"/>
      <c r="KI108" s="58"/>
      <c r="KJ108" s="58"/>
      <c r="KK108" s="58"/>
      <c r="KL108" s="58"/>
      <c r="KM108" s="58"/>
      <c r="KN108" s="58"/>
      <c r="KO108" s="58"/>
      <c r="KP108" s="58"/>
      <c r="KQ108" s="58"/>
      <c r="KR108" s="58"/>
      <c r="KS108" s="58"/>
      <c r="KT108" s="58"/>
      <c r="KU108" s="58"/>
      <c r="KV108" s="58"/>
      <c r="KW108" s="58"/>
      <c r="KX108" s="58"/>
      <c r="KY108" s="58"/>
      <c r="KZ108" s="58"/>
      <c r="LA108" s="58"/>
      <c r="LB108" s="58"/>
      <c r="LC108" s="58"/>
      <c r="LD108" s="58"/>
      <c r="LE108" s="58"/>
      <c r="LF108" s="58"/>
      <c r="LG108" s="58"/>
      <c r="LH108" s="58"/>
      <c r="LI108" s="58"/>
      <c r="LJ108" s="58"/>
      <c r="LK108" s="58"/>
      <c r="LL108" s="58"/>
      <c r="LM108" s="58"/>
      <c r="LN108" s="58"/>
      <c r="LO108" s="58"/>
      <c r="LP108" s="58"/>
      <c r="LQ108" s="58"/>
      <c r="LR108" s="58"/>
      <c r="LS108" s="58"/>
      <c r="LT108" s="58"/>
      <c r="LU108" s="58"/>
      <c r="LV108" s="58"/>
      <c r="LW108" s="58"/>
      <c r="LX108" s="58"/>
      <c r="LY108" s="58"/>
      <c r="LZ108" s="58"/>
      <c r="MA108" s="58"/>
      <c r="MB108" s="58"/>
      <c r="MC108" s="58"/>
      <c r="MD108" s="58"/>
      <c r="ME108" s="58"/>
      <c r="MF108" s="58"/>
      <c r="MG108" s="58"/>
      <c r="MH108" s="58"/>
      <c r="MI108" s="58"/>
      <c r="MJ108" s="58"/>
      <c r="MK108" s="58"/>
      <c r="ML108" s="58"/>
      <c r="MM108" s="58"/>
      <c r="MN108" s="58"/>
      <c r="MO108" s="58"/>
      <c r="MP108" s="58"/>
      <c r="MQ108" s="58"/>
      <c r="MR108" s="58"/>
      <c r="MS108" s="58"/>
      <c r="MT108" s="58"/>
      <c r="MU108" s="58"/>
      <c r="MV108" s="58"/>
      <c r="MW108" s="58"/>
      <c r="MX108" s="58"/>
      <c r="MY108" s="58"/>
      <c r="MZ108" s="58"/>
      <c r="NA108" s="58"/>
      <c r="NB108" s="58"/>
      <c r="NC108" s="58"/>
      <c r="ND108" s="58"/>
      <c r="NE108" s="58"/>
      <c r="NF108" s="58"/>
      <c r="NG108" s="58"/>
      <c r="NH108" s="58"/>
      <c r="NI108" s="58"/>
      <c r="NJ108" s="58"/>
      <c r="NK108" s="58"/>
      <c r="NL108" s="58"/>
      <c r="NM108" s="58"/>
      <c r="NN108" s="58"/>
      <c r="NO108" s="58"/>
      <c r="NP108" s="58"/>
      <c r="NQ108" s="58"/>
      <c r="NR108" s="58"/>
      <c r="NS108" s="58"/>
      <c r="NT108" s="58"/>
      <c r="NU108" s="58"/>
      <c r="NV108" s="58"/>
      <c r="NW108" s="58"/>
      <c r="NX108" s="58"/>
      <c r="NY108" s="58"/>
      <c r="NZ108" s="58"/>
      <c r="OA108" s="58"/>
      <c r="OB108" s="58"/>
      <c r="OC108" s="58"/>
      <c r="OD108" s="58"/>
      <c r="OE108" s="58"/>
      <c r="OF108" s="58"/>
      <c r="OG108" s="58"/>
      <c r="OH108" s="58"/>
      <c r="OI108" s="58"/>
      <c r="OJ108" s="58"/>
      <c r="OK108" s="58"/>
      <c r="OL108" s="58"/>
      <c r="OM108" s="58"/>
      <c r="ON108" s="58"/>
      <c r="OO108" s="58"/>
      <c r="OP108" s="58"/>
      <c r="OQ108" s="58"/>
      <c r="OR108" s="58"/>
      <c r="OS108" s="58"/>
      <c r="OT108" s="58"/>
      <c r="OU108" s="58"/>
      <c r="OV108" s="58"/>
      <c r="OW108" s="58"/>
      <c r="OX108" s="58"/>
      <c r="OY108" s="58"/>
      <c r="OZ108" s="58"/>
      <c r="PA108" s="58"/>
      <c r="PB108" s="58"/>
      <c r="PC108" s="58"/>
      <c r="PD108" s="58"/>
      <c r="PE108" s="58"/>
      <c r="PF108" s="58"/>
      <c r="PG108" s="58"/>
      <c r="PH108" s="58"/>
      <c r="PI108" s="58"/>
      <c r="PJ108" s="58"/>
      <c r="PK108" s="58"/>
      <c r="PL108" s="58"/>
      <c r="PM108" s="58"/>
      <c r="PN108" s="58"/>
      <c r="PO108" s="58"/>
      <c r="PP108" s="58"/>
      <c r="PQ108" s="58"/>
      <c r="PR108" s="58"/>
      <c r="PS108" s="58"/>
      <c r="PT108" s="58"/>
      <c r="PU108" s="58"/>
      <c r="PV108" s="58"/>
      <c r="PW108" s="58"/>
      <c r="PX108" s="58"/>
      <c r="PY108" s="58"/>
      <c r="PZ108" s="58"/>
      <c r="QA108" s="58"/>
      <c r="QB108" s="58"/>
      <c r="QC108" s="58"/>
      <c r="QD108" s="58"/>
      <c r="QE108" s="58"/>
      <c r="QF108" s="58"/>
      <c r="QG108" s="58"/>
      <c r="QH108" s="58"/>
      <c r="QI108" s="58"/>
      <c r="QJ108" s="58"/>
      <c r="QK108" s="58"/>
      <c r="QL108" s="58"/>
      <c r="QM108" s="58"/>
      <c r="QN108" s="58"/>
      <c r="QO108" s="58"/>
      <c r="QP108" s="58"/>
      <c r="QQ108" s="58"/>
      <c r="QR108" s="58"/>
      <c r="QS108" s="58"/>
      <c r="QT108" s="58"/>
      <c r="QU108" s="58"/>
      <c r="QV108" s="58"/>
      <c r="QW108" s="58"/>
      <c r="QX108" s="58"/>
      <c r="QY108" s="58"/>
      <c r="QZ108" s="58"/>
      <c r="RA108" s="58"/>
      <c r="RB108" s="58"/>
      <c r="RC108" s="58"/>
      <c r="RD108" s="58"/>
      <c r="RE108" s="58"/>
      <c r="RF108" s="58"/>
      <c r="RG108" s="58"/>
      <c r="RH108" s="58"/>
      <c r="RI108" s="58"/>
      <c r="RJ108" s="58"/>
      <c r="RK108" s="58"/>
      <c r="RL108" s="58"/>
      <c r="RM108" s="58"/>
      <c r="RN108" s="58"/>
      <c r="RO108" s="58"/>
      <c r="RP108" s="58"/>
      <c r="RQ108" s="58"/>
      <c r="RR108" s="58"/>
      <c r="RS108" s="58"/>
      <c r="RT108" s="58"/>
      <c r="RU108" s="58"/>
      <c r="RV108" s="58"/>
      <c r="RW108" s="58"/>
      <c r="RX108" s="58"/>
      <c r="RY108" s="58"/>
      <c r="RZ108" s="58"/>
      <c r="SA108" s="58"/>
      <c r="SB108" s="58"/>
      <c r="SC108" s="58"/>
      <c r="SD108" s="58"/>
      <c r="SE108" s="58"/>
      <c r="SF108" s="58"/>
      <c r="SG108" s="58"/>
      <c r="SH108" s="58"/>
      <c r="SI108" s="58"/>
      <c r="SJ108" s="58"/>
      <c r="SK108" s="58"/>
      <c r="SL108" s="58"/>
      <c r="SM108" s="58"/>
      <c r="SN108" s="58"/>
      <c r="SO108" s="58"/>
      <c r="SP108" s="58"/>
      <c r="SQ108" s="58"/>
      <c r="SR108" s="58"/>
      <c r="SS108" s="58"/>
      <c r="ST108" s="58"/>
      <c r="SU108" s="58"/>
      <c r="SV108" s="58"/>
      <c r="SW108" s="58"/>
      <c r="SX108" s="58"/>
      <c r="SY108" s="58"/>
      <c r="SZ108" s="58"/>
      <c r="TA108" s="58"/>
      <c r="TB108" s="58"/>
      <c r="TC108" s="58"/>
      <c r="TD108" s="58"/>
      <c r="TE108" s="58"/>
      <c r="TF108" s="58"/>
      <c r="TG108" s="58"/>
      <c r="TH108" s="58"/>
      <c r="TI108" s="58"/>
      <c r="TJ108" s="58"/>
      <c r="TK108" s="58"/>
      <c r="TL108" s="58"/>
      <c r="TM108" s="58"/>
      <c r="TN108" s="58"/>
      <c r="TO108" s="58"/>
      <c r="TP108" s="58"/>
      <c r="TQ108" s="58"/>
      <c r="TR108" s="58"/>
      <c r="TS108" s="58"/>
      <c r="TT108" s="58"/>
      <c r="TU108" s="58"/>
      <c r="TV108" s="58"/>
      <c r="TW108" s="58"/>
      <c r="TX108" s="58"/>
      <c r="TY108" s="58"/>
      <c r="TZ108" s="58"/>
      <c r="UA108" s="58"/>
      <c r="UB108" s="58"/>
      <c r="UC108" s="58"/>
      <c r="UD108" s="58"/>
      <c r="UE108" s="58"/>
      <c r="UF108" s="58"/>
      <c r="UG108" s="58"/>
      <c r="UH108" s="58"/>
      <c r="UI108" s="58"/>
      <c r="UJ108" s="58"/>
      <c r="UK108" s="58"/>
      <c r="UL108" s="58"/>
      <c r="UM108" s="58"/>
      <c r="UN108" s="58"/>
      <c r="UO108" s="58"/>
      <c r="UP108" s="58"/>
      <c r="UQ108" s="58"/>
      <c r="UR108" s="58"/>
      <c r="US108" s="58"/>
      <c r="UT108" s="58"/>
      <c r="UU108" s="58"/>
      <c r="UV108" s="58"/>
      <c r="UW108" s="58"/>
      <c r="UX108" s="58"/>
      <c r="UY108" s="58"/>
      <c r="UZ108" s="58"/>
      <c r="VA108" s="58"/>
      <c r="VB108" s="58"/>
      <c r="VC108" s="58"/>
      <c r="VD108" s="58"/>
      <c r="VE108" s="58"/>
      <c r="VF108" s="58"/>
      <c r="VG108" s="58"/>
      <c r="VH108" s="58"/>
      <c r="VI108" s="58"/>
      <c r="VJ108" s="58"/>
      <c r="VK108" s="58"/>
      <c r="VL108" s="58"/>
      <c r="VM108" s="58"/>
      <c r="VN108" s="58"/>
      <c r="VO108" s="58"/>
      <c r="VP108" s="58"/>
      <c r="VQ108" s="58"/>
      <c r="VR108" s="58"/>
      <c r="VS108" s="58"/>
      <c r="VT108" s="58"/>
      <c r="VU108" s="58"/>
      <c r="VV108" s="58"/>
      <c r="VW108" s="58"/>
      <c r="VX108" s="58"/>
      <c r="VY108" s="58"/>
      <c r="VZ108" s="58"/>
      <c r="WA108" s="58"/>
      <c r="WB108" s="58"/>
      <c r="WC108" s="58"/>
      <c r="WD108" s="58"/>
      <c r="WE108" s="58"/>
      <c r="WF108" s="58"/>
      <c r="WG108" s="58"/>
      <c r="WH108" s="58"/>
      <c r="WI108" s="58"/>
      <c r="WJ108" s="58"/>
      <c r="WK108" s="58"/>
      <c r="WL108" s="58"/>
      <c r="WM108" s="58"/>
      <c r="WN108" s="58"/>
      <c r="WO108" s="58"/>
      <c r="WP108" s="58"/>
      <c r="WQ108" s="58"/>
      <c r="WR108" s="58"/>
      <c r="WS108" s="58"/>
      <c r="WT108" s="58"/>
      <c r="WU108" s="58"/>
      <c r="WV108" s="58"/>
      <c r="WW108" s="58"/>
      <c r="WX108" s="58"/>
      <c r="WY108" s="58"/>
      <c r="WZ108" s="58"/>
      <c r="XA108" s="58"/>
      <c r="XB108" s="58"/>
      <c r="XC108" s="58"/>
      <c r="XD108" s="58"/>
      <c r="XE108" s="58"/>
      <c r="XF108" s="58"/>
      <c r="XG108" s="58"/>
      <c r="XH108" s="58"/>
      <c r="XI108" s="58"/>
      <c r="XJ108" s="58"/>
      <c r="XK108" s="58"/>
      <c r="XL108" s="58"/>
      <c r="XM108" s="58"/>
      <c r="XN108" s="58"/>
      <c r="XO108" s="58"/>
      <c r="XP108" s="58"/>
      <c r="XQ108" s="58"/>
      <c r="XR108" s="58"/>
      <c r="XS108" s="58"/>
      <c r="XT108" s="58"/>
      <c r="XU108" s="58"/>
      <c r="XV108" s="58"/>
      <c r="XW108" s="58"/>
      <c r="XX108" s="58"/>
      <c r="XY108" s="58"/>
      <c r="XZ108" s="58"/>
      <c r="YA108" s="58"/>
      <c r="YB108" s="58"/>
      <c r="YC108" s="58"/>
      <c r="YD108" s="58"/>
      <c r="YE108" s="58"/>
      <c r="YF108" s="58"/>
      <c r="YG108" s="58"/>
      <c r="YH108" s="58"/>
      <c r="YI108" s="58"/>
      <c r="YJ108" s="58"/>
      <c r="YK108" s="58"/>
      <c r="YL108" s="58"/>
      <c r="YM108" s="58"/>
      <c r="YN108" s="58"/>
      <c r="YO108" s="58"/>
      <c r="YP108" s="58"/>
      <c r="YQ108" s="58"/>
      <c r="YR108" s="58"/>
      <c r="YS108" s="58"/>
      <c r="YT108" s="58"/>
      <c r="YU108" s="58"/>
      <c r="YV108" s="58"/>
      <c r="YW108" s="58"/>
      <c r="YX108" s="58"/>
      <c r="YY108" s="58"/>
      <c r="YZ108" s="58"/>
      <c r="ZA108" s="58"/>
      <c r="ZB108" s="58"/>
      <c r="ZC108" s="58"/>
      <c r="ZD108" s="58"/>
      <c r="ZE108" s="58"/>
      <c r="ZF108" s="58"/>
      <c r="ZG108" s="58"/>
      <c r="ZH108" s="58"/>
      <c r="ZI108" s="58"/>
      <c r="ZJ108" s="58"/>
      <c r="ZK108" s="58"/>
      <c r="ZL108" s="58"/>
      <c r="ZM108" s="58"/>
      <c r="ZN108" s="58"/>
      <c r="ZO108" s="58"/>
      <c r="ZP108" s="58"/>
      <c r="ZQ108" s="58"/>
      <c r="ZR108" s="58"/>
      <c r="ZS108" s="58"/>
      <c r="ZT108" s="58"/>
      <c r="ZU108" s="58"/>
      <c r="ZV108" s="58"/>
      <c r="ZW108" s="58"/>
      <c r="ZX108" s="58"/>
      <c r="ZY108" s="58"/>
      <c r="ZZ108" s="58"/>
      <c r="AAA108" s="58"/>
      <c r="AAB108" s="58"/>
      <c r="AAC108" s="58"/>
      <c r="AAD108" s="58"/>
      <c r="AAE108" s="58"/>
      <c r="AAF108" s="58"/>
      <c r="AAG108" s="58"/>
      <c r="AAH108" s="58"/>
      <c r="AAI108" s="58"/>
      <c r="AAJ108" s="58"/>
      <c r="AAK108" s="58"/>
      <c r="AAL108" s="58"/>
      <c r="AAM108" s="58"/>
      <c r="AAN108" s="58"/>
      <c r="AAO108" s="58"/>
      <c r="AAP108" s="58"/>
      <c r="AAQ108" s="58"/>
      <c r="AAR108" s="58"/>
      <c r="AAS108" s="58"/>
      <c r="AAT108" s="58"/>
      <c r="AAU108" s="58"/>
      <c r="AAV108" s="58"/>
      <c r="AAW108" s="58"/>
      <c r="AAX108" s="58"/>
      <c r="AAY108" s="58"/>
      <c r="AAZ108" s="58"/>
      <c r="ABA108" s="58"/>
      <c r="ABB108" s="58"/>
      <c r="ABC108" s="58"/>
      <c r="ABD108" s="58"/>
      <c r="ABE108" s="58"/>
      <c r="ABF108" s="58"/>
      <c r="ABG108" s="58"/>
      <c r="ABH108" s="58"/>
      <c r="ABI108" s="58"/>
      <c r="ABJ108" s="58"/>
      <c r="ABK108" s="58"/>
      <c r="ABL108" s="58"/>
      <c r="ABM108" s="58"/>
      <c r="ABN108" s="58"/>
      <c r="ABO108" s="58"/>
      <c r="ABP108" s="58"/>
      <c r="ABQ108" s="58"/>
      <c r="ABR108" s="58"/>
      <c r="ABS108" s="58"/>
      <c r="ABT108" s="58"/>
      <c r="ABU108" s="58"/>
      <c r="ABV108" s="58"/>
      <c r="ABW108" s="58"/>
      <c r="ABX108" s="58"/>
      <c r="ABY108" s="58"/>
      <c r="ABZ108" s="58"/>
      <c r="ACA108" s="58"/>
      <c r="ACB108" s="58"/>
      <c r="ACC108" s="58"/>
      <c r="ACD108" s="58"/>
      <c r="ACE108" s="58"/>
      <c r="ACF108" s="58"/>
      <c r="ACG108" s="58"/>
      <c r="ACH108" s="58"/>
      <c r="ACI108" s="58"/>
      <c r="ACJ108" s="58"/>
      <c r="ACK108" s="58"/>
      <c r="ACL108" s="58"/>
      <c r="ACM108" s="58"/>
      <c r="ACN108" s="58"/>
      <c r="ACO108" s="58"/>
      <c r="ACP108" s="58"/>
      <c r="ACQ108" s="58"/>
      <c r="ACR108" s="58"/>
      <c r="ACS108" s="58"/>
      <c r="ACT108" s="58"/>
      <c r="ACU108" s="58"/>
      <c r="ACV108" s="58"/>
      <c r="ACW108" s="58"/>
      <c r="ACX108" s="58"/>
      <c r="ACY108" s="58"/>
      <c r="ACZ108" s="58"/>
      <c r="ADA108" s="58"/>
      <c r="ADB108" s="58"/>
      <c r="ADC108" s="58"/>
      <c r="ADD108" s="58"/>
      <c r="ADE108" s="58"/>
      <c r="ADF108" s="58"/>
      <c r="ADG108" s="58"/>
      <c r="ADH108" s="58"/>
      <c r="ADI108" s="58"/>
      <c r="ADJ108" s="58"/>
      <c r="ADK108" s="58"/>
      <c r="ADL108" s="58"/>
      <c r="ADM108" s="58"/>
      <c r="ADN108" s="58"/>
      <c r="ADO108" s="58"/>
      <c r="ADP108" s="58"/>
      <c r="ADQ108" s="58"/>
      <c r="ADR108" s="58"/>
      <c r="ADS108" s="58"/>
      <c r="ADT108" s="58"/>
      <c r="ADU108" s="58"/>
      <c r="ADV108" s="58"/>
      <c r="ADW108" s="58"/>
      <c r="ADX108" s="58"/>
      <c r="ADY108" s="58"/>
      <c r="ADZ108" s="58"/>
      <c r="AEA108" s="58"/>
      <c r="AEB108" s="58"/>
      <c r="AEC108" s="58"/>
      <c r="AED108" s="58"/>
      <c r="AEE108" s="58"/>
      <c r="AEF108" s="58"/>
      <c r="AEG108" s="58"/>
      <c r="AEH108" s="58"/>
      <c r="AEI108" s="58"/>
      <c r="AEJ108" s="58"/>
      <c r="AEK108" s="58"/>
      <c r="AEL108" s="58"/>
      <c r="AEM108" s="58"/>
      <c r="AEN108" s="58"/>
      <c r="AEO108" s="58"/>
      <c r="AEP108" s="58"/>
      <c r="AEQ108" s="58"/>
      <c r="AER108" s="58"/>
      <c r="AES108" s="58"/>
      <c r="AET108" s="58"/>
      <c r="AEU108" s="58"/>
      <c r="AEV108" s="58"/>
      <c r="AEW108" s="58"/>
      <c r="AEX108" s="58"/>
      <c r="AEY108" s="58"/>
      <c r="AEZ108" s="58"/>
      <c r="AFA108" s="58"/>
      <c r="AFB108" s="58"/>
      <c r="AFC108" s="58"/>
      <c r="AFD108" s="58"/>
      <c r="AFE108" s="58"/>
      <c r="AFF108" s="58"/>
      <c r="AFG108" s="58"/>
      <c r="AFH108" s="58"/>
      <c r="AFI108" s="58"/>
      <c r="AFJ108" s="58"/>
      <c r="AFK108" s="58"/>
      <c r="AFL108" s="58"/>
      <c r="AFM108" s="58"/>
      <c r="AFN108" s="58"/>
      <c r="AFO108" s="58"/>
      <c r="AFP108" s="58"/>
      <c r="AFQ108" s="58"/>
      <c r="AFR108" s="58"/>
      <c r="AFS108" s="58"/>
      <c r="AFT108" s="58"/>
      <c r="AFU108" s="58"/>
      <c r="AFV108" s="58"/>
      <c r="AFW108" s="58"/>
      <c r="AFX108" s="58"/>
      <c r="AFY108" s="58"/>
      <c r="AFZ108" s="58"/>
      <c r="AGA108" s="58"/>
      <c r="AGB108" s="58"/>
      <c r="AGC108" s="58"/>
      <c r="AGD108" s="58"/>
      <c r="AGE108" s="58"/>
      <c r="AGF108" s="58"/>
      <c r="AGG108" s="58"/>
      <c r="AGH108" s="58"/>
      <c r="AGI108" s="58"/>
      <c r="AGJ108" s="58"/>
      <c r="AGK108" s="58"/>
      <c r="AGL108" s="58"/>
      <c r="AGM108" s="58"/>
      <c r="AGN108" s="58"/>
      <c r="AGO108" s="58"/>
      <c r="AGP108" s="58"/>
      <c r="AGQ108" s="58"/>
      <c r="AGR108" s="58"/>
      <c r="AGS108" s="58"/>
      <c r="AGT108" s="58"/>
      <c r="AGU108" s="58"/>
      <c r="AGV108" s="58"/>
      <c r="AGW108" s="58"/>
      <c r="AGX108" s="58"/>
      <c r="AGY108" s="58"/>
      <c r="AGZ108" s="58"/>
      <c r="AHA108" s="58"/>
      <c r="AHB108" s="58"/>
      <c r="AHC108" s="58"/>
      <c r="AHD108" s="58"/>
      <c r="AHE108" s="58"/>
      <c r="AHF108" s="58"/>
      <c r="AHG108" s="58"/>
      <c r="AHH108" s="58"/>
      <c r="AHI108" s="58"/>
      <c r="AHJ108" s="58"/>
      <c r="AHK108" s="58"/>
      <c r="AHL108" s="58"/>
      <c r="AHM108" s="58"/>
      <c r="AHN108" s="58"/>
      <c r="AHO108" s="58"/>
      <c r="AHP108" s="58"/>
      <c r="AHQ108" s="58"/>
      <c r="AHR108" s="58"/>
      <c r="AHS108" s="58"/>
      <c r="AHT108" s="58"/>
      <c r="AHU108" s="58"/>
      <c r="AHV108" s="58"/>
      <c r="AHW108" s="58"/>
      <c r="AHX108" s="58"/>
      <c r="AHY108" s="58"/>
      <c r="AHZ108" s="58"/>
      <c r="AIA108" s="58"/>
      <c r="AIB108" s="58"/>
      <c r="AIC108" s="58"/>
      <c r="AID108" s="58"/>
      <c r="AIE108" s="58"/>
      <c r="AIF108" s="58"/>
      <c r="AIG108" s="58"/>
      <c r="AIH108" s="58"/>
      <c r="AII108" s="58"/>
      <c r="AIJ108" s="58"/>
      <c r="AIK108" s="58"/>
      <c r="AIL108" s="58"/>
      <c r="AIM108" s="58"/>
      <c r="AIN108" s="58"/>
      <c r="AIO108" s="58"/>
      <c r="AIP108" s="58"/>
      <c r="AIQ108" s="58"/>
      <c r="AIR108" s="58"/>
      <c r="AIS108" s="58"/>
      <c r="AIT108" s="58"/>
      <c r="AIU108" s="58"/>
      <c r="AIV108" s="58"/>
      <c r="AIW108" s="58"/>
      <c r="AIX108" s="58"/>
      <c r="AIY108" s="58"/>
      <c r="AIZ108" s="58"/>
      <c r="AJA108" s="58"/>
      <c r="AJB108" s="58"/>
      <c r="AJC108" s="58"/>
      <c r="AJD108" s="58"/>
      <c r="AJE108" s="58"/>
      <c r="AJF108" s="58"/>
      <c r="AJG108" s="58"/>
      <c r="AJH108" s="58"/>
      <c r="AJI108" s="58"/>
      <c r="AJJ108" s="58"/>
      <c r="AJK108" s="58"/>
      <c r="AJL108" s="58"/>
      <c r="AJM108" s="58"/>
      <c r="AJN108" s="58"/>
      <c r="AJO108" s="58"/>
      <c r="AJP108" s="58"/>
      <c r="AJQ108" s="58"/>
      <c r="AJR108" s="58"/>
      <c r="AJS108" s="58"/>
      <c r="AJT108" s="58"/>
      <c r="AJU108" s="58"/>
      <c r="AJV108" s="58"/>
      <c r="AJW108" s="58"/>
      <c r="AJX108" s="58"/>
      <c r="AJY108" s="58"/>
      <c r="AJZ108" s="58"/>
      <c r="AKA108" s="58"/>
      <c r="AKB108" s="58"/>
      <c r="AKC108" s="58"/>
      <c r="AKD108" s="58"/>
      <c r="AKE108" s="58"/>
      <c r="AKF108" s="58"/>
      <c r="AKG108" s="58"/>
      <c r="AKH108" s="58"/>
      <c r="AKI108" s="58"/>
      <c r="AKJ108" s="58"/>
      <c r="AKK108" s="58"/>
      <c r="AKL108" s="58"/>
      <c r="AKM108" s="58"/>
      <c r="AKN108" s="58"/>
      <c r="AKO108" s="58"/>
      <c r="AKP108" s="58"/>
      <c r="AKQ108" s="58"/>
      <c r="AKR108" s="58"/>
      <c r="AKS108" s="58"/>
      <c r="AKT108" s="58"/>
      <c r="AKU108" s="58"/>
      <c r="AKV108" s="58"/>
      <c r="AKW108" s="58"/>
      <c r="AKX108" s="58"/>
      <c r="AKY108" s="58"/>
      <c r="AKZ108" s="58"/>
      <c r="ALA108" s="58"/>
      <c r="ALB108" s="58"/>
      <c r="ALC108" s="58"/>
      <c r="ALD108" s="58"/>
      <c r="ALE108" s="58"/>
      <c r="ALF108" s="58"/>
      <c r="ALG108" s="58"/>
      <c r="ALH108" s="58"/>
      <c r="ALI108" s="58"/>
      <c r="ALJ108" s="58"/>
      <c r="ALK108" s="58"/>
      <c r="ALL108" s="58"/>
      <c r="ALM108" s="58"/>
      <c r="ALN108" s="58"/>
      <c r="ALO108" s="58"/>
      <c r="ALP108" s="58"/>
      <c r="ALQ108" s="58"/>
      <c r="ALR108" s="58"/>
      <c r="ALS108" s="58"/>
      <c r="ALT108" s="58"/>
      <c r="ALU108" s="58"/>
      <c r="ALV108" s="58"/>
      <c r="ALW108" s="58"/>
      <c r="ALX108" s="58"/>
      <c r="ALY108" s="58"/>
      <c r="ALZ108" s="58"/>
      <c r="AMA108" s="58"/>
      <c r="AMB108" s="58"/>
      <c r="AMC108" s="58"/>
      <c r="AMD108" s="58"/>
      <c r="AME108" s="58"/>
      <c r="AMF108" s="58"/>
      <c r="AMG108" s="58"/>
      <c r="AMH108" s="58"/>
      <c r="AMI108" s="58"/>
      <c r="AMJ108" s="59"/>
    </row>
    <row r="109" spans="1:1024" s="2" customFormat="1" ht="15" customHeight="1">
      <c r="A109" s="18" t="s">
        <v>151</v>
      </c>
      <c r="B109" s="177" t="s">
        <v>170</v>
      </c>
      <c r="C109" s="177"/>
      <c r="D109" s="177"/>
      <c r="E109" s="177"/>
      <c r="F109" s="177"/>
      <c r="G109" s="177"/>
      <c r="H109" s="178">
        <f>I100</f>
        <v>314.70999999999998</v>
      </c>
      <c r="I109" s="178"/>
      <c r="J109" s="28"/>
      <c r="K109" s="1" t="s">
        <v>171</v>
      </c>
      <c r="AV109" s="58"/>
      <c r="AW109" s="58"/>
      <c r="AX109" s="58"/>
      <c r="AY109" s="58"/>
      <c r="AZ109" s="58"/>
      <c r="BA109" s="58"/>
      <c r="BB109" s="58"/>
      <c r="BC109" s="58"/>
      <c r="BD109" s="58"/>
      <c r="BE109" s="58"/>
      <c r="BF109" s="58"/>
      <c r="BG109" s="58"/>
      <c r="BH109" s="58"/>
      <c r="BI109" s="58"/>
      <c r="BJ109" s="58"/>
      <c r="BK109" s="58"/>
      <c r="BL109" s="58"/>
      <c r="BM109" s="58"/>
      <c r="BN109" s="58"/>
      <c r="BO109" s="58"/>
      <c r="BP109" s="58"/>
      <c r="BQ109" s="58"/>
      <c r="BR109" s="58"/>
      <c r="BS109" s="58"/>
      <c r="BT109" s="58"/>
      <c r="BU109" s="58"/>
      <c r="BV109" s="58"/>
      <c r="BW109" s="58"/>
      <c r="BX109" s="58"/>
      <c r="BY109" s="58"/>
      <c r="BZ109" s="58"/>
      <c r="CA109" s="58"/>
      <c r="CB109" s="58"/>
      <c r="CC109" s="58"/>
      <c r="CD109" s="58"/>
      <c r="CE109" s="58"/>
      <c r="CF109" s="58"/>
      <c r="CG109" s="58"/>
      <c r="CH109" s="58"/>
      <c r="CI109" s="58"/>
      <c r="CJ109" s="58"/>
      <c r="CK109" s="58"/>
      <c r="CL109" s="58"/>
      <c r="CM109" s="58"/>
      <c r="CN109" s="58"/>
      <c r="CO109" s="58"/>
      <c r="CP109" s="58"/>
      <c r="CQ109" s="58"/>
      <c r="CR109" s="58"/>
      <c r="CS109" s="58"/>
      <c r="CT109" s="58"/>
      <c r="CU109" s="58"/>
      <c r="CV109" s="58"/>
      <c r="CW109" s="58"/>
      <c r="CX109" s="58"/>
      <c r="CY109" s="58"/>
      <c r="CZ109" s="58"/>
      <c r="DA109" s="58"/>
      <c r="DB109" s="58"/>
      <c r="DC109" s="58"/>
      <c r="DD109" s="58"/>
      <c r="DE109" s="58"/>
      <c r="DF109" s="58"/>
      <c r="DG109" s="58"/>
      <c r="DH109" s="58"/>
      <c r="DI109" s="58"/>
      <c r="DJ109" s="58"/>
      <c r="DK109" s="58"/>
      <c r="DL109" s="58"/>
      <c r="DM109" s="58"/>
      <c r="DN109" s="58"/>
      <c r="DO109" s="58"/>
      <c r="DP109" s="58"/>
      <c r="DQ109" s="58"/>
      <c r="DR109" s="58"/>
      <c r="DS109" s="58"/>
      <c r="DT109" s="58"/>
      <c r="DU109" s="58"/>
      <c r="DV109" s="58"/>
      <c r="DW109" s="58"/>
      <c r="DX109" s="58"/>
      <c r="DY109" s="58"/>
      <c r="DZ109" s="58"/>
      <c r="EA109" s="58"/>
      <c r="EB109" s="58"/>
      <c r="EC109" s="58"/>
      <c r="ED109" s="58"/>
      <c r="EE109" s="58"/>
      <c r="EF109" s="58"/>
      <c r="EG109" s="58"/>
      <c r="EH109" s="58"/>
      <c r="EI109" s="58"/>
      <c r="EJ109" s="58"/>
      <c r="EK109" s="58"/>
      <c r="EL109" s="58"/>
      <c r="EM109" s="58"/>
      <c r="EN109" s="58"/>
      <c r="EO109" s="58"/>
      <c r="EP109" s="58"/>
      <c r="EQ109" s="58"/>
      <c r="ER109" s="58"/>
      <c r="ES109" s="58"/>
      <c r="ET109" s="58"/>
      <c r="EU109" s="58"/>
      <c r="EV109" s="58"/>
      <c r="EW109" s="58"/>
      <c r="EX109" s="58"/>
      <c r="EY109" s="58"/>
      <c r="EZ109" s="58"/>
      <c r="FA109" s="58"/>
      <c r="FB109" s="58"/>
      <c r="FC109" s="58"/>
      <c r="FD109" s="58"/>
      <c r="FE109" s="58"/>
      <c r="FF109" s="58"/>
      <c r="FG109" s="58"/>
      <c r="FH109" s="58"/>
      <c r="FI109" s="58"/>
      <c r="FJ109" s="58"/>
      <c r="FK109" s="58"/>
      <c r="FL109" s="58"/>
      <c r="FM109" s="58"/>
      <c r="FN109" s="58"/>
      <c r="FO109" s="58"/>
      <c r="FP109" s="58"/>
      <c r="FQ109" s="58"/>
      <c r="FR109" s="58"/>
      <c r="FS109" s="58"/>
      <c r="FT109" s="58"/>
      <c r="FU109" s="58"/>
      <c r="FV109" s="58"/>
      <c r="FW109" s="58"/>
      <c r="FX109" s="58"/>
      <c r="FY109" s="58"/>
      <c r="FZ109" s="58"/>
      <c r="GA109" s="58"/>
      <c r="GB109" s="58"/>
      <c r="GC109" s="58"/>
      <c r="GD109" s="58"/>
      <c r="GE109" s="58"/>
      <c r="GF109" s="58"/>
      <c r="GG109" s="58"/>
      <c r="GH109" s="58"/>
      <c r="GI109" s="58"/>
      <c r="GJ109" s="58"/>
      <c r="GK109" s="58"/>
      <c r="GL109" s="58"/>
      <c r="GM109" s="58"/>
      <c r="GN109" s="58"/>
      <c r="GO109" s="58"/>
      <c r="GP109" s="58"/>
      <c r="GQ109" s="58"/>
      <c r="GR109" s="58"/>
      <c r="GS109" s="58"/>
      <c r="GT109" s="58"/>
      <c r="GU109" s="58"/>
      <c r="GV109" s="58"/>
      <c r="GW109" s="58"/>
      <c r="GX109" s="58"/>
      <c r="GY109" s="58"/>
      <c r="GZ109" s="58"/>
      <c r="HA109" s="58"/>
      <c r="HB109" s="58"/>
      <c r="HC109" s="58"/>
      <c r="HD109" s="58"/>
      <c r="HE109" s="58"/>
      <c r="HF109" s="58"/>
      <c r="HG109" s="58"/>
      <c r="HH109" s="58"/>
      <c r="HI109" s="58"/>
      <c r="HJ109" s="58"/>
      <c r="HK109" s="58"/>
      <c r="HL109" s="58"/>
      <c r="HM109" s="58"/>
      <c r="HN109" s="58"/>
      <c r="HO109" s="58"/>
      <c r="HP109" s="58"/>
      <c r="HQ109" s="58"/>
      <c r="HR109" s="58"/>
      <c r="HS109" s="58"/>
      <c r="HT109" s="58"/>
      <c r="HU109" s="58"/>
      <c r="HV109" s="58"/>
      <c r="HW109" s="58"/>
      <c r="HX109" s="58"/>
      <c r="HY109" s="58"/>
      <c r="HZ109" s="58"/>
      <c r="IA109" s="58"/>
      <c r="IB109" s="58"/>
      <c r="IC109" s="58"/>
      <c r="ID109" s="58"/>
      <c r="IE109" s="58"/>
      <c r="IF109" s="58"/>
      <c r="IG109" s="58"/>
      <c r="IH109" s="58"/>
      <c r="II109" s="58"/>
      <c r="IJ109" s="58"/>
      <c r="IK109" s="58"/>
      <c r="IL109" s="58"/>
      <c r="IM109" s="58"/>
      <c r="IN109" s="58"/>
      <c r="IO109" s="58"/>
      <c r="IP109" s="58"/>
      <c r="IQ109" s="58"/>
      <c r="IR109" s="58"/>
      <c r="IS109" s="58"/>
      <c r="IT109" s="58"/>
      <c r="IU109" s="58"/>
      <c r="IV109" s="58"/>
      <c r="IW109" s="58"/>
      <c r="IX109" s="58"/>
      <c r="IY109" s="58"/>
      <c r="IZ109" s="58"/>
      <c r="JA109" s="58"/>
      <c r="JB109" s="58"/>
      <c r="JC109" s="58"/>
      <c r="JD109" s="58"/>
      <c r="JE109" s="58"/>
      <c r="JF109" s="58"/>
      <c r="JG109" s="58"/>
      <c r="JH109" s="58"/>
      <c r="JI109" s="58"/>
      <c r="JJ109" s="58"/>
      <c r="JK109" s="58"/>
      <c r="JL109" s="58"/>
      <c r="JM109" s="58"/>
      <c r="JN109" s="58"/>
      <c r="JO109" s="58"/>
      <c r="JP109" s="58"/>
      <c r="JQ109" s="58"/>
      <c r="JR109" s="58"/>
      <c r="JS109" s="58"/>
      <c r="JT109" s="58"/>
      <c r="JU109" s="58"/>
      <c r="JV109" s="58"/>
      <c r="JW109" s="58"/>
      <c r="JX109" s="58"/>
      <c r="JY109" s="58"/>
      <c r="JZ109" s="58"/>
      <c r="KA109" s="58"/>
      <c r="KB109" s="58"/>
      <c r="KC109" s="58"/>
      <c r="KD109" s="58"/>
      <c r="KE109" s="58"/>
      <c r="KF109" s="58"/>
      <c r="KG109" s="58"/>
      <c r="KH109" s="58"/>
      <c r="KI109" s="58"/>
      <c r="KJ109" s="58"/>
      <c r="KK109" s="58"/>
      <c r="KL109" s="58"/>
      <c r="KM109" s="58"/>
      <c r="KN109" s="58"/>
      <c r="KO109" s="58"/>
      <c r="KP109" s="58"/>
      <c r="KQ109" s="58"/>
      <c r="KR109" s="58"/>
      <c r="KS109" s="58"/>
      <c r="KT109" s="58"/>
      <c r="KU109" s="58"/>
      <c r="KV109" s="58"/>
      <c r="KW109" s="58"/>
      <c r="KX109" s="58"/>
      <c r="KY109" s="58"/>
      <c r="KZ109" s="58"/>
      <c r="LA109" s="58"/>
      <c r="LB109" s="58"/>
      <c r="LC109" s="58"/>
      <c r="LD109" s="58"/>
      <c r="LE109" s="58"/>
      <c r="LF109" s="58"/>
      <c r="LG109" s="58"/>
      <c r="LH109" s="58"/>
      <c r="LI109" s="58"/>
      <c r="LJ109" s="58"/>
      <c r="LK109" s="58"/>
      <c r="LL109" s="58"/>
      <c r="LM109" s="58"/>
      <c r="LN109" s="58"/>
      <c r="LO109" s="58"/>
      <c r="LP109" s="58"/>
      <c r="LQ109" s="58"/>
      <c r="LR109" s="58"/>
      <c r="LS109" s="58"/>
      <c r="LT109" s="58"/>
      <c r="LU109" s="58"/>
      <c r="LV109" s="58"/>
      <c r="LW109" s="58"/>
      <c r="LX109" s="58"/>
      <c r="LY109" s="58"/>
      <c r="LZ109" s="58"/>
      <c r="MA109" s="58"/>
      <c r="MB109" s="58"/>
      <c r="MC109" s="58"/>
      <c r="MD109" s="58"/>
      <c r="ME109" s="58"/>
      <c r="MF109" s="58"/>
      <c r="MG109" s="58"/>
      <c r="MH109" s="58"/>
      <c r="MI109" s="58"/>
      <c r="MJ109" s="58"/>
      <c r="MK109" s="58"/>
      <c r="ML109" s="58"/>
      <c r="MM109" s="58"/>
      <c r="MN109" s="58"/>
      <c r="MO109" s="58"/>
      <c r="MP109" s="58"/>
      <c r="MQ109" s="58"/>
      <c r="MR109" s="58"/>
      <c r="MS109" s="58"/>
      <c r="MT109" s="58"/>
      <c r="MU109" s="58"/>
      <c r="MV109" s="58"/>
      <c r="MW109" s="58"/>
      <c r="MX109" s="58"/>
      <c r="MY109" s="58"/>
      <c r="MZ109" s="58"/>
      <c r="NA109" s="58"/>
      <c r="NB109" s="58"/>
      <c r="NC109" s="58"/>
      <c r="ND109" s="58"/>
      <c r="NE109" s="58"/>
      <c r="NF109" s="58"/>
      <c r="NG109" s="58"/>
      <c r="NH109" s="58"/>
      <c r="NI109" s="58"/>
      <c r="NJ109" s="58"/>
      <c r="NK109" s="58"/>
      <c r="NL109" s="58"/>
      <c r="NM109" s="58"/>
      <c r="NN109" s="58"/>
      <c r="NO109" s="58"/>
      <c r="NP109" s="58"/>
      <c r="NQ109" s="58"/>
      <c r="NR109" s="58"/>
      <c r="NS109" s="58"/>
      <c r="NT109" s="58"/>
      <c r="NU109" s="58"/>
      <c r="NV109" s="58"/>
      <c r="NW109" s="58"/>
      <c r="NX109" s="58"/>
      <c r="NY109" s="58"/>
      <c r="NZ109" s="58"/>
      <c r="OA109" s="58"/>
      <c r="OB109" s="58"/>
      <c r="OC109" s="58"/>
      <c r="OD109" s="58"/>
      <c r="OE109" s="58"/>
      <c r="OF109" s="58"/>
      <c r="OG109" s="58"/>
      <c r="OH109" s="58"/>
      <c r="OI109" s="58"/>
      <c r="OJ109" s="58"/>
      <c r="OK109" s="58"/>
      <c r="OL109" s="58"/>
      <c r="OM109" s="58"/>
      <c r="ON109" s="58"/>
      <c r="OO109" s="58"/>
      <c r="OP109" s="58"/>
      <c r="OQ109" s="58"/>
      <c r="OR109" s="58"/>
      <c r="OS109" s="58"/>
      <c r="OT109" s="58"/>
      <c r="OU109" s="58"/>
      <c r="OV109" s="58"/>
      <c r="OW109" s="58"/>
      <c r="OX109" s="58"/>
      <c r="OY109" s="58"/>
      <c r="OZ109" s="58"/>
      <c r="PA109" s="58"/>
      <c r="PB109" s="58"/>
      <c r="PC109" s="58"/>
      <c r="PD109" s="58"/>
      <c r="PE109" s="58"/>
      <c r="PF109" s="58"/>
      <c r="PG109" s="58"/>
      <c r="PH109" s="58"/>
      <c r="PI109" s="58"/>
      <c r="PJ109" s="58"/>
      <c r="PK109" s="58"/>
      <c r="PL109" s="58"/>
      <c r="PM109" s="58"/>
      <c r="PN109" s="58"/>
      <c r="PO109" s="58"/>
      <c r="PP109" s="58"/>
      <c r="PQ109" s="58"/>
      <c r="PR109" s="58"/>
      <c r="PS109" s="58"/>
      <c r="PT109" s="58"/>
      <c r="PU109" s="58"/>
      <c r="PV109" s="58"/>
      <c r="PW109" s="58"/>
      <c r="PX109" s="58"/>
      <c r="PY109" s="58"/>
      <c r="PZ109" s="58"/>
      <c r="QA109" s="58"/>
      <c r="QB109" s="58"/>
      <c r="QC109" s="58"/>
      <c r="QD109" s="58"/>
      <c r="QE109" s="58"/>
      <c r="QF109" s="58"/>
      <c r="QG109" s="58"/>
      <c r="QH109" s="58"/>
      <c r="QI109" s="58"/>
      <c r="QJ109" s="58"/>
      <c r="QK109" s="58"/>
      <c r="QL109" s="58"/>
      <c r="QM109" s="58"/>
      <c r="QN109" s="58"/>
      <c r="QO109" s="58"/>
      <c r="QP109" s="58"/>
      <c r="QQ109" s="58"/>
      <c r="QR109" s="58"/>
      <c r="QS109" s="58"/>
      <c r="QT109" s="58"/>
      <c r="QU109" s="58"/>
      <c r="QV109" s="58"/>
      <c r="QW109" s="58"/>
      <c r="QX109" s="58"/>
      <c r="QY109" s="58"/>
      <c r="QZ109" s="58"/>
      <c r="RA109" s="58"/>
      <c r="RB109" s="58"/>
      <c r="RC109" s="58"/>
      <c r="RD109" s="58"/>
      <c r="RE109" s="58"/>
      <c r="RF109" s="58"/>
      <c r="RG109" s="58"/>
      <c r="RH109" s="58"/>
      <c r="RI109" s="58"/>
      <c r="RJ109" s="58"/>
      <c r="RK109" s="58"/>
      <c r="RL109" s="58"/>
      <c r="RM109" s="58"/>
      <c r="RN109" s="58"/>
      <c r="RO109" s="58"/>
      <c r="RP109" s="58"/>
      <c r="RQ109" s="58"/>
      <c r="RR109" s="58"/>
      <c r="RS109" s="58"/>
      <c r="RT109" s="58"/>
      <c r="RU109" s="58"/>
      <c r="RV109" s="58"/>
      <c r="RW109" s="58"/>
      <c r="RX109" s="58"/>
      <c r="RY109" s="58"/>
      <c r="RZ109" s="58"/>
      <c r="SA109" s="58"/>
      <c r="SB109" s="58"/>
      <c r="SC109" s="58"/>
      <c r="SD109" s="58"/>
      <c r="SE109" s="58"/>
      <c r="SF109" s="58"/>
      <c r="SG109" s="58"/>
      <c r="SH109" s="58"/>
      <c r="SI109" s="58"/>
      <c r="SJ109" s="58"/>
      <c r="SK109" s="58"/>
      <c r="SL109" s="58"/>
      <c r="SM109" s="58"/>
      <c r="SN109" s="58"/>
      <c r="SO109" s="58"/>
      <c r="SP109" s="58"/>
      <c r="SQ109" s="58"/>
      <c r="SR109" s="58"/>
      <c r="SS109" s="58"/>
      <c r="ST109" s="58"/>
      <c r="SU109" s="58"/>
      <c r="SV109" s="58"/>
      <c r="SW109" s="58"/>
      <c r="SX109" s="58"/>
      <c r="SY109" s="58"/>
      <c r="SZ109" s="58"/>
      <c r="TA109" s="58"/>
      <c r="TB109" s="58"/>
      <c r="TC109" s="58"/>
      <c r="TD109" s="58"/>
      <c r="TE109" s="58"/>
      <c r="TF109" s="58"/>
      <c r="TG109" s="58"/>
      <c r="TH109" s="58"/>
      <c r="TI109" s="58"/>
      <c r="TJ109" s="58"/>
      <c r="TK109" s="58"/>
      <c r="TL109" s="58"/>
      <c r="TM109" s="58"/>
      <c r="TN109" s="58"/>
      <c r="TO109" s="58"/>
      <c r="TP109" s="58"/>
      <c r="TQ109" s="58"/>
      <c r="TR109" s="58"/>
      <c r="TS109" s="58"/>
      <c r="TT109" s="58"/>
      <c r="TU109" s="58"/>
      <c r="TV109" s="58"/>
      <c r="TW109" s="58"/>
      <c r="TX109" s="58"/>
      <c r="TY109" s="58"/>
      <c r="TZ109" s="58"/>
      <c r="UA109" s="58"/>
      <c r="UB109" s="58"/>
      <c r="UC109" s="58"/>
      <c r="UD109" s="58"/>
      <c r="UE109" s="58"/>
      <c r="UF109" s="58"/>
      <c r="UG109" s="58"/>
      <c r="UH109" s="58"/>
      <c r="UI109" s="58"/>
      <c r="UJ109" s="58"/>
      <c r="UK109" s="58"/>
      <c r="UL109" s="58"/>
      <c r="UM109" s="58"/>
      <c r="UN109" s="58"/>
      <c r="UO109" s="58"/>
      <c r="UP109" s="58"/>
      <c r="UQ109" s="58"/>
      <c r="UR109" s="58"/>
      <c r="US109" s="58"/>
      <c r="UT109" s="58"/>
      <c r="UU109" s="58"/>
      <c r="UV109" s="58"/>
      <c r="UW109" s="58"/>
      <c r="UX109" s="58"/>
      <c r="UY109" s="58"/>
      <c r="UZ109" s="58"/>
      <c r="VA109" s="58"/>
      <c r="VB109" s="58"/>
      <c r="VC109" s="58"/>
      <c r="VD109" s="58"/>
      <c r="VE109" s="58"/>
      <c r="VF109" s="58"/>
      <c r="VG109" s="58"/>
      <c r="VH109" s="58"/>
      <c r="VI109" s="58"/>
      <c r="VJ109" s="58"/>
      <c r="VK109" s="58"/>
      <c r="VL109" s="58"/>
      <c r="VM109" s="58"/>
      <c r="VN109" s="58"/>
      <c r="VO109" s="58"/>
      <c r="VP109" s="58"/>
      <c r="VQ109" s="58"/>
      <c r="VR109" s="58"/>
      <c r="VS109" s="58"/>
      <c r="VT109" s="58"/>
      <c r="VU109" s="58"/>
      <c r="VV109" s="58"/>
      <c r="VW109" s="58"/>
      <c r="VX109" s="58"/>
      <c r="VY109" s="58"/>
      <c r="VZ109" s="58"/>
      <c r="WA109" s="58"/>
      <c r="WB109" s="58"/>
      <c r="WC109" s="58"/>
      <c r="WD109" s="58"/>
      <c r="WE109" s="58"/>
      <c r="WF109" s="58"/>
      <c r="WG109" s="58"/>
      <c r="WH109" s="58"/>
      <c r="WI109" s="58"/>
      <c r="WJ109" s="58"/>
      <c r="WK109" s="58"/>
      <c r="WL109" s="58"/>
      <c r="WM109" s="58"/>
      <c r="WN109" s="58"/>
      <c r="WO109" s="58"/>
      <c r="WP109" s="58"/>
      <c r="WQ109" s="58"/>
      <c r="WR109" s="58"/>
      <c r="WS109" s="58"/>
      <c r="WT109" s="58"/>
      <c r="WU109" s="58"/>
      <c r="WV109" s="58"/>
      <c r="WW109" s="58"/>
      <c r="WX109" s="58"/>
      <c r="WY109" s="58"/>
      <c r="WZ109" s="58"/>
      <c r="XA109" s="58"/>
      <c r="XB109" s="58"/>
      <c r="XC109" s="58"/>
      <c r="XD109" s="58"/>
      <c r="XE109" s="58"/>
      <c r="XF109" s="58"/>
      <c r="XG109" s="58"/>
      <c r="XH109" s="58"/>
      <c r="XI109" s="58"/>
      <c r="XJ109" s="58"/>
      <c r="XK109" s="58"/>
      <c r="XL109" s="58"/>
      <c r="XM109" s="58"/>
      <c r="XN109" s="58"/>
      <c r="XO109" s="58"/>
      <c r="XP109" s="58"/>
      <c r="XQ109" s="58"/>
      <c r="XR109" s="58"/>
      <c r="XS109" s="58"/>
      <c r="XT109" s="58"/>
      <c r="XU109" s="58"/>
      <c r="XV109" s="58"/>
      <c r="XW109" s="58"/>
      <c r="XX109" s="58"/>
      <c r="XY109" s="58"/>
      <c r="XZ109" s="58"/>
      <c r="YA109" s="58"/>
      <c r="YB109" s="58"/>
      <c r="YC109" s="58"/>
      <c r="YD109" s="58"/>
      <c r="YE109" s="58"/>
      <c r="YF109" s="58"/>
      <c r="YG109" s="58"/>
      <c r="YH109" s="58"/>
      <c r="YI109" s="58"/>
      <c r="YJ109" s="58"/>
      <c r="YK109" s="58"/>
      <c r="YL109" s="58"/>
      <c r="YM109" s="58"/>
      <c r="YN109" s="58"/>
      <c r="YO109" s="58"/>
      <c r="YP109" s="58"/>
      <c r="YQ109" s="58"/>
      <c r="YR109" s="58"/>
      <c r="YS109" s="58"/>
      <c r="YT109" s="58"/>
      <c r="YU109" s="58"/>
      <c r="YV109" s="58"/>
      <c r="YW109" s="58"/>
      <c r="YX109" s="58"/>
      <c r="YY109" s="58"/>
      <c r="YZ109" s="58"/>
      <c r="ZA109" s="58"/>
      <c r="ZB109" s="58"/>
      <c r="ZC109" s="58"/>
      <c r="ZD109" s="58"/>
      <c r="ZE109" s="58"/>
      <c r="ZF109" s="58"/>
      <c r="ZG109" s="58"/>
      <c r="ZH109" s="58"/>
      <c r="ZI109" s="58"/>
      <c r="ZJ109" s="58"/>
      <c r="ZK109" s="58"/>
      <c r="ZL109" s="58"/>
      <c r="ZM109" s="58"/>
      <c r="ZN109" s="58"/>
      <c r="ZO109" s="58"/>
      <c r="ZP109" s="58"/>
      <c r="ZQ109" s="58"/>
      <c r="ZR109" s="58"/>
      <c r="ZS109" s="58"/>
      <c r="ZT109" s="58"/>
      <c r="ZU109" s="58"/>
      <c r="ZV109" s="58"/>
      <c r="ZW109" s="58"/>
      <c r="ZX109" s="58"/>
      <c r="ZY109" s="58"/>
      <c r="ZZ109" s="58"/>
      <c r="AAA109" s="58"/>
      <c r="AAB109" s="58"/>
      <c r="AAC109" s="58"/>
      <c r="AAD109" s="58"/>
      <c r="AAE109" s="58"/>
      <c r="AAF109" s="58"/>
      <c r="AAG109" s="58"/>
      <c r="AAH109" s="58"/>
      <c r="AAI109" s="58"/>
      <c r="AAJ109" s="58"/>
      <c r="AAK109" s="58"/>
      <c r="AAL109" s="58"/>
      <c r="AAM109" s="58"/>
      <c r="AAN109" s="58"/>
      <c r="AAO109" s="58"/>
      <c r="AAP109" s="58"/>
      <c r="AAQ109" s="58"/>
      <c r="AAR109" s="58"/>
      <c r="AAS109" s="58"/>
      <c r="AAT109" s="58"/>
      <c r="AAU109" s="58"/>
      <c r="AAV109" s="58"/>
      <c r="AAW109" s="58"/>
      <c r="AAX109" s="58"/>
      <c r="AAY109" s="58"/>
      <c r="AAZ109" s="58"/>
      <c r="ABA109" s="58"/>
      <c r="ABB109" s="58"/>
      <c r="ABC109" s="58"/>
      <c r="ABD109" s="58"/>
      <c r="ABE109" s="58"/>
      <c r="ABF109" s="58"/>
      <c r="ABG109" s="58"/>
      <c r="ABH109" s="58"/>
      <c r="ABI109" s="58"/>
      <c r="ABJ109" s="58"/>
      <c r="ABK109" s="58"/>
      <c r="ABL109" s="58"/>
      <c r="ABM109" s="58"/>
      <c r="ABN109" s="58"/>
      <c r="ABO109" s="58"/>
      <c r="ABP109" s="58"/>
      <c r="ABQ109" s="58"/>
      <c r="ABR109" s="58"/>
      <c r="ABS109" s="58"/>
      <c r="ABT109" s="58"/>
      <c r="ABU109" s="58"/>
      <c r="ABV109" s="58"/>
      <c r="ABW109" s="58"/>
      <c r="ABX109" s="58"/>
      <c r="ABY109" s="58"/>
      <c r="ABZ109" s="58"/>
      <c r="ACA109" s="58"/>
      <c r="ACB109" s="58"/>
      <c r="ACC109" s="58"/>
      <c r="ACD109" s="58"/>
      <c r="ACE109" s="58"/>
      <c r="ACF109" s="58"/>
      <c r="ACG109" s="58"/>
      <c r="ACH109" s="58"/>
      <c r="ACI109" s="58"/>
      <c r="ACJ109" s="58"/>
      <c r="ACK109" s="58"/>
      <c r="ACL109" s="58"/>
      <c r="ACM109" s="58"/>
      <c r="ACN109" s="58"/>
      <c r="ACO109" s="58"/>
      <c r="ACP109" s="58"/>
      <c r="ACQ109" s="58"/>
      <c r="ACR109" s="58"/>
      <c r="ACS109" s="58"/>
      <c r="ACT109" s="58"/>
      <c r="ACU109" s="58"/>
      <c r="ACV109" s="58"/>
      <c r="ACW109" s="58"/>
      <c r="ACX109" s="58"/>
      <c r="ACY109" s="58"/>
      <c r="ACZ109" s="58"/>
      <c r="ADA109" s="58"/>
      <c r="ADB109" s="58"/>
      <c r="ADC109" s="58"/>
      <c r="ADD109" s="58"/>
      <c r="ADE109" s="58"/>
      <c r="ADF109" s="58"/>
      <c r="ADG109" s="58"/>
      <c r="ADH109" s="58"/>
      <c r="ADI109" s="58"/>
      <c r="ADJ109" s="58"/>
      <c r="ADK109" s="58"/>
      <c r="ADL109" s="58"/>
      <c r="ADM109" s="58"/>
      <c r="ADN109" s="58"/>
      <c r="ADO109" s="58"/>
      <c r="ADP109" s="58"/>
      <c r="ADQ109" s="58"/>
      <c r="ADR109" s="58"/>
      <c r="ADS109" s="58"/>
      <c r="ADT109" s="58"/>
      <c r="ADU109" s="58"/>
      <c r="ADV109" s="58"/>
      <c r="ADW109" s="58"/>
      <c r="ADX109" s="58"/>
      <c r="ADY109" s="58"/>
      <c r="ADZ109" s="58"/>
      <c r="AEA109" s="58"/>
      <c r="AEB109" s="58"/>
      <c r="AEC109" s="58"/>
      <c r="AED109" s="58"/>
      <c r="AEE109" s="58"/>
      <c r="AEF109" s="58"/>
      <c r="AEG109" s="58"/>
      <c r="AEH109" s="58"/>
      <c r="AEI109" s="58"/>
      <c r="AEJ109" s="58"/>
      <c r="AEK109" s="58"/>
      <c r="AEL109" s="58"/>
      <c r="AEM109" s="58"/>
      <c r="AEN109" s="58"/>
      <c r="AEO109" s="58"/>
      <c r="AEP109" s="58"/>
      <c r="AEQ109" s="58"/>
      <c r="AER109" s="58"/>
      <c r="AES109" s="58"/>
      <c r="AET109" s="58"/>
      <c r="AEU109" s="58"/>
      <c r="AEV109" s="58"/>
      <c r="AEW109" s="58"/>
      <c r="AEX109" s="58"/>
      <c r="AEY109" s="58"/>
      <c r="AEZ109" s="58"/>
      <c r="AFA109" s="58"/>
      <c r="AFB109" s="58"/>
      <c r="AFC109" s="58"/>
      <c r="AFD109" s="58"/>
      <c r="AFE109" s="58"/>
      <c r="AFF109" s="58"/>
      <c r="AFG109" s="58"/>
      <c r="AFH109" s="58"/>
      <c r="AFI109" s="58"/>
      <c r="AFJ109" s="58"/>
      <c r="AFK109" s="58"/>
      <c r="AFL109" s="58"/>
      <c r="AFM109" s="58"/>
      <c r="AFN109" s="58"/>
      <c r="AFO109" s="58"/>
      <c r="AFP109" s="58"/>
      <c r="AFQ109" s="58"/>
      <c r="AFR109" s="58"/>
      <c r="AFS109" s="58"/>
      <c r="AFT109" s="58"/>
      <c r="AFU109" s="58"/>
      <c r="AFV109" s="58"/>
      <c r="AFW109" s="58"/>
      <c r="AFX109" s="58"/>
      <c r="AFY109" s="58"/>
      <c r="AFZ109" s="58"/>
      <c r="AGA109" s="58"/>
      <c r="AGB109" s="58"/>
      <c r="AGC109" s="58"/>
      <c r="AGD109" s="58"/>
      <c r="AGE109" s="58"/>
      <c r="AGF109" s="58"/>
      <c r="AGG109" s="58"/>
      <c r="AGH109" s="58"/>
      <c r="AGI109" s="58"/>
      <c r="AGJ109" s="58"/>
      <c r="AGK109" s="58"/>
      <c r="AGL109" s="58"/>
      <c r="AGM109" s="58"/>
      <c r="AGN109" s="58"/>
      <c r="AGO109" s="58"/>
      <c r="AGP109" s="58"/>
      <c r="AGQ109" s="58"/>
      <c r="AGR109" s="58"/>
      <c r="AGS109" s="58"/>
      <c r="AGT109" s="58"/>
      <c r="AGU109" s="58"/>
      <c r="AGV109" s="58"/>
      <c r="AGW109" s="58"/>
      <c r="AGX109" s="58"/>
      <c r="AGY109" s="58"/>
      <c r="AGZ109" s="58"/>
      <c r="AHA109" s="58"/>
      <c r="AHB109" s="58"/>
      <c r="AHC109" s="58"/>
      <c r="AHD109" s="58"/>
      <c r="AHE109" s="58"/>
      <c r="AHF109" s="58"/>
      <c r="AHG109" s="58"/>
      <c r="AHH109" s="58"/>
      <c r="AHI109" s="58"/>
      <c r="AHJ109" s="58"/>
      <c r="AHK109" s="58"/>
      <c r="AHL109" s="58"/>
      <c r="AHM109" s="58"/>
      <c r="AHN109" s="58"/>
      <c r="AHO109" s="58"/>
      <c r="AHP109" s="58"/>
      <c r="AHQ109" s="58"/>
      <c r="AHR109" s="58"/>
      <c r="AHS109" s="58"/>
      <c r="AHT109" s="58"/>
      <c r="AHU109" s="58"/>
      <c r="AHV109" s="58"/>
      <c r="AHW109" s="58"/>
      <c r="AHX109" s="58"/>
      <c r="AHY109" s="58"/>
      <c r="AHZ109" s="58"/>
      <c r="AIA109" s="58"/>
      <c r="AIB109" s="58"/>
      <c r="AIC109" s="58"/>
      <c r="AID109" s="58"/>
      <c r="AIE109" s="58"/>
      <c r="AIF109" s="58"/>
      <c r="AIG109" s="58"/>
      <c r="AIH109" s="58"/>
      <c r="AII109" s="58"/>
      <c r="AIJ109" s="58"/>
      <c r="AIK109" s="58"/>
      <c r="AIL109" s="58"/>
      <c r="AIM109" s="58"/>
      <c r="AIN109" s="58"/>
      <c r="AIO109" s="58"/>
      <c r="AIP109" s="58"/>
      <c r="AIQ109" s="58"/>
      <c r="AIR109" s="58"/>
      <c r="AIS109" s="58"/>
      <c r="AIT109" s="58"/>
      <c r="AIU109" s="58"/>
      <c r="AIV109" s="58"/>
      <c r="AIW109" s="58"/>
      <c r="AIX109" s="58"/>
      <c r="AIY109" s="58"/>
      <c r="AIZ109" s="58"/>
      <c r="AJA109" s="58"/>
      <c r="AJB109" s="58"/>
      <c r="AJC109" s="58"/>
      <c r="AJD109" s="58"/>
      <c r="AJE109" s="58"/>
      <c r="AJF109" s="58"/>
      <c r="AJG109" s="58"/>
      <c r="AJH109" s="58"/>
      <c r="AJI109" s="58"/>
      <c r="AJJ109" s="58"/>
      <c r="AJK109" s="58"/>
      <c r="AJL109" s="58"/>
      <c r="AJM109" s="58"/>
      <c r="AJN109" s="58"/>
      <c r="AJO109" s="58"/>
      <c r="AJP109" s="58"/>
      <c r="AJQ109" s="58"/>
      <c r="AJR109" s="58"/>
      <c r="AJS109" s="58"/>
      <c r="AJT109" s="58"/>
      <c r="AJU109" s="58"/>
      <c r="AJV109" s="58"/>
      <c r="AJW109" s="58"/>
      <c r="AJX109" s="58"/>
      <c r="AJY109" s="58"/>
      <c r="AJZ109" s="58"/>
      <c r="AKA109" s="58"/>
      <c r="AKB109" s="58"/>
      <c r="AKC109" s="58"/>
      <c r="AKD109" s="58"/>
      <c r="AKE109" s="58"/>
      <c r="AKF109" s="58"/>
      <c r="AKG109" s="58"/>
      <c r="AKH109" s="58"/>
      <c r="AKI109" s="58"/>
      <c r="AKJ109" s="58"/>
      <c r="AKK109" s="58"/>
      <c r="AKL109" s="58"/>
      <c r="AKM109" s="58"/>
      <c r="AKN109" s="58"/>
      <c r="AKO109" s="58"/>
      <c r="AKP109" s="58"/>
      <c r="AKQ109" s="58"/>
      <c r="AKR109" s="58"/>
      <c r="AKS109" s="58"/>
      <c r="AKT109" s="58"/>
      <c r="AKU109" s="58"/>
      <c r="AKV109" s="58"/>
      <c r="AKW109" s="58"/>
      <c r="AKX109" s="58"/>
      <c r="AKY109" s="58"/>
      <c r="AKZ109" s="58"/>
      <c r="ALA109" s="58"/>
      <c r="ALB109" s="58"/>
      <c r="ALC109" s="58"/>
      <c r="ALD109" s="58"/>
      <c r="ALE109" s="58"/>
      <c r="ALF109" s="58"/>
      <c r="ALG109" s="58"/>
      <c r="ALH109" s="58"/>
      <c r="ALI109" s="58"/>
      <c r="ALJ109" s="58"/>
      <c r="ALK109" s="58"/>
      <c r="ALL109" s="58"/>
      <c r="ALM109" s="58"/>
      <c r="ALN109" s="58"/>
      <c r="ALO109" s="58"/>
      <c r="ALP109" s="58"/>
      <c r="ALQ109" s="58"/>
      <c r="ALR109" s="58"/>
      <c r="ALS109" s="58"/>
      <c r="ALT109" s="58"/>
      <c r="ALU109" s="58"/>
      <c r="ALV109" s="58"/>
      <c r="ALW109" s="58"/>
      <c r="ALX109" s="58"/>
      <c r="ALY109" s="58"/>
      <c r="ALZ109" s="58"/>
      <c r="AMA109" s="58"/>
      <c r="AMB109" s="58"/>
      <c r="AMC109" s="58"/>
      <c r="AMD109" s="58"/>
      <c r="AME109" s="58"/>
      <c r="AMF109" s="58"/>
      <c r="AMG109" s="58"/>
      <c r="AMH109" s="58"/>
      <c r="AMI109" s="58"/>
      <c r="AMJ109" s="59"/>
    </row>
    <row r="110" spans="1:1024" s="2" customFormat="1" ht="15" customHeight="1">
      <c r="A110" s="18" t="s">
        <v>165</v>
      </c>
      <c r="B110" s="177" t="s">
        <v>166</v>
      </c>
      <c r="C110" s="177"/>
      <c r="D110" s="177"/>
      <c r="E110" s="177"/>
      <c r="F110" s="177"/>
      <c r="G110" s="177"/>
      <c r="H110" s="178">
        <f>H105</f>
        <v>0</v>
      </c>
      <c r="I110" s="178"/>
      <c r="J110" s="28"/>
      <c r="K110" s="1" t="s">
        <v>172</v>
      </c>
      <c r="AV110" s="58"/>
      <c r="AW110" s="58"/>
      <c r="AX110" s="58"/>
      <c r="AY110" s="58"/>
      <c r="AZ110" s="58"/>
      <c r="BA110" s="58"/>
      <c r="BB110" s="58"/>
      <c r="BC110" s="58"/>
      <c r="BD110" s="58"/>
      <c r="BE110" s="58"/>
      <c r="BF110" s="58"/>
      <c r="BG110" s="58"/>
      <c r="BH110" s="58"/>
      <c r="BI110" s="58"/>
      <c r="BJ110" s="58"/>
      <c r="BK110" s="58"/>
      <c r="BL110" s="58"/>
      <c r="BM110" s="58"/>
      <c r="BN110" s="58"/>
      <c r="BO110" s="58"/>
      <c r="BP110" s="58"/>
      <c r="BQ110" s="58"/>
      <c r="BR110" s="58"/>
      <c r="BS110" s="58"/>
      <c r="BT110" s="58"/>
      <c r="BU110" s="58"/>
      <c r="BV110" s="58"/>
      <c r="BW110" s="58"/>
      <c r="BX110" s="58"/>
      <c r="BY110" s="58"/>
      <c r="BZ110" s="58"/>
      <c r="CA110" s="58"/>
      <c r="CB110" s="58"/>
      <c r="CC110" s="58"/>
      <c r="CD110" s="58"/>
      <c r="CE110" s="58"/>
      <c r="CF110" s="58"/>
      <c r="CG110" s="58"/>
      <c r="CH110" s="58"/>
      <c r="CI110" s="58"/>
      <c r="CJ110" s="58"/>
      <c r="CK110" s="58"/>
      <c r="CL110" s="58"/>
      <c r="CM110" s="58"/>
      <c r="CN110" s="58"/>
      <c r="CO110" s="58"/>
      <c r="CP110" s="58"/>
      <c r="CQ110" s="58"/>
      <c r="CR110" s="58"/>
      <c r="CS110" s="58"/>
      <c r="CT110" s="58"/>
      <c r="CU110" s="58"/>
      <c r="CV110" s="58"/>
      <c r="CW110" s="58"/>
      <c r="CX110" s="58"/>
      <c r="CY110" s="58"/>
      <c r="CZ110" s="58"/>
      <c r="DA110" s="58"/>
      <c r="DB110" s="58"/>
      <c r="DC110" s="58"/>
      <c r="DD110" s="58"/>
      <c r="DE110" s="58"/>
      <c r="DF110" s="58"/>
      <c r="DG110" s="58"/>
      <c r="DH110" s="58"/>
      <c r="DI110" s="58"/>
      <c r="DJ110" s="58"/>
      <c r="DK110" s="58"/>
      <c r="DL110" s="58"/>
      <c r="DM110" s="58"/>
      <c r="DN110" s="58"/>
      <c r="DO110" s="58"/>
      <c r="DP110" s="58"/>
      <c r="DQ110" s="58"/>
      <c r="DR110" s="58"/>
      <c r="DS110" s="58"/>
      <c r="DT110" s="58"/>
      <c r="DU110" s="58"/>
      <c r="DV110" s="58"/>
      <c r="DW110" s="58"/>
      <c r="DX110" s="58"/>
      <c r="DY110" s="58"/>
      <c r="DZ110" s="58"/>
      <c r="EA110" s="58"/>
      <c r="EB110" s="58"/>
      <c r="EC110" s="58"/>
      <c r="ED110" s="58"/>
      <c r="EE110" s="58"/>
      <c r="EF110" s="58"/>
      <c r="EG110" s="58"/>
      <c r="EH110" s="58"/>
      <c r="EI110" s="58"/>
      <c r="EJ110" s="58"/>
      <c r="EK110" s="58"/>
      <c r="EL110" s="58"/>
      <c r="EM110" s="58"/>
      <c r="EN110" s="58"/>
      <c r="EO110" s="58"/>
      <c r="EP110" s="58"/>
      <c r="EQ110" s="58"/>
      <c r="ER110" s="58"/>
      <c r="ES110" s="58"/>
      <c r="ET110" s="58"/>
      <c r="EU110" s="58"/>
      <c r="EV110" s="58"/>
      <c r="EW110" s="58"/>
      <c r="EX110" s="58"/>
      <c r="EY110" s="58"/>
      <c r="EZ110" s="58"/>
      <c r="FA110" s="58"/>
      <c r="FB110" s="58"/>
      <c r="FC110" s="58"/>
      <c r="FD110" s="58"/>
      <c r="FE110" s="58"/>
      <c r="FF110" s="58"/>
      <c r="FG110" s="58"/>
      <c r="FH110" s="58"/>
      <c r="FI110" s="58"/>
      <c r="FJ110" s="58"/>
      <c r="FK110" s="58"/>
      <c r="FL110" s="58"/>
      <c r="FM110" s="58"/>
      <c r="FN110" s="58"/>
      <c r="FO110" s="58"/>
      <c r="FP110" s="58"/>
      <c r="FQ110" s="58"/>
      <c r="FR110" s="58"/>
      <c r="FS110" s="58"/>
      <c r="FT110" s="58"/>
      <c r="FU110" s="58"/>
      <c r="FV110" s="58"/>
      <c r="FW110" s="58"/>
      <c r="FX110" s="58"/>
      <c r="FY110" s="58"/>
      <c r="FZ110" s="58"/>
      <c r="GA110" s="58"/>
      <c r="GB110" s="58"/>
      <c r="GC110" s="58"/>
      <c r="GD110" s="58"/>
      <c r="GE110" s="58"/>
      <c r="GF110" s="58"/>
      <c r="GG110" s="58"/>
      <c r="GH110" s="58"/>
      <c r="GI110" s="58"/>
      <c r="GJ110" s="58"/>
      <c r="GK110" s="58"/>
      <c r="GL110" s="58"/>
      <c r="GM110" s="58"/>
      <c r="GN110" s="58"/>
      <c r="GO110" s="58"/>
      <c r="GP110" s="58"/>
      <c r="GQ110" s="58"/>
      <c r="GR110" s="58"/>
      <c r="GS110" s="58"/>
      <c r="GT110" s="58"/>
      <c r="GU110" s="58"/>
      <c r="GV110" s="58"/>
      <c r="GW110" s="58"/>
      <c r="GX110" s="58"/>
      <c r="GY110" s="58"/>
      <c r="GZ110" s="58"/>
      <c r="HA110" s="58"/>
      <c r="HB110" s="58"/>
      <c r="HC110" s="58"/>
      <c r="HD110" s="58"/>
      <c r="HE110" s="58"/>
      <c r="HF110" s="58"/>
      <c r="HG110" s="58"/>
      <c r="HH110" s="58"/>
      <c r="HI110" s="58"/>
      <c r="HJ110" s="58"/>
      <c r="HK110" s="58"/>
      <c r="HL110" s="58"/>
      <c r="HM110" s="58"/>
      <c r="HN110" s="58"/>
      <c r="HO110" s="58"/>
      <c r="HP110" s="58"/>
      <c r="HQ110" s="58"/>
      <c r="HR110" s="58"/>
      <c r="HS110" s="58"/>
      <c r="HT110" s="58"/>
      <c r="HU110" s="58"/>
      <c r="HV110" s="58"/>
      <c r="HW110" s="58"/>
      <c r="HX110" s="58"/>
      <c r="HY110" s="58"/>
      <c r="HZ110" s="58"/>
      <c r="IA110" s="58"/>
      <c r="IB110" s="58"/>
      <c r="IC110" s="58"/>
      <c r="ID110" s="58"/>
      <c r="IE110" s="58"/>
      <c r="IF110" s="58"/>
      <c r="IG110" s="58"/>
      <c r="IH110" s="58"/>
      <c r="II110" s="58"/>
      <c r="IJ110" s="58"/>
      <c r="IK110" s="58"/>
      <c r="IL110" s="58"/>
      <c r="IM110" s="58"/>
      <c r="IN110" s="58"/>
      <c r="IO110" s="58"/>
      <c r="IP110" s="58"/>
      <c r="IQ110" s="58"/>
      <c r="IR110" s="58"/>
      <c r="IS110" s="58"/>
      <c r="IT110" s="58"/>
      <c r="IU110" s="58"/>
      <c r="IV110" s="58"/>
      <c r="IW110" s="58"/>
      <c r="IX110" s="58"/>
      <c r="IY110" s="58"/>
      <c r="IZ110" s="58"/>
      <c r="JA110" s="58"/>
      <c r="JB110" s="58"/>
      <c r="JC110" s="58"/>
      <c r="JD110" s="58"/>
      <c r="JE110" s="58"/>
      <c r="JF110" s="58"/>
      <c r="JG110" s="58"/>
      <c r="JH110" s="58"/>
      <c r="JI110" s="58"/>
      <c r="JJ110" s="58"/>
      <c r="JK110" s="58"/>
      <c r="JL110" s="58"/>
      <c r="JM110" s="58"/>
      <c r="JN110" s="58"/>
      <c r="JO110" s="58"/>
      <c r="JP110" s="58"/>
      <c r="JQ110" s="58"/>
      <c r="JR110" s="58"/>
      <c r="JS110" s="58"/>
      <c r="JT110" s="58"/>
      <c r="JU110" s="58"/>
      <c r="JV110" s="58"/>
      <c r="JW110" s="58"/>
      <c r="JX110" s="58"/>
      <c r="JY110" s="58"/>
      <c r="JZ110" s="58"/>
      <c r="KA110" s="58"/>
      <c r="KB110" s="58"/>
      <c r="KC110" s="58"/>
      <c r="KD110" s="58"/>
      <c r="KE110" s="58"/>
      <c r="KF110" s="58"/>
      <c r="KG110" s="58"/>
      <c r="KH110" s="58"/>
      <c r="KI110" s="58"/>
      <c r="KJ110" s="58"/>
      <c r="KK110" s="58"/>
      <c r="KL110" s="58"/>
      <c r="KM110" s="58"/>
      <c r="KN110" s="58"/>
      <c r="KO110" s="58"/>
      <c r="KP110" s="58"/>
      <c r="KQ110" s="58"/>
      <c r="KR110" s="58"/>
      <c r="KS110" s="58"/>
      <c r="KT110" s="58"/>
      <c r="KU110" s="58"/>
      <c r="KV110" s="58"/>
      <c r="KW110" s="58"/>
      <c r="KX110" s="58"/>
      <c r="KY110" s="58"/>
      <c r="KZ110" s="58"/>
      <c r="LA110" s="58"/>
      <c r="LB110" s="58"/>
      <c r="LC110" s="58"/>
      <c r="LD110" s="58"/>
      <c r="LE110" s="58"/>
      <c r="LF110" s="58"/>
      <c r="LG110" s="58"/>
      <c r="LH110" s="58"/>
      <c r="LI110" s="58"/>
      <c r="LJ110" s="58"/>
      <c r="LK110" s="58"/>
      <c r="LL110" s="58"/>
      <c r="LM110" s="58"/>
      <c r="LN110" s="58"/>
      <c r="LO110" s="58"/>
      <c r="LP110" s="58"/>
      <c r="LQ110" s="58"/>
      <c r="LR110" s="58"/>
      <c r="LS110" s="58"/>
      <c r="LT110" s="58"/>
      <c r="LU110" s="58"/>
      <c r="LV110" s="58"/>
      <c r="LW110" s="58"/>
      <c r="LX110" s="58"/>
      <c r="LY110" s="58"/>
      <c r="LZ110" s="58"/>
      <c r="MA110" s="58"/>
      <c r="MB110" s="58"/>
      <c r="MC110" s="58"/>
      <c r="MD110" s="58"/>
      <c r="ME110" s="58"/>
      <c r="MF110" s="58"/>
      <c r="MG110" s="58"/>
      <c r="MH110" s="58"/>
      <c r="MI110" s="58"/>
      <c r="MJ110" s="58"/>
      <c r="MK110" s="58"/>
      <c r="ML110" s="58"/>
      <c r="MM110" s="58"/>
      <c r="MN110" s="58"/>
      <c r="MO110" s="58"/>
      <c r="MP110" s="58"/>
      <c r="MQ110" s="58"/>
      <c r="MR110" s="58"/>
      <c r="MS110" s="58"/>
      <c r="MT110" s="58"/>
      <c r="MU110" s="58"/>
      <c r="MV110" s="58"/>
      <c r="MW110" s="58"/>
      <c r="MX110" s="58"/>
      <c r="MY110" s="58"/>
      <c r="MZ110" s="58"/>
      <c r="NA110" s="58"/>
      <c r="NB110" s="58"/>
      <c r="NC110" s="58"/>
      <c r="ND110" s="58"/>
      <c r="NE110" s="58"/>
      <c r="NF110" s="58"/>
      <c r="NG110" s="58"/>
      <c r="NH110" s="58"/>
      <c r="NI110" s="58"/>
      <c r="NJ110" s="58"/>
      <c r="NK110" s="58"/>
      <c r="NL110" s="58"/>
      <c r="NM110" s="58"/>
      <c r="NN110" s="58"/>
      <c r="NO110" s="58"/>
      <c r="NP110" s="58"/>
      <c r="NQ110" s="58"/>
      <c r="NR110" s="58"/>
      <c r="NS110" s="58"/>
      <c r="NT110" s="58"/>
      <c r="NU110" s="58"/>
      <c r="NV110" s="58"/>
      <c r="NW110" s="58"/>
      <c r="NX110" s="58"/>
      <c r="NY110" s="58"/>
      <c r="NZ110" s="58"/>
      <c r="OA110" s="58"/>
      <c r="OB110" s="58"/>
      <c r="OC110" s="58"/>
      <c r="OD110" s="58"/>
      <c r="OE110" s="58"/>
      <c r="OF110" s="58"/>
      <c r="OG110" s="58"/>
      <c r="OH110" s="58"/>
      <c r="OI110" s="58"/>
      <c r="OJ110" s="58"/>
      <c r="OK110" s="58"/>
      <c r="OL110" s="58"/>
      <c r="OM110" s="58"/>
      <c r="ON110" s="58"/>
      <c r="OO110" s="58"/>
      <c r="OP110" s="58"/>
      <c r="OQ110" s="58"/>
      <c r="OR110" s="58"/>
      <c r="OS110" s="58"/>
      <c r="OT110" s="58"/>
      <c r="OU110" s="58"/>
      <c r="OV110" s="58"/>
      <c r="OW110" s="58"/>
      <c r="OX110" s="58"/>
      <c r="OY110" s="58"/>
      <c r="OZ110" s="58"/>
      <c r="PA110" s="58"/>
      <c r="PB110" s="58"/>
      <c r="PC110" s="58"/>
      <c r="PD110" s="58"/>
      <c r="PE110" s="58"/>
      <c r="PF110" s="58"/>
      <c r="PG110" s="58"/>
      <c r="PH110" s="58"/>
      <c r="PI110" s="58"/>
      <c r="PJ110" s="58"/>
      <c r="PK110" s="58"/>
      <c r="PL110" s="58"/>
      <c r="PM110" s="58"/>
      <c r="PN110" s="58"/>
      <c r="PO110" s="58"/>
      <c r="PP110" s="58"/>
      <c r="PQ110" s="58"/>
      <c r="PR110" s="58"/>
      <c r="PS110" s="58"/>
      <c r="PT110" s="58"/>
      <c r="PU110" s="58"/>
      <c r="PV110" s="58"/>
      <c r="PW110" s="58"/>
      <c r="PX110" s="58"/>
      <c r="PY110" s="58"/>
      <c r="PZ110" s="58"/>
      <c r="QA110" s="58"/>
      <c r="QB110" s="58"/>
      <c r="QC110" s="58"/>
      <c r="QD110" s="58"/>
      <c r="QE110" s="58"/>
      <c r="QF110" s="58"/>
      <c r="QG110" s="58"/>
      <c r="QH110" s="58"/>
      <c r="QI110" s="58"/>
      <c r="QJ110" s="58"/>
      <c r="QK110" s="58"/>
      <c r="QL110" s="58"/>
      <c r="QM110" s="58"/>
      <c r="QN110" s="58"/>
      <c r="QO110" s="58"/>
      <c r="QP110" s="58"/>
      <c r="QQ110" s="58"/>
      <c r="QR110" s="58"/>
      <c r="QS110" s="58"/>
      <c r="QT110" s="58"/>
      <c r="QU110" s="58"/>
      <c r="QV110" s="58"/>
      <c r="QW110" s="58"/>
      <c r="QX110" s="58"/>
      <c r="QY110" s="58"/>
      <c r="QZ110" s="58"/>
      <c r="RA110" s="58"/>
      <c r="RB110" s="58"/>
      <c r="RC110" s="58"/>
      <c r="RD110" s="58"/>
      <c r="RE110" s="58"/>
      <c r="RF110" s="58"/>
      <c r="RG110" s="58"/>
      <c r="RH110" s="58"/>
      <c r="RI110" s="58"/>
      <c r="RJ110" s="58"/>
      <c r="RK110" s="58"/>
      <c r="RL110" s="58"/>
      <c r="RM110" s="58"/>
      <c r="RN110" s="58"/>
      <c r="RO110" s="58"/>
      <c r="RP110" s="58"/>
      <c r="RQ110" s="58"/>
      <c r="RR110" s="58"/>
      <c r="RS110" s="58"/>
      <c r="RT110" s="58"/>
      <c r="RU110" s="58"/>
      <c r="RV110" s="58"/>
      <c r="RW110" s="58"/>
      <c r="RX110" s="58"/>
      <c r="RY110" s="58"/>
      <c r="RZ110" s="58"/>
      <c r="SA110" s="58"/>
      <c r="SB110" s="58"/>
      <c r="SC110" s="58"/>
      <c r="SD110" s="58"/>
      <c r="SE110" s="58"/>
      <c r="SF110" s="58"/>
      <c r="SG110" s="58"/>
      <c r="SH110" s="58"/>
      <c r="SI110" s="58"/>
      <c r="SJ110" s="58"/>
      <c r="SK110" s="58"/>
      <c r="SL110" s="58"/>
      <c r="SM110" s="58"/>
      <c r="SN110" s="58"/>
      <c r="SO110" s="58"/>
      <c r="SP110" s="58"/>
      <c r="SQ110" s="58"/>
      <c r="SR110" s="58"/>
      <c r="SS110" s="58"/>
      <c r="ST110" s="58"/>
      <c r="SU110" s="58"/>
      <c r="SV110" s="58"/>
      <c r="SW110" s="58"/>
      <c r="SX110" s="58"/>
      <c r="SY110" s="58"/>
      <c r="SZ110" s="58"/>
      <c r="TA110" s="58"/>
      <c r="TB110" s="58"/>
      <c r="TC110" s="58"/>
      <c r="TD110" s="58"/>
      <c r="TE110" s="58"/>
      <c r="TF110" s="58"/>
      <c r="TG110" s="58"/>
      <c r="TH110" s="58"/>
      <c r="TI110" s="58"/>
      <c r="TJ110" s="58"/>
      <c r="TK110" s="58"/>
      <c r="TL110" s="58"/>
      <c r="TM110" s="58"/>
      <c r="TN110" s="58"/>
      <c r="TO110" s="58"/>
      <c r="TP110" s="58"/>
      <c r="TQ110" s="58"/>
      <c r="TR110" s="58"/>
      <c r="TS110" s="58"/>
      <c r="TT110" s="58"/>
      <c r="TU110" s="58"/>
      <c r="TV110" s="58"/>
      <c r="TW110" s="58"/>
      <c r="TX110" s="58"/>
      <c r="TY110" s="58"/>
      <c r="TZ110" s="58"/>
      <c r="UA110" s="58"/>
      <c r="UB110" s="58"/>
      <c r="UC110" s="58"/>
      <c r="UD110" s="58"/>
      <c r="UE110" s="58"/>
      <c r="UF110" s="58"/>
      <c r="UG110" s="58"/>
      <c r="UH110" s="58"/>
      <c r="UI110" s="58"/>
      <c r="UJ110" s="58"/>
      <c r="UK110" s="58"/>
      <c r="UL110" s="58"/>
      <c r="UM110" s="58"/>
      <c r="UN110" s="58"/>
      <c r="UO110" s="58"/>
      <c r="UP110" s="58"/>
      <c r="UQ110" s="58"/>
      <c r="UR110" s="58"/>
      <c r="US110" s="58"/>
      <c r="UT110" s="58"/>
      <c r="UU110" s="58"/>
      <c r="UV110" s="58"/>
      <c r="UW110" s="58"/>
      <c r="UX110" s="58"/>
      <c r="UY110" s="58"/>
      <c r="UZ110" s="58"/>
      <c r="VA110" s="58"/>
      <c r="VB110" s="58"/>
      <c r="VC110" s="58"/>
      <c r="VD110" s="58"/>
      <c r="VE110" s="58"/>
      <c r="VF110" s="58"/>
      <c r="VG110" s="58"/>
      <c r="VH110" s="58"/>
      <c r="VI110" s="58"/>
      <c r="VJ110" s="58"/>
      <c r="VK110" s="58"/>
      <c r="VL110" s="58"/>
      <c r="VM110" s="58"/>
      <c r="VN110" s="58"/>
      <c r="VO110" s="58"/>
      <c r="VP110" s="58"/>
      <c r="VQ110" s="58"/>
      <c r="VR110" s="58"/>
      <c r="VS110" s="58"/>
      <c r="VT110" s="58"/>
      <c r="VU110" s="58"/>
      <c r="VV110" s="58"/>
      <c r="VW110" s="58"/>
      <c r="VX110" s="58"/>
      <c r="VY110" s="58"/>
      <c r="VZ110" s="58"/>
      <c r="WA110" s="58"/>
      <c r="WB110" s="58"/>
      <c r="WC110" s="58"/>
      <c r="WD110" s="58"/>
      <c r="WE110" s="58"/>
      <c r="WF110" s="58"/>
      <c r="WG110" s="58"/>
      <c r="WH110" s="58"/>
      <c r="WI110" s="58"/>
      <c r="WJ110" s="58"/>
      <c r="WK110" s="58"/>
      <c r="WL110" s="58"/>
      <c r="WM110" s="58"/>
      <c r="WN110" s="58"/>
      <c r="WO110" s="58"/>
      <c r="WP110" s="58"/>
      <c r="WQ110" s="58"/>
      <c r="WR110" s="58"/>
      <c r="WS110" s="58"/>
      <c r="WT110" s="58"/>
      <c r="WU110" s="58"/>
      <c r="WV110" s="58"/>
      <c r="WW110" s="58"/>
      <c r="WX110" s="58"/>
      <c r="WY110" s="58"/>
      <c r="WZ110" s="58"/>
      <c r="XA110" s="58"/>
      <c r="XB110" s="58"/>
      <c r="XC110" s="58"/>
      <c r="XD110" s="58"/>
      <c r="XE110" s="58"/>
      <c r="XF110" s="58"/>
      <c r="XG110" s="58"/>
      <c r="XH110" s="58"/>
      <c r="XI110" s="58"/>
      <c r="XJ110" s="58"/>
      <c r="XK110" s="58"/>
      <c r="XL110" s="58"/>
      <c r="XM110" s="58"/>
      <c r="XN110" s="58"/>
      <c r="XO110" s="58"/>
      <c r="XP110" s="58"/>
      <c r="XQ110" s="58"/>
      <c r="XR110" s="58"/>
      <c r="XS110" s="58"/>
      <c r="XT110" s="58"/>
      <c r="XU110" s="58"/>
      <c r="XV110" s="58"/>
      <c r="XW110" s="58"/>
      <c r="XX110" s="58"/>
      <c r="XY110" s="58"/>
      <c r="XZ110" s="58"/>
      <c r="YA110" s="58"/>
      <c r="YB110" s="58"/>
      <c r="YC110" s="58"/>
      <c r="YD110" s="58"/>
      <c r="YE110" s="58"/>
      <c r="YF110" s="58"/>
      <c r="YG110" s="58"/>
      <c r="YH110" s="58"/>
      <c r="YI110" s="58"/>
      <c r="YJ110" s="58"/>
      <c r="YK110" s="58"/>
      <c r="YL110" s="58"/>
      <c r="YM110" s="58"/>
      <c r="YN110" s="58"/>
      <c r="YO110" s="58"/>
      <c r="YP110" s="58"/>
      <c r="YQ110" s="58"/>
      <c r="YR110" s="58"/>
      <c r="YS110" s="58"/>
      <c r="YT110" s="58"/>
      <c r="YU110" s="58"/>
      <c r="YV110" s="58"/>
      <c r="YW110" s="58"/>
      <c r="YX110" s="58"/>
      <c r="YY110" s="58"/>
      <c r="YZ110" s="58"/>
      <c r="ZA110" s="58"/>
      <c r="ZB110" s="58"/>
      <c r="ZC110" s="58"/>
      <c r="ZD110" s="58"/>
      <c r="ZE110" s="58"/>
      <c r="ZF110" s="58"/>
      <c r="ZG110" s="58"/>
      <c r="ZH110" s="58"/>
      <c r="ZI110" s="58"/>
      <c r="ZJ110" s="58"/>
      <c r="ZK110" s="58"/>
      <c r="ZL110" s="58"/>
      <c r="ZM110" s="58"/>
      <c r="ZN110" s="58"/>
      <c r="ZO110" s="58"/>
      <c r="ZP110" s="58"/>
      <c r="ZQ110" s="58"/>
      <c r="ZR110" s="58"/>
      <c r="ZS110" s="58"/>
      <c r="ZT110" s="58"/>
      <c r="ZU110" s="58"/>
      <c r="ZV110" s="58"/>
      <c r="ZW110" s="58"/>
      <c r="ZX110" s="58"/>
      <c r="ZY110" s="58"/>
      <c r="ZZ110" s="58"/>
      <c r="AAA110" s="58"/>
      <c r="AAB110" s="58"/>
      <c r="AAC110" s="58"/>
      <c r="AAD110" s="58"/>
      <c r="AAE110" s="58"/>
      <c r="AAF110" s="58"/>
      <c r="AAG110" s="58"/>
      <c r="AAH110" s="58"/>
      <c r="AAI110" s="58"/>
      <c r="AAJ110" s="58"/>
      <c r="AAK110" s="58"/>
      <c r="AAL110" s="58"/>
      <c r="AAM110" s="58"/>
      <c r="AAN110" s="58"/>
      <c r="AAO110" s="58"/>
      <c r="AAP110" s="58"/>
      <c r="AAQ110" s="58"/>
      <c r="AAR110" s="58"/>
      <c r="AAS110" s="58"/>
      <c r="AAT110" s="58"/>
      <c r="AAU110" s="58"/>
      <c r="AAV110" s="58"/>
      <c r="AAW110" s="58"/>
      <c r="AAX110" s="58"/>
      <c r="AAY110" s="58"/>
      <c r="AAZ110" s="58"/>
      <c r="ABA110" s="58"/>
      <c r="ABB110" s="58"/>
      <c r="ABC110" s="58"/>
      <c r="ABD110" s="58"/>
      <c r="ABE110" s="58"/>
      <c r="ABF110" s="58"/>
      <c r="ABG110" s="58"/>
      <c r="ABH110" s="58"/>
      <c r="ABI110" s="58"/>
      <c r="ABJ110" s="58"/>
      <c r="ABK110" s="58"/>
      <c r="ABL110" s="58"/>
      <c r="ABM110" s="58"/>
      <c r="ABN110" s="58"/>
      <c r="ABO110" s="58"/>
      <c r="ABP110" s="58"/>
      <c r="ABQ110" s="58"/>
      <c r="ABR110" s="58"/>
      <c r="ABS110" s="58"/>
      <c r="ABT110" s="58"/>
      <c r="ABU110" s="58"/>
      <c r="ABV110" s="58"/>
      <c r="ABW110" s="58"/>
      <c r="ABX110" s="58"/>
      <c r="ABY110" s="58"/>
      <c r="ABZ110" s="58"/>
      <c r="ACA110" s="58"/>
      <c r="ACB110" s="58"/>
      <c r="ACC110" s="58"/>
      <c r="ACD110" s="58"/>
      <c r="ACE110" s="58"/>
      <c r="ACF110" s="58"/>
      <c r="ACG110" s="58"/>
      <c r="ACH110" s="58"/>
      <c r="ACI110" s="58"/>
      <c r="ACJ110" s="58"/>
      <c r="ACK110" s="58"/>
      <c r="ACL110" s="58"/>
      <c r="ACM110" s="58"/>
      <c r="ACN110" s="58"/>
      <c r="ACO110" s="58"/>
      <c r="ACP110" s="58"/>
      <c r="ACQ110" s="58"/>
      <c r="ACR110" s="58"/>
      <c r="ACS110" s="58"/>
      <c r="ACT110" s="58"/>
      <c r="ACU110" s="58"/>
      <c r="ACV110" s="58"/>
      <c r="ACW110" s="58"/>
      <c r="ACX110" s="58"/>
      <c r="ACY110" s="58"/>
      <c r="ACZ110" s="58"/>
      <c r="ADA110" s="58"/>
      <c r="ADB110" s="58"/>
      <c r="ADC110" s="58"/>
      <c r="ADD110" s="58"/>
      <c r="ADE110" s="58"/>
      <c r="ADF110" s="58"/>
      <c r="ADG110" s="58"/>
      <c r="ADH110" s="58"/>
      <c r="ADI110" s="58"/>
      <c r="ADJ110" s="58"/>
      <c r="ADK110" s="58"/>
      <c r="ADL110" s="58"/>
      <c r="ADM110" s="58"/>
      <c r="ADN110" s="58"/>
      <c r="ADO110" s="58"/>
      <c r="ADP110" s="58"/>
      <c r="ADQ110" s="58"/>
      <c r="ADR110" s="58"/>
      <c r="ADS110" s="58"/>
      <c r="ADT110" s="58"/>
      <c r="ADU110" s="58"/>
      <c r="ADV110" s="58"/>
      <c r="ADW110" s="58"/>
      <c r="ADX110" s="58"/>
      <c r="ADY110" s="58"/>
      <c r="ADZ110" s="58"/>
      <c r="AEA110" s="58"/>
      <c r="AEB110" s="58"/>
      <c r="AEC110" s="58"/>
      <c r="AED110" s="58"/>
      <c r="AEE110" s="58"/>
      <c r="AEF110" s="58"/>
      <c r="AEG110" s="58"/>
      <c r="AEH110" s="58"/>
      <c r="AEI110" s="58"/>
      <c r="AEJ110" s="58"/>
      <c r="AEK110" s="58"/>
      <c r="AEL110" s="58"/>
      <c r="AEM110" s="58"/>
      <c r="AEN110" s="58"/>
      <c r="AEO110" s="58"/>
      <c r="AEP110" s="58"/>
      <c r="AEQ110" s="58"/>
      <c r="AER110" s="58"/>
      <c r="AES110" s="58"/>
      <c r="AET110" s="58"/>
      <c r="AEU110" s="58"/>
      <c r="AEV110" s="58"/>
      <c r="AEW110" s="58"/>
      <c r="AEX110" s="58"/>
      <c r="AEY110" s="58"/>
      <c r="AEZ110" s="58"/>
      <c r="AFA110" s="58"/>
      <c r="AFB110" s="58"/>
      <c r="AFC110" s="58"/>
      <c r="AFD110" s="58"/>
      <c r="AFE110" s="58"/>
      <c r="AFF110" s="58"/>
      <c r="AFG110" s="58"/>
      <c r="AFH110" s="58"/>
      <c r="AFI110" s="58"/>
      <c r="AFJ110" s="58"/>
      <c r="AFK110" s="58"/>
      <c r="AFL110" s="58"/>
      <c r="AFM110" s="58"/>
      <c r="AFN110" s="58"/>
      <c r="AFO110" s="58"/>
      <c r="AFP110" s="58"/>
      <c r="AFQ110" s="58"/>
      <c r="AFR110" s="58"/>
      <c r="AFS110" s="58"/>
      <c r="AFT110" s="58"/>
      <c r="AFU110" s="58"/>
      <c r="AFV110" s="58"/>
      <c r="AFW110" s="58"/>
      <c r="AFX110" s="58"/>
      <c r="AFY110" s="58"/>
      <c r="AFZ110" s="58"/>
      <c r="AGA110" s="58"/>
      <c r="AGB110" s="58"/>
      <c r="AGC110" s="58"/>
      <c r="AGD110" s="58"/>
      <c r="AGE110" s="58"/>
      <c r="AGF110" s="58"/>
      <c r="AGG110" s="58"/>
      <c r="AGH110" s="58"/>
      <c r="AGI110" s="58"/>
      <c r="AGJ110" s="58"/>
      <c r="AGK110" s="58"/>
      <c r="AGL110" s="58"/>
      <c r="AGM110" s="58"/>
      <c r="AGN110" s="58"/>
      <c r="AGO110" s="58"/>
      <c r="AGP110" s="58"/>
      <c r="AGQ110" s="58"/>
      <c r="AGR110" s="58"/>
      <c r="AGS110" s="58"/>
      <c r="AGT110" s="58"/>
      <c r="AGU110" s="58"/>
      <c r="AGV110" s="58"/>
      <c r="AGW110" s="58"/>
      <c r="AGX110" s="58"/>
      <c r="AGY110" s="58"/>
      <c r="AGZ110" s="58"/>
      <c r="AHA110" s="58"/>
      <c r="AHB110" s="58"/>
      <c r="AHC110" s="58"/>
      <c r="AHD110" s="58"/>
      <c r="AHE110" s="58"/>
      <c r="AHF110" s="58"/>
      <c r="AHG110" s="58"/>
      <c r="AHH110" s="58"/>
      <c r="AHI110" s="58"/>
      <c r="AHJ110" s="58"/>
      <c r="AHK110" s="58"/>
      <c r="AHL110" s="58"/>
      <c r="AHM110" s="58"/>
      <c r="AHN110" s="58"/>
      <c r="AHO110" s="58"/>
      <c r="AHP110" s="58"/>
      <c r="AHQ110" s="58"/>
      <c r="AHR110" s="58"/>
      <c r="AHS110" s="58"/>
      <c r="AHT110" s="58"/>
      <c r="AHU110" s="58"/>
      <c r="AHV110" s="58"/>
      <c r="AHW110" s="58"/>
      <c r="AHX110" s="58"/>
      <c r="AHY110" s="58"/>
      <c r="AHZ110" s="58"/>
      <c r="AIA110" s="58"/>
      <c r="AIB110" s="58"/>
      <c r="AIC110" s="58"/>
      <c r="AID110" s="58"/>
      <c r="AIE110" s="58"/>
      <c r="AIF110" s="58"/>
      <c r="AIG110" s="58"/>
      <c r="AIH110" s="58"/>
      <c r="AII110" s="58"/>
      <c r="AIJ110" s="58"/>
      <c r="AIK110" s="58"/>
      <c r="AIL110" s="58"/>
      <c r="AIM110" s="58"/>
      <c r="AIN110" s="58"/>
      <c r="AIO110" s="58"/>
      <c r="AIP110" s="58"/>
      <c r="AIQ110" s="58"/>
      <c r="AIR110" s="58"/>
      <c r="AIS110" s="58"/>
      <c r="AIT110" s="58"/>
      <c r="AIU110" s="58"/>
      <c r="AIV110" s="58"/>
      <c r="AIW110" s="58"/>
      <c r="AIX110" s="58"/>
      <c r="AIY110" s="58"/>
      <c r="AIZ110" s="58"/>
      <c r="AJA110" s="58"/>
      <c r="AJB110" s="58"/>
      <c r="AJC110" s="58"/>
      <c r="AJD110" s="58"/>
      <c r="AJE110" s="58"/>
      <c r="AJF110" s="58"/>
      <c r="AJG110" s="58"/>
      <c r="AJH110" s="58"/>
      <c r="AJI110" s="58"/>
      <c r="AJJ110" s="58"/>
      <c r="AJK110" s="58"/>
      <c r="AJL110" s="58"/>
      <c r="AJM110" s="58"/>
      <c r="AJN110" s="58"/>
      <c r="AJO110" s="58"/>
      <c r="AJP110" s="58"/>
      <c r="AJQ110" s="58"/>
      <c r="AJR110" s="58"/>
      <c r="AJS110" s="58"/>
      <c r="AJT110" s="58"/>
      <c r="AJU110" s="58"/>
      <c r="AJV110" s="58"/>
      <c r="AJW110" s="58"/>
      <c r="AJX110" s="58"/>
      <c r="AJY110" s="58"/>
      <c r="AJZ110" s="58"/>
      <c r="AKA110" s="58"/>
      <c r="AKB110" s="58"/>
      <c r="AKC110" s="58"/>
      <c r="AKD110" s="58"/>
      <c r="AKE110" s="58"/>
      <c r="AKF110" s="58"/>
      <c r="AKG110" s="58"/>
      <c r="AKH110" s="58"/>
      <c r="AKI110" s="58"/>
      <c r="AKJ110" s="58"/>
      <c r="AKK110" s="58"/>
      <c r="AKL110" s="58"/>
      <c r="AKM110" s="58"/>
      <c r="AKN110" s="58"/>
      <c r="AKO110" s="58"/>
      <c r="AKP110" s="58"/>
      <c r="AKQ110" s="58"/>
      <c r="AKR110" s="58"/>
      <c r="AKS110" s="58"/>
      <c r="AKT110" s="58"/>
      <c r="AKU110" s="58"/>
      <c r="AKV110" s="58"/>
      <c r="AKW110" s="58"/>
      <c r="AKX110" s="58"/>
      <c r="AKY110" s="58"/>
      <c r="AKZ110" s="58"/>
      <c r="ALA110" s="58"/>
      <c r="ALB110" s="58"/>
      <c r="ALC110" s="58"/>
      <c r="ALD110" s="58"/>
      <c r="ALE110" s="58"/>
      <c r="ALF110" s="58"/>
      <c r="ALG110" s="58"/>
      <c r="ALH110" s="58"/>
      <c r="ALI110" s="58"/>
      <c r="ALJ110" s="58"/>
      <c r="ALK110" s="58"/>
      <c r="ALL110" s="58"/>
      <c r="ALM110" s="58"/>
      <c r="ALN110" s="58"/>
      <c r="ALO110" s="58"/>
      <c r="ALP110" s="58"/>
      <c r="ALQ110" s="58"/>
      <c r="ALR110" s="58"/>
      <c r="ALS110" s="58"/>
      <c r="ALT110" s="58"/>
      <c r="ALU110" s="58"/>
      <c r="ALV110" s="58"/>
      <c r="ALW110" s="58"/>
      <c r="ALX110" s="58"/>
      <c r="ALY110" s="58"/>
      <c r="ALZ110" s="58"/>
      <c r="AMA110" s="58"/>
      <c r="AMB110" s="58"/>
      <c r="AMC110" s="58"/>
      <c r="AMD110" s="58"/>
      <c r="AME110" s="58"/>
      <c r="AMF110" s="58"/>
      <c r="AMG110" s="58"/>
      <c r="AMH110" s="58"/>
      <c r="AMI110" s="58"/>
      <c r="AMJ110" s="59"/>
    </row>
    <row r="111" spans="1:1024" s="2" customFormat="1" ht="15" customHeight="1">
      <c r="A111" s="188" t="s">
        <v>80</v>
      </c>
      <c r="B111" s="188"/>
      <c r="C111" s="188"/>
      <c r="D111" s="188"/>
      <c r="E111" s="188"/>
      <c r="F111" s="188"/>
      <c r="G111" s="188"/>
      <c r="H111" s="189">
        <f>SUM(H109:I110)</f>
        <v>314.70999999999998</v>
      </c>
      <c r="I111" s="189"/>
      <c r="J111" s="28"/>
      <c r="K111" s="1"/>
      <c r="AV111" s="58"/>
      <c r="AW111" s="58"/>
      <c r="AX111" s="58"/>
      <c r="AY111" s="58"/>
      <c r="AZ111" s="58"/>
      <c r="BA111" s="58"/>
      <c r="BB111" s="58"/>
      <c r="BC111" s="58"/>
      <c r="BD111" s="58"/>
      <c r="BE111" s="58"/>
      <c r="BF111" s="58"/>
      <c r="BG111" s="58"/>
      <c r="BH111" s="58"/>
      <c r="BI111" s="58"/>
      <c r="BJ111" s="58"/>
      <c r="BK111" s="58"/>
      <c r="BL111" s="58"/>
      <c r="BM111" s="58"/>
      <c r="BN111" s="58"/>
      <c r="BO111" s="58"/>
      <c r="BP111" s="58"/>
      <c r="BQ111" s="58"/>
      <c r="BR111" s="58"/>
      <c r="BS111" s="58"/>
      <c r="BT111" s="58"/>
      <c r="BU111" s="58"/>
      <c r="BV111" s="58"/>
      <c r="BW111" s="58"/>
      <c r="BX111" s="58"/>
      <c r="BY111" s="58"/>
      <c r="BZ111" s="58"/>
      <c r="CA111" s="58"/>
      <c r="CB111" s="58"/>
      <c r="CC111" s="58"/>
      <c r="CD111" s="58"/>
      <c r="CE111" s="58"/>
      <c r="CF111" s="58"/>
      <c r="CG111" s="58"/>
      <c r="CH111" s="58"/>
      <c r="CI111" s="58"/>
      <c r="CJ111" s="58"/>
      <c r="CK111" s="58"/>
      <c r="CL111" s="58"/>
      <c r="CM111" s="58"/>
      <c r="CN111" s="58"/>
      <c r="CO111" s="58"/>
      <c r="CP111" s="58"/>
      <c r="CQ111" s="58"/>
      <c r="CR111" s="58"/>
      <c r="CS111" s="58"/>
      <c r="CT111" s="58"/>
      <c r="CU111" s="58"/>
      <c r="CV111" s="58"/>
      <c r="CW111" s="58"/>
      <c r="CX111" s="58"/>
      <c r="CY111" s="58"/>
      <c r="CZ111" s="58"/>
      <c r="DA111" s="58"/>
      <c r="DB111" s="58"/>
      <c r="DC111" s="58"/>
      <c r="DD111" s="58"/>
      <c r="DE111" s="58"/>
      <c r="DF111" s="58"/>
      <c r="DG111" s="58"/>
      <c r="DH111" s="58"/>
      <c r="DI111" s="58"/>
      <c r="DJ111" s="58"/>
      <c r="DK111" s="58"/>
      <c r="DL111" s="58"/>
      <c r="DM111" s="58"/>
      <c r="DN111" s="58"/>
      <c r="DO111" s="58"/>
      <c r="DP111" s="58"/>
      <c r="DQ111" s="58"/>
      <c r="DR111" s="58"/>
      <c r="DS111" s="58"/>
      <c r="DT111" s="58"/>
      <c r="DU111" s="58"/>
      <c r="DV111" s="58"/>
      <c r="DW111" s="58"/>
      <c r="DX111" s="58"/>
      <c r="DY111" s="58"/>
      <c r="DZ111" s="58"/>
      <c r="EA111" s="58"/>
      <c r="EB111" s="58"/>
      <c r="EC111" s="58"/>
      <c r="ED111" s="58"/>
      <c r="EE111" s="58"/>
      <c r="EF111" s="58"/>
      <c r="EG111" s="58"/>
      <c r="EH111" s="58"/>
      <c r="EI111" s="58"/>
      <c r="EJ111" s="58"/>
      <c r="EK111" s="58"/>
      <c r="EL111" s="58"/>
      <c r="EM111" s="58"/>
      <c r="EN111" s="58"/>
      <c r="EO111" s="58"/>
      <c r="EP111" s="58"/>
      <c r="EQ111" s="58"/>
      <c r="ER111" s="58"/>
      <c r="ES111" s="58"/>
      <c r="ET111" s="58"/>
      <c r="EU111" s="58"/>
      <c r="EV111" s="58"/>
      <c r="EW111" s="58"/>
      <c r="EX111" s="58"/>
      <c r="EY111" s="58"/>
      <c r="EZ111" s="58"/>
      <c r="FA111" s="58"/>
      <c r="FB111" s="58"/>
      <c r="FC111" s="58"/>
      <c r="FD111" s="58"/>
      <c r="FE111" s="58"/>
      <c r="FF111" s="58"/>
      <c r="FG111" s="58"/>
      <c r="FH111" s="58"/>
      <c r="FI111" s="58"/>
      <c r="FJ111" s="58"/>
      <c r="FK111" s="58"/>
      <c r="FL111" s="58"/>
      <c r="FM111" s="58"/>
      <c r="FN111" s="58"/>
      <c r="FO111" s="58"/>
      <c r="FP111" s="58"/>
      <c r="FQ111" s="58"/>
      <c r="FR111" s="58"/>
      <c r="FS111" s="58"/>
      <c r="FT111" s="58"/>
      <c r="FU111" s="58"/>
      <c r="FV111" s="58"/>
      <c r="FW111" s="58"/>
      <c r="FX111" s="58"/>
      <c r="FY111" s="58"/>
      <c r="FZ111" s="58"/>
      <c r="GA111" s="58"/>
      <c r="GB111" s="58"/>
      <c r="GC111" s="58"/>
      <c r="GD111" s="58"/>
      <c r="GE111" s="58"/>
      <c r="GF111" s="58"/>
      <c r="GG111" s="58"/>
      <c r="GH111" s="58"/>
      <c r="GI111" s="58"/>
      <c r="GJ111" s="58"/>
      <c r="GK111" s="58"/>
      <c r="GL111" s="58"/>
      <c r="GM111" s="58"/>
      <c r="GN111" s="58"/>
      <c r="GO111" s="58"/>
      <c r="GP111" s="58"/>
      <c r="GQ111" s="58"/>
      <c r="GR111" s="58"/>
      <c r="GS111" s="58"/>
      <c r="GT111" s="58"/>
      <c r="GU111" s="58"/>
      <c r="GV111" s="58"/>
      <c r="GW111" s="58"/>
      <c r="GX111" s="58"/>
      <c r="GY111" s="58"/>
      <c r="GZ111" s="58"/>
      <c r="HA111" s="58"/>
      <c r="HB111" s="58"/>
      <c r="HC111" s="58"/>
      <c r="HD111" s="58"/>
      <c r="HE111" s="58"/>
      <c r="HF111" s="58"/>
      <c r="HG111" s="58"/>
      <c r="HH111" s="58"/>
      <c r="HI111" s="58"/>
      <c r="HJ111" s="58"/>
      <c r="HK111" s="58"/>
      <c r="HL111" s="58"/>
      <c r="HM111" s="58"/>
      <c r="HN111" s="58"/>
      <c r="HO111" s="58"/>
      <c r="HP111" s="58"/>
      <c r="HQ111" s="58"/>
      <c r="HR111" s="58"/>
      <c r="HS111" s="58"/>
      <c r="HT111" s="58"/>
      <c r="HU111" s="58"/>
      <c r="HV111" s="58"/>
      <c r="HW111" s="58"/>
      <c r="HX111" s="58"/>
      <c r="HY111" s="58"/>
      <c r="HZ111" s="58"/>
      <c r="IA111" s="58"/>
      <c r="IB111" s="58"/>
      <c r="IC111" s="58"/>
      <c r="ID111" s="58"/>
      <c r="IE111" s="58"/>
      <c r="IF111" s="58"/>
      <c r="IG111" s="58"/>
      <c r="IH111" s="58"/>
      <c r="II111" s="58"/>
      <c r="IJ111" s="58"/>
      <c r="IK111" s="58"/>
      <c r="IL111" s="58"/>
      <c r="IM111" s="58"/>
      <c r="IN111" s="58"/>
      <c r="IO111" s="58"/>
      <c r="IP111" s="58"/>
      <c r="IQ111" s="58"/>
      <c r="IR111" s="58"/>
      <c r="IS111" s="58"/>
      <c r="IT111" s="58"/>
      <c r="IU111" s="58"/>
      <c r="IV111" s="58"/>
      <c r="IW111" s="58"/>
      <c r="IX111" s="58"/>
      <c r="IY111" s="58"/>
      <c r="IZ111" s="58"/>
      <c r="JA111" s="58"/>
      <c r="JB111" s="58"/>
      <c r="JC111" s="58"/>
      <c r="JD111" s="58"/>
      <c r="JE111" s="58"/>
      <c r="JF111" s="58"/>
      <c r="JG111" s="58"/>
      <c r="JH111" s="58"/>
      <c r="JI111" s="58"/>
      <c r="JJ111" s="58"/>
      <c r="JK111" s="58"/>
      <c r="JL111" s="58"/>
      <c r="JM111" s="58"/>
      <c r="JN111" s="58"/>
      <c r="JO111" s="58"/>
      <c r="JP111" s="58"/>
      <c r="JQ111" s="58"/>
      <c r="JR111" s="58"/>
      <c r="JS111" s="58"/>
      <c r="JT111" s="58"/>
      <c r="JU111" s="58"/>
      <c r="JV111" s="58"/>
      <c r="JW111" s="58"/>
      <c r="JX111" s="58"/>
      <c r="JY111" s="58"/>
      <c r="JZ111" s="58"/>
      <c r="KA111" s="58"/>
      <c r="KB111" s="58"/>
      <c r="KC111" s="58"/>
      <c r="KD111" s="58"/>
      <c r="KE111" s="58"/>
      <c r="KF111" s="58"/>
      <c r="KG111" s="58"/>
      <c r="KH111" s="58"/>
      <c r="KI111" s="58"/>
      <c r="KJ111" s="58"/>
      <c r="KK111" s="58"/>
      <c r="KL111" s="58"/>
      <c r="KM111" s="58"/>
      <c r="KN111" s="58"/>
      <c r="KO111" s="58"/>
      <c r="KP111" s="58"/>
      <c r="KQ111" s="58"/>
      <c r="KR111" s="58"/>
      <c r="KS111" s="58"/>
      <c r="KT111" s="58"/>
      <c r="KU111" s="58"/>
      <c r="KV111" s="58"/>
      <c r="KW111" s="58"/>
      <c r="KX111" s="58"/>
      <c r="KY111" s="58"/>
      <c r="KZ111" s="58"/>
      <c r="LA111" s="58"/>
      <c r="LB111" s="58"/>
      <c r="LC111" s="58"/>
      <c r="LD111" s="58"/>
      <c r="LE111" s="58"/>
      <c r="LF111" s="58"/>
      <c r="LG111" s="58"/>
      <c r="LH111" s="58"/>
      <c r="LI111" s="58"/>
      <c r="LJ111" s="58"/>
      <c r="LK111" s="58"/>
      <c r="LL111" s="58"/>
      <c r="LM111" s="58"/>
      <c r="LN111" s="58"/>
      <c r="LO111" s="58"/>
      <c r="LP111" s="58"/>
      <c r="LQ111" s="58"/>
      <c r="LR111" s="58"/>
      <c r="LS111" s="58"/>
      <c r="LT111" s="58"/>
      <c r="LU111" s="58"/>
      <c r="LV111" s="58"/>
      <c r="LW111" s="58"/>
      <c r="LX111" s="58"/>
      <c r="LY111" s="58"/>
      <c r="LZ111" s="58"/>
      <c r="MA111" s="58"/>
      <c r="MB111" s="58"/>
      <c r="MC111" s="58"/>
      <c r="MD111" s="58"/>
      <c r="ME111" s="58"/>
      <c r="MF111" s="58"/>
      <c r="MG111" s="58"/>
      <c r="MH111" s="58"/>
      <c r="MI111" s="58"/>
      <c r="MJ111" s="58"/>
      <c r="MK111" s="58"/>
      <c r="ML111" s="58"/>
      <c r="MM111" s="58"/>
      <c r="MN111" s="58"/>
      <c r="MO111" s="58"/>
      <c r="MP111" s="58"/>
      <c r="MQ111" s="58"/>
      <c r="MR111" s="58"/>
      <c r="MS111" s="58"/>
      <c r="MT111" s="58"/>
      <c r="MU111" s="58"/>
      <c r="MV111" s="58"/>
      <c r="MW111" s="58"/>
      <c r="MX111" s="58"/>
      <c r="MY111" s="58"/>
      <c r="MZ111" s="58"/>
      <c r="NA111" s="58"/>
      <c r="NB111" s="58"/>
      <c r="NC111" s="58"/>
      <c r="ND111" s="58"/>
      <c r="NE111" s="58"/>
      <c r="NF111" s="58"/>
      <c r="NG111" s="58"/>
      <c r="NH111" s="58"/>
      <c r="NI111" s="58"/>
      <c r="NJ111" s="58"/>
      <c r="NK111" s="58"/>
      <c r="NL111" s="58"/>
      <c r="NM111" s="58"/>
      <c r="NN111" s="58"/>
      <c r="NO111" s="58"/>
      <c r="NP111" s="58"/>
      <c r="NQ111" s="58"/>
      <c r="NR111" s="58"/>
      <c r="NS111" s="58"/>
      <c r="NT111" s="58"/>
      <c r="NU111" s="58"/>
      <c r="NV111" s="58"/>
      <c r="NW111" s="58"/>
      <c r="NX111" s="58"/>
      <c r="NY111" s="58"/>
      <c r="NZ111" s="58"/>
      <c r="OA111" s="58"/>
      <c r="OB111" s="58"/>
      <c r="OC111" s="58"/>
      <c r="OD111" s="58"/>
      <c r="OE111" s="58"/>
      <c r="OF111" s="58"/>
      <c r="OG111" s="58"/>
      <c r="OH111" s="58"/>
      <c r="OI111" s="58"/>
      <c r="OJ111" s="58"/>
      <c r="OK111" s="58"/>
      <c r="OL111" s="58"/>
      <c r="OM111" s="58"/>
      <c r="ON111" s="58"/>
      <c r="OO111" s="58"/>
      <c r="OP111" s="58"/>
      <c r="OQ111" s="58"/>
      <c r="OR111" s="58"/>
      <c r="OS111" s="58"/>
      <c r="OT111" s="58"/>
      <c r="OU111" s="58"/>
      <c r="OV111" s="58"/>
      <c r="OW111" s="58"/>
      <c r="OX111" s="58"/>
      <c r="OY111" s="58"/>
      <c r="OZ111" s="58"/>
      <c r="PA111" s="58"/>
      <c r="PB111" s="58"/>
      <c r="PC111" s="58"/>
      <c r="PD111" s="58"/>
      <c r="PE111" s="58"/>
      <c r="PF111" s="58"/>
      <c r="PG111" s="58"/>
      <c r="PH111" s="58"/>
      <c r="PI111" s="58"/>
      <c r="PJ111" s="58"/>
      <c r="PK111" s="58"/>
      <c r="PL111" s="58"/>
      <c r="PM111" s="58"/>
      <c r="PN111" s="58"/>
      <c r="PO111" s="58"/>
      <c r="PP111" s="58"/>
      <c r="PQ111" s="58"/>
      <c r="PR111" s="58"/>
      <c r="PS111" s="58"/>
      <c r="PT111" s="58"/>
      <c r="PU111" s="58"/>
      <c r="PV111" s="58"/>
      <c r="PW111" s="58"/>
      <c r="PX111" s="58"/>
      <c r="PY111" s="58"/>
      <c r="PZ111" s="58"/>
      <c r="QA111" s="58"/>
      <c r="QB111" s="58"/>
      <c r="QC111" s="58"/>
      <c r="QD111" s="58"/>
      <c r="QE111" s="58"/>
      <c r="QF111" s="58"/>
      <c r="QG111" s="58"/>
      <c r="QH111" s="58"/>
      <c r="QI111" s="58"/>
      <c r="QJ111" s="58"/>
      <c r="QK111" s="58"/>
      <c r="QL111" s="58"/>
      <c r="QM111" s="58"/>
      <c r="QN111" s="58"/>
      <c r="QO111" s="58"/>
      <c r="QP111" s="58"/>
      <c r="QQ111" s="58"/>
      <c r="QR111" s="58"/>
      <c r="QS111" s="58"/>
      <c r="QT111" s="58"/>
      <c r="QU111" s="58"/>
      <c r="QV111" s="58"/>
      <c r="QW111" s="58"/>
      <c r="QX111" s="58"/>
      <c r="QY111" s="58"/>
      <c r="QZ111" s="58"/>
      <c r="RA111" s="58"/>
      <c r="RB111" s="58"/>
      <c r="RC111" s="58"/>
      <c r="RD111" s="58"/>
      <c r="RE111" s="58"/>
      <c r="RF111" s="58"/>
      <c r="RG111" s="58"/>
      <c r="RH111" s="58"/>
      <c r="RI111" s="58"/>
      <c r="RJ111" s="58"/>
      <c r="RK111" s="58"/>
      <c r="RL111" s="58"/>
      <c r="RM111" s="58"/>
      <c r="RN111" s="58"/>
      <c r="RO111" s="58"/>
      <c r="RP111" s="58"/>
      <c r="RQ111" s="58"/>
      <c r="RR111" s="58"/>
      <c r="RS111" s="58"/>
      <c r="RT111" s="58"/>
      <c r="RU111" s="58"/>
      <c r="RV111" s="58"/>
      <c r="RW111" s="58"/>
      <c r="RX111" s="58"/>
      <c r="RY111" s="58"/>
      <c r="RZ111" s="58"/>
      <c r="SA111" s="58"/>
      <c r="SB111" s="58"/>
      <c r="SC111" s="58"/>
      <c r="SD111" s="58"/>
      <c r="SE111" s="58"/>
      <c r="SF111" s="58"/>
      <c r="SG111" s="58"/>
      <c r="SH111" s="58"/>
      <c r="SI111" s="58"/>
      <c r="SJ111" s="58"/>
      <c r="SK111" s="58"/>
      <c r="SL111" s="58"/>
      <c r="SM111" s="58"/>
      <c r="SN111" s="58"/>
      <c r="SO111" s="58"/>
      <c r="SP111" s="58"/>
      <c r="SQ111" s="58"/>
      <c r="SR111" s="58"/>
      <c r="SS111" s="58"/>
      <c r="ST111" s="58"/>
      <c r="SU111" s="58"/>
      <c r="SV111" s="58"/>
      <c r="SW111" s="58"/>
      <c r="SX111" s="58"/>
      <c r="SY111" s="58"/>
      <c r="SZ111" s="58"/>
      <c r="TA111" s="58"/>
      <c r="TB111" s="58"/>
      <c r="TC111" s="58"/>
      <c r="TD111" s="58"/>
      <c r="TE111" s="58"/>
      <c r="TF111" s="58"/>
      <c r="TG111" s="58"/>
      <c r="TH111" s="58"/>
      <c r="TI111" s="58"/>
      <c r="TJ111" s="58"/>
      <c r="TK111" s="58"/>
      <c r="TL111" s="58"/>
      <c r="TM111" s="58"/>
      <c r="TN111" s="58"/>
      <c r="TO111" s="58"/>
      <c r="TP111" s="58"/>
      <c r="TQ111" s="58"/>
      <c r="TR111" s="58"/>
      <c r="TS111" s="58"/>
      <c r="TT111" s="58"/>
      <c r="TU111" s="58"/>
      <c r="TV111" s="58"/>
      <c r="TW111" s="58"/>
      <c r="TX111" s="58"/>
      <c r="TY111" s="58"/>
      <c r="TZ111" s="58"/>
      <c r="UA111" s="58"/>
      <c r="UB111" s="58"/>
      <c r="UC111" s="58"/>
      <c r="UD111" s="58"/>
      <c r="UE111" s="58"/>
      <c r="UF111" s="58"/>
      <c r="UG111" s="58"/>
      <c r="UH111" s="58"/>
      <c r="UI111" s="58"/>
      <c r="UJ111" s="58"/>
      <c r="UK111" s="58"/>
      <c r="UL111" s="58"/>
      <c r="UM111" s="58"/>
      <c r="UN111" s="58"/>
      <c r="UO111" s="58"/>
      <c r="UP111" s="58"/>
      <c r="UQ111" s="58"/>
      <c r="UR111" s="58"/>
      <c r="US111" s="58"/>
      <c r="UT111" s="58"/>
      <c r="UU111" s="58"/>
      <c r="UV111" s="58"/>
      <c r="UW111" s="58"/>
      <c r="UX111" s="58"/>
      <c r="UY111" s="58"/>
      <c r="UZ111" s="58"/>
      <c r="VA111" s="58"/>
      <c r="VB111" s="58"/>
      <c r="VC111" s="58"/>
      <c r="VD111" s="58"/>
      <c r="VE111" s="58"/>
      <c r="VF111" s="58"/>
      <c r="VG111" s="58"/>
      <c r="VH111" s="58"/>
      <c r="VI111" s="58"/>
      <c r="VJ111" s="58"/>
      <c r="VK111" s="58"/>
      <c r="VL111" s="58"/>
      <c r="VM111" s="58"/>
      <c r="VN111" s="58"/>
      <c r="VO111" s="58"/>
      <c r="VP111" s="58"/>
      <c r="VQ111" s="58"/>
      <c r="VR111" s="58"/>
      <c r="VS111" s="58"/>
      <c r="VT111" s="58"/>
      <c r="VU111" s="58"/>
      <c r="VV111" s="58"/>
      <c r="VW111" s="58"/>
      <c r="VX111" s="58"/>
      <c r="VY111" s="58"/>
      <c r="VZ111" s="58"/>
      <c r="WA111" s="58"/>
      <c r="WB111" s="58"/>
      <c r="WC111" s="58"/>
      <c r="WD111" s="58"/>
      <c r="WE111" s="58"/>
      <c r="WF111" s="58"/>
      <c r="WG111" s="58"/>
      <c r="WH111" s="58"/>
      <c r="WI111" s="58"/>
      <c r="WJ111" s="58"/>
      <c r="WK111" s="58"/>
      <c r="WL111" s="58"/>
      <c r="WM111" s="58"/>
      <c r="WN111" s="58"/>
      <c r="WO111" s="58"/>
      <c r="WP111" s="58"/>
      <c r="WQ111" s="58"/>
      <c r="WR111" s="58"/>
      <c r="WS111" s="58"/>
      <c r="WT111" s="58"/>
      <c r="WU111" s="58"/>
      <c r="WV111" s="58"/>
      <c r="WW111" s="58"/>
      <c r="WX111" s="58"/>
      <c r="WY111" s="58"/>
      <c r="WZ111" s="58"/>
      <c r="XA111" s="58"/>
      <c r="XB111" s="58"/>
      <c r="XC111" s="58"/>
      <c r="XD111" s="58"/>
      <c r="XE111" s="58"/>
      <c r="XF111" s="58"/>
      <c r="XG111" s="58"/>
      <c r="XH111" s="58"/>
      <c r="XI111" s="58"/>
      <c r="XJ111" s="58"/>
      <c r="XK111" s="58"/>
      <c r="XL111" s="58"/>
      <c r="XM111" s="58"/>
      <c r="XN111" s="58"/>
      <c r="XO111" s="58"/>
      <c r="XP111" s="58"/>
      <c r="XQ111" s="58"/>
      <c r="XR111" s="58"/>
      <c r="XS111" s="58"/>
      <c r="XT111" s="58"/>
      <c r="XU111" s="58"/>
      <c r="XV111" s="58"/>
      <c r="XW111" s="58"/>
      <c r="XX111" s="58"/>
      <c r="XY111" s="58"/>
      <c r="XZ111" s="58"/>
      <c r="YA111" s="58"/>
      <c r="YB111" s="58"/>
      <c r="YC111" s="58"/>
      <c r="YD111" s="58"/>
      <c r="YE111" s="58"/>
      <c r="YF111" s="58"/>
      <c r="YG111" s="58"/>
      <c r="YH111" s="58"/>
      <c r="YI111" s="58"/>
      <c r="YJ111" s="58"/>
      <c r="YK111" s="58"/>
      <c r="YL111" s="58"/>
      <c r="YM111" s="58"/>
      <c r="YN111" s="58"/>
      <c r="YO111" s="58"/>
      <c r="YP111" s="58"/>
      <c r="YQ111" s="58"/>
      <c r="YR111" s="58"/>
      <c r="YS111" s="58"/>
      <c r="YT111" s="58"/>
      <c r="YU111" s="58"/>
      <c r="YV111" s="58"/>
      <c r="YW111" s="58"/>
      <c r="YX111" s="58"/>
      <c r="YY111" s="58"/>
      <c r="YZ111" s="58"/>
      <c r="ZA111" s="58"/>
      <c r="ZB111" s="58"/>
      <c r="ZC111" s="58"/>
      <c r="ZD111" s="58"/>
      <c r="ZE111" s="58"/>
      <c r="ZF111" s="58"/>
      <c r="ZG111" s="58"/>
      <c r="ZH111" s="58"/>
      <c r="ZI111" s="58"/>
      <c r="ZJ111" s="58"/>
      <c r="ZK111" s="58"/>
      <c r="ZL111" s="58"/>
      <c r="ZM111" s="58"/>
      <c r="ZN111" s="58"/>
      <c r="ZO111" s="58"/>
      <c r="ZP111" s="58"/>
      <c r="ZQ111" s="58"/>
      <c r="ZR111" s="58"/>
      <c r="ZS111" s="58"/>
      <c r="ZT111" s="58"/>
      <c r="ZU111" s="58"/>
      <c r="ZV111" s="58"/>
      <c r="ZW111" s="58"/>
      <c r="ZX111" s="58"/>
      <c r="ZY111" s="58"/>
      <c r="ZZ111" s="58"/>
      <c r="AAA111" s="58"/>
      <c r="AAB111" s="58"/>
      <c r="AAC111" s="58"/>
      <c r="AAD111" s="58"/>
      <c r="AAE111" s="58"/>
      <c r="AAF111" s="58"/>
      <c r="AAG111" s="58"/>
      <c r="AAH111" s="58"/>
      <c r="AAI111" s="58"/>
      <c r="AAJ111" s="58"/>
      <c r="AAK111" s="58"/>
      <c r="AAL111" s="58"/>
      <c r="AAM111" s="58"/>
      <c r="AAN111" s="58"/>
      <c r="AAO111" s="58"/>
      <c r="AAP111" s="58"/>
      <c r="AAQ111" s="58"/>
      <c r="AAR111" s="58"/>
      <c r="AAS111" s="58"/>
      <c r="AAT111" s="58"/>
      <c r="AAU111" s="58"/>
      <c r="AAV111" s="58"/>
      <c r="AAW111" s="58"/>
      <c r="AAX111" s="58"/>
      <c r="AAY111" s="58"/>
      <c r="AAZ111" s="58"/>
      <c r="ABA111" s="58"/>
      <c r="ABB111" s="58"/>
      <c r="ABC111" s="58"/>
      <c r="ABD111" s="58"/>
      <c r="ABE111" s="58"/>
      <c r="ABF111" s="58"/>
      <c r="ABG111" s="58"/>
      <c r="ABH111" s="58"/>
      <c r="ABI111" s="58"/>
      <c r="ABJ111" s="58"/>
      <c r="ABK111" s="58"/>
      <c r="ABL111" s="58"/>
      <c r="ABM111" s="58"/>
      <c r="ABN111" s="58"/>
      <c r="ABO111" s="58"/>
      <c r="ABP111" s="58"/>
      <c r="ABQ111" s="58"/>
      <c r="ABR111" s="58"/>
      <c r="ABS111" s="58"/>
      <c r="ABT111" s="58"/>
      <c r="ABU111" s="58"/>
      <c r="ABV111" s="58"/>
      <c r="ABW111" s="58"/>
      <c r="ABX111" s="58"/>
      <c r="ABY111" s="58"/>
      <c r="ABZ111" s="58"/>
      <c r="ACA111" s="58"/>
      <c r="ACB111" s="58"/>
      <c r="ACC111" s="58"/>
      <c r="ACD111" s="58"/>
      <c r="ACE111" s="58"/>
      <c r="ACF111" s="58"/>
      <c r="ACG111" s="58"/>
      <c r="ACH111" s="58"/>
      <c r="ACI111" s="58"/>
      <c r="ACJ111" s="58"/>
      <c r="ACK111" s="58"/>
      <c r="ACL111" s="58"/>
      <c r="ACM111" s="58"/>
      <c r="ACN111" s="58"/>
      <c r="ACO111" s="58"/>
      <c r="ACP111" s="58"/>
      <c r="ACQ111" s="58"/>
      <c r="ACR111" s="58"/>
      <c r="ACS111" s="58"/>
      <c r="ACT111" s="58"/>
      <c r="ACU111" s="58"/>
      <c r="ACV111" s="58"/>
      <c r="ACW111" s="58"/>
      <c r="ACX111" s="58"/>
      <c r="ACY111" s="58"/>
      <c r="ACZ111" s="58"/>
      <c r="ADA111" s="58"/>
      <c r="ADB111" s="58"/>
      <c r="ADC111" s="58"/>
      <c r="ADD111" s="58"/>
      <c r="ADE111" s="58"/>
      <c r="ADF111" s="58"/>
      <c r="ADG111" s="58"/>
      <c r="ADH111" s="58"/>
      <c r="ADI111" s="58"/>
      <c r="ADJ111" s="58"/>
      <c r="ADK111" s="58"/>
      <c r="ADL111" s="58"/>
      <c r="ADM111" s="58"/>
      <c r="ADN111" s="58"/>
      <c r="ADO111" s="58"/>
      <c r="ADP111" s="58"/>
      <c r="ADQ111" s="58"/>
      <c r="ADR111" s="58"/>
      <c r="ADS111" s="58"/>
      <c r="ADT111" s="58"/>
      <c r="ADU111" s="58"/>
      <c r="ADV111" s="58"/>
      <c r="ADW111" s="58"/>
      <c r="ADX111" s="58"/>
      <c r="ADY111" s="58"/>
      <c r="ADZ111" s="58"/>
      <c r="AEA111" s="58"/>
      <c r="AEB111" s="58"/>
      <c r="AEC111" s="58"/>
      <c r="AED111" s="58"/>
      <c r="AEE111" s="58"/>
      <c r="AEF111" s="58"/>
      <c r="AEG111" s="58"/>
      <c r="AEH111" s="58"/>
      <c r="AEI111" s="58"/>
      <c r="AEJ111" s="58"/>
      <c r="AEK111" s="58"/>
      <c r="AEL111" s="58"/>
      <c r="AEM111" s="58"/>
      <c r="AEN111" s="58"/>
      <c r="AEO111" s="58"/>
      <c r="AEP111" s="58"/>
      <c r="AEQ111" s="58"/>
      <c r="AER111" s="58"/>
      <c r="AES111" s="58"/>
      <c r="AET111" s="58"/>
      <c r="AEU111" s="58"/>
      <c r="AEV111" s="58"/>
      <c r="AEW111" s="58"/>
      <c r="AEX111" s="58"/>
      <c r="AEY111" s="58"/>
      <c r="AEZ111" s="58"/>
      <c r="AFA111" s="58"/>
      <c r="AFB111" s="58"/>
      <c r="AFC111" s="58"/>
      <c r="AFD111" s="58"/>
      <c r="AFE111" s="58"/>
      <c r="AFF111" s="58"/>
      <c r="AFG111" s="58"/>
      <c r="AFH111" s="58"/>
      <c r="AFI111" s="58"/>
      <c r="AFJ111" s="58"/>
      <c r="AFK111" s="58"/>
      <c r="AFL111" s="58"/>
      <c r="AFM111" s="58"/>
      <c r="AFN111" s="58"/>
      <c r="AFO111" s="58"/>
      <c r="AFP111" s="58"/>
      <c r="AFQ111" s="58"/>
      <c r="AFR111" s="58"/>
      <c r="AFS111" s="58"/>
      <c r="AFT111" s="58"/>
      <c r="AFU111" s="58"/>
      <c r="AFV111" s="58"/>
      <c r="AFW111" s="58"/>
      <c r="AFX111" s="58"/>
      <c r="AFY111" s="58"/>
      <c r="AFZ111" s="58"/>
      <c r="AGA111" s="58"/>
      <c r="AGB111" s="58"/>
      <c r="AGC111" s="58"/>
      <c r="AGD111" s="58"/>
      <c r="AGE111" s="58"/>
      <c r="AGF111" s="58"/>
      <c r="AGG111" s="58"/>
      <c r="AGH111" s="58"/>
      <c r="AGI111" s="58"/>
      <c r="AGJ111" s="58"/>
      <c r="AGK111" s="58"/>
      <c r="AGL111" s="58"/>
      <c r="AGM111" s="58"/>
      <c r="AGN111" s="58"/>
      <c r="AGO111" s="58"/>
      <c r="AGP111" s="58"/>
      <c r="AGQ111" s="58"/>
      <c r="AGR111" s="58"/>
      <c r="AGS111" s="58"/>
      <c r="AGT111" s="58"/>
      <c r="AGU111" s="58"/>
      <c r="AGV111" s="58"/>
      <c r="AGW111" s="58"/>
      <c r="AGX111" s="58"/>
      <c r="AGY111" s="58"/>
      <c r="AGZ111" s="58"/>
      <c r="AHA111" s="58"/>
      <c r="AHB111" s="58"/>
      <c r="AHC111" s="58"/>
      <c r="AHD111" s="58"/>
      <c r="AHE111" s="58"/>
      <c r="AHF111" s="58"/>
      <c r="AHG111" s="58"/>
      <c r="AHH111" s="58"/>
      <c r="AHI111" s="58"/>
      <c r="AHJ111" s="58"/>
      <c r="AHK111" s="58"/>
      <c r="AHL111" s="58"/>
      <c r="AHM111" s="58"/>
      <c r="AHN111" s="58"/>
      <c r="AHO111" s="58"/>
      <c r="AHP111" s="58"/>
      <c r="AHQ111" s="58"/>
      <c r="AHR111" s="58"/>
      <c r="AHS111" s="58"/>
      <c r="AHT111" s="58"/>
      <c r="AHU111" s="58"/>
      <c r="AHV111" s="58"/>
      <c r="AHW111" s="58"/>
      <c r="AHX111" s="58"/>
      <c r="AHY111" s="58"/>
      <c r="AHZ111" s="58"/>
      <c r="AIA111" s="58"/>
      <c r="AIB111" s="58"/>
      <c r="AIC111" s="58"/>
      <c r="AID111" s="58"/>
      <c r="AIE111" s="58"/>
      <c r="AIF111" s="58"/>
      <c r="AIG111" s="58"/>
      <c r="AIH111" s="58"/>
      <c r="AII111" s="58"/>
      <c r="AIJ111" s="58"/>
      <c r="AIK111" s="58"/>
      <c r="AIL111" s="58"/>
      <c r="AIM111" s="58"/>
      <c r="AIN111" s="58"/>
      <c r="AIO111" s="58"/>
      <c r="AIP111" s="58"/>
      <c r="AIQ111" s="58"/>
      <c r="AIR111" s="58"/>
      <c r="AIS111" s="58"/>
      <c r="AIT111" s="58"/>
      <c r="AIU111" s="58"/>
      <c r="AIV111" s="58"/>
      <c r="AIW111" s="58"/>
      <c r="AIX111" s="58"/>
      <c r="AIY111" s="58"/>
      <c r="AIZ111" s="58"/>
      <c r="AJA111" s="58"/>
      <c r="AJB111" s="58"/>
      <c r="AJC111" s="58"/>
      <c r="AJD111" s="58"/>
      <c r="AJE111" s="58"/>
      <c r="AJF111" s="58"/>
      <c r="AJG111" s="58"/>
      <c r="AJH111" s="58"/>
      <c r="AJI111" s="58"/>
      <c r="AJJ111" s="58"/>
      <c r="AJK111" s="58"/>
      <c r="AJL111" s="58"/>
      <c r="AJM111" s="58"/>
      <c r="AJN111" s="58"/>
      <c r="AJO111" s="58"/>
      <c r="AJP111" s="58"/>
      <c r="AJQ111" s="58"/>
      <c r="AJR111" s="58"/>
      <c r="AJS111" s="58"/>
      <c r="AJT111" s="58"/>
      <c r="AJU111" s="58"/>
      <c r="AJV111" s="58"/>
      <c r="AJW111" s="58"/>
      <c r="AJX111" s="58"/>
      <c r="AJY111" s="58"/>
      <c r="AJZ111" s="58"/>
      <c r="AKA111" s="58"/>
      <c r="AKB111" s="58"/>
      <c r="AKC111" s="58"/>
      <c r="AKD111" s="58"/>
      <c r="AKE111" s="58"/>
      <c r="AKF111" s="58"/>
      <c r="AKG111" s="58"/>
      <c r="AKH111" s="58"/>
      <c r="AKI111" s="58"/>
      <c r="AKJ111" s="58"/>
      <c r="AKK111" s="58"/>
      <c r="AKL111" s="58"/>
      <c r="AKM111" s="58"/>
      <c r="AKN111" s="58"/>
      <c r="AKO111" s="58"/>
      <c r="AKP111" s="58"/>
      <c r="AKQ111" s="58"/>
      <c r="AKR111" s="58"/>
      <c r="AKS111" s="58"/>
      <c r="AKT111" s="58"/>
      <c r="AKU111" s="58"/>
      <c r="AKV111" s="58"/>
      <c r="AKW111" s="58"/>
      <c r="AKX111" s="58"/>
      <c r="AKY111" s="58"/>
      <c r="AKZ111" s="58"/>
      <c r="ALA111" s="58"/>
      <c r="ALB111" s="58"/>
      <c r="ALC111" s="58"/>
      <c r="ALD111" s="58"/>
      <c r="ALE111" s="58"/>
      <c r="ALF111" s="58"/>
      <c r="ALG111" s="58"/>
      <c r="ALH111" s="58"/>
      <c r="ALI111" s="58"/>
      <c r="ALJ111" s="58"/>
      <c r="ALK111" s="58"/>
      <c r="ALL111" s="58"/>
      <c r="ALM111" s="58"/>
      <c r="ALN111" s="58"/>
      <c r="ALO111" s="58"/>
      <c r="ALP111" s="58"/>
      <c r="ALQ111" s="58"/>
      <c r="ALR111" s="58"/>
      <c r="ALS111" s="58"/>
      <c r="ALT111" s="58"/>
      <c r="ALU111" s="58"/>
      <c r="ALV111" s="58"/>
      <c r="ALW111" s="58"/>
      <c r="ALX111" s="58"/>
      <c r="ALY111" s="58"/>
      <c r="ALZ111" s="58"/>
      <c r="AMA111" s="58"/>
      <c r="AMB111" s="58"/>
      <c r="AMC111" s="58"/>
      <c r="AMD111" s="58"/>
      <c r="AME111" s="58"/>
      <c r="AMF111" s="58"/>
      <c r="AMG111" s="58"/>
      <c r="AMH111" s="58"/>
      <c r="AMI111" s="58"/>
      <c r="AMJ111" s="59"/>
    </row>
    <row r="112" spans="1:1024" s="2" customFormat="1" ht="15" customHeight="1">
      <c r="A112" s="190"/>
      <c r="B112" s="190"/>
      <c r="C112" s="190"/>
      <c r="D112" s="190"/>
      <c r="E112" s="190"/>
      <c r="F112" s="190"/>
      <c r="G112" s="190"/>
      <c r="H112" s="190"/>
      <c r="I112" s="190"/>
      <c r="J112" s="149"/>
      <c r="K112" s="1"/>
      <c r="AV112" s="58"/>
      <c r="AW112" s="58"/>
      <c r="AX112" s="58"/>
      <c r="AY112" s="58"/>
      <c r="AZ112" s="58"/>
      <c r="BA112" s="58"/>
      <c r="BB112" s="58"/>
      <c r="BC112" s="58"/>
      <c r="BD112" s="58"/>
      <c r="BE112" s="58"/>
      <c r="BF112" s="58"/>
      <c r="BG112" s="58"/>
      <c r="BH112" s="58"/>
      <c r="BI112" s="58"/>
      <c r="BJ112" s="58"/>
      <c r="BK112" s="58"/>
      <c r="BL112" s="58"/>
      <c r="BM112" s="58"/>
      <c r="BN112" s="58"/>
      <c r="BO112" s="58"/>
      <c r="BP112" s="58"/>
      <c r="BQ112" s="58"/>
      <c r="BR112" s="58"/>
      <c r="BS112" s="58"/>
      <c r="BT112" s="58"/>
      <c r="BU112" s="58"/>
      <c r="BV112" s="58"/>
      <c r="BW112" s="58"/>
      <c r="BX112" s="58"/>
      <c r="BY112" s="58"/>
      <c r="BZ112" s="58"/>
      <c r="CA112" s="58"/>
      <c r="CB112" s="58"/>
      <c r="CC112" s="58"/>
      <c r="CD112" s="58"/>
      <c r="CE112" s="58"/>
      <c r="CF112" s="58"/>
      <c r="CG112" s="58"/>
      <c r="CH112" s="58"/>
      <c r="CI112" s="58"/>
      <c r="CJ112" s="58"/>
      <c r="CK112" s="58"/>
      <c r="CL112" s="58"/>
      <c r="CM112" s="58"/>
      <c r="CN112" s="58"/>
      <c r="CO112" s="58"/>
      <c r="CP112" s="58"/>
      <c r="CQ112" s="58"/>
      <c r="CR112" s="58"/>
      <c r="CS112" s="58"/>
      <c r="CT112" s="58"/>
      <c r="CU112" s="58"/>
      <c r="CV112" s="58"/>
      <c r="CW112" s="58"/>
      <c r="CX112" s="58"/>
      <c r="CY112" s="58"/>
      <c r="CZ112" s="58"/>
      <c r="DA112" s="58"/>
      <c r="DB112" s="58"/>
      <c r="DC112" s="58"/>
      <c r="DD112" s="58"/>
      <c r="DE112" s="58"/>
      <c r="DF112" s="58"/>
      <c r="DG112" s="58"/>
      <c r="DH112" s="58"/>
      <c r="DI112" s="58"/>
      <c r="DJ112" s="58"/>
      <c r="DK112" s="58"/>
      <c r="DL112" s="58"/>
      <c r="DM112" s="58"/>
      <c r="DN112" s="58"/>
      <c r="DO112" s="58"/>
      <c r="DP112" s="58"/>
      <c r="DQ112" s="58"/>
      <c r="DR112" s="58"/>
      <c r="DS112" s="58"/>
      <c r="DT112" s="58"/>
      <c r="DU112" s="58"/>
      <c r="DV112" s="58"/>
      <c r="DW112" s="58"/>
      <c r="DX112" s="58"/>
      <c r="DY112" s="58"/>
      <c r="DZ112" s="58"/>
      <c r="EA112" s="58"/>
      <c r="EB112" s="58"/>
      <c r="EC112" s="58"/>
      <c r="ED112" s="58"/>
      <c r="EE112" s="58"/>
      <c r="EF112" s="58"/>
      <c r="EG112" s="58"/>
      <c r="EH112" s="58"/>
      <c r="EI112" s="58"/>
      <c r="EJ112" s="58"/>
      <c r="EK112" s="58"/>
      <c r="EL112" s="58"/>
      <c r="EM112" s="58"/>
      <c r="EN112" s="58"/>
      <c r="EO112" s="58"/>
      <c r="EP112" s="58"/>
      <c r="EQ112" s="58"/>
      <c r="ER112" s="58"/>
      <c r="ES112" s="58"/>
      <c r="ET112" s="58"/>
      <c r="EU112" s="58"/>
      <c r="EV112" s="58"/>
      <c r="EW112" s="58"/>
      <c r="EX112" s="58"/>
      <c r="EY112" s="58"/>
      <c r="EZ112" s="58"/>
      <c r="FA112" s="58"/>
      <c r="FB112" s="58"/>
      <c r="FC112" s="58"/>
      <c r="FD112" s="58"/>
      <c r="FE112" s="58"/>
      <c r="FF112" s="58"/>
      <c r="FG112" s="58"/>
      <c r="FH112" s="58"/>
      <c r="FI112" s="58"/>
      <c r="FJ112" s="58"/>
      <c r="FK112" s="58"/>
      <c r="FL112" s="58"/>
      <c r="FM112" s="58"/>
      <c r="FN112" s="58"/>
      <c r="FO112" s="58"/>
      <c r="FP112" s="58"/>
      <c r="FQ112" s="58"/>
      <c r="FR112" s="58"/>
      <c r="FS112" s="58"/>
      <c r="FT112" s="58"/>
      <c r="FU112" s="58"/>
      <c r="FV112" s="58"/>
      <c r="FW112" s="58"/>
      <c r="FX112" s="58"/>
      <c r="FY112" s="58"/>
      <c r="FZ112" s="58"/>
      <c r="GA112" s="58"/>
      <c r="GB112" s="58"/>
      <c r="GC112" s="58"/>
      <c r="GD112" s="58"/>
      <c r="GE112" s="58"/>
      <c r="GF112" s="58"/>
      <c r="GG112" s="58"/>
      <c r="GH112" s="58"/>
      <c r="GI112" s="58"/>
      <c r="GJ112" s="58"/>
      <c r="GK112" s="58"/>
      <c r="GL112" s="58"/>
      <c r="GM112" s="58"/>
      <c r="GN112" s="58"/>
      <c r="GO112" s="58"/>
      <c r="GP112" s="58"/>
      <c r="GQ112" s="58"/>
      <c r="GR112" s="58"/>
      <c r="GS112" s="58"/>
      <c r="GT112" s="58"/>
      <c r="GU112" s="58"/>
      <c r="GV112" s="58"/>
      <c r="GW112" s="58"/>
      <c r="GX112" s="58"/>
      <c r="GY112" s="58"/>
      <c r="GZ112" s="58"/>
      <c r="HA112" s="58"/>
      <c r="HB112" s="58"/>
      <c r="HC112" s="58"/>
      <c r="HD112" s="58"/>
      <c r="HE112" s="58"/>
      <c r="HF112" s="58"/>
      <c r="HG112" s="58"/>
      <c r="HH112" s="58"/>
      <c r="HI112" s="58"/>
      <c r="HJ112" s="58"/>
      <c r="HK112" s="58"/>
      <c r="HL112" s="58"/>
      <c r="HM112" s="58"/>
      <c r="HN112" s="58"/>
      <c r="HO112" s="58"/>
      <c r="HP112" s="58"/>
      <c r="HQ112" s="58"/>
      <c r="HR112" s="58"/>
      <c r="HS112" s="58"/>
      <c r="HT112" s="58"/>
      <c r="HU112" s="58"/>
      <c r="HV112" s="58"/>
      <c r="HW112" s="58"/>
      <c r="HX112" s="58"/>
      <c r="HY112" s="58"/>
      <c r="HZ112" s="58"/>
      <c r="IA112" s="58"/>
      <c r="IB112" s="58"/>
      <c r="IC112" s="58"/>
      <c r="ID112" s="58"/>
      <c r="IE112" s="58"/>
      <c r="IF112" s="58"/>
      <c r="IG112" s="58"/>
      <c r="IH112" s="58"/>
      <c r="II112" s="58"/>
      <c r="IJ112" s="58"/>
      <c r="IK112" s="58"/>
      <c r="IL112" s="58"/>
      <c r="IM112" s="58"/>
      <c r="IN112" s="58"/>
      <c r="IO112" s="58"/>
      <c r="IP112" s="58"/>
      <c r="IQ112" s="58"/>
      <c r="IR112" s="58"/>
      <c r="IS112" s="58"/>
      <c r="IT112" s="58"/>
      <c r="IU112" s="58"/>
      <c r="IV112" s="58"/>
      <c r="IW112" s="58"/>
      <c r="IX112" s="58"/>
      <c r="IY112" s="58"/>
      <c r="IZ112" s="58"/>
      <c r="JA112" s="58"/>
      <c r="JB112" s="58"/>
      <c r="JC112" s="58"/>
      <c r="JD112" s="58"/>
      <c r="JE112" s="58"/>
      <c r="JF112" s="58"/>
      <c r="JG112" s="58"/>
      <c r="JH112" s="58"/>
      <c r="JI112" s="58"/>
      <c r="JJ112" s="58"/>
      <c r="JK112" s="58"/>
      <c r="JL112" s="58"/>
      <c r="JM112" s="58"/>
      <c r="JN112" s="58"/>
      <c r="JO112" s="58"/>
      <c r="JP112" s="58"/>
      <c r="JQ112" s="58"/>
      <c r="JR112" s="58"/>
      <c r="JS112" s="58"/>
      <c r="JT112" s="58"/>
      <c r="JU112" s="58"/>
      <c r="JV112" s="58"/>
      <c r="JW112" s="58"/>
      <c r="JX112" s="58"/>
      <c r="JY112" s="58"/>
      <c r="JZ112" s="58"/>
      <c r="KA112" s="58"/>
      <c r="KB112" s="58"/>
      <c r="KC112" s="58"/>
      <c r="KD112" s="58"/>
      <c r="KE112" s="58"/>
      <c r="KF112" s="58"/>
      <c r="KG112" s="58"/>
      <c r="KH112" s="58"/>
      <c r="KI112" s="58"/>
      <c r="KJ112" s="58"/>
      <c r="KK112" s="58"/>
      <c r="KL112" s="58"/>
      <c r="KM112" s="58"/>
      <c r="KN112" s="58"/>
      <c r="KO112" s="58"/>
      <c r="KP112" s="58"/>
      <c r="KQ112" s="58"/>
      <c r="KR112" s="58"/>
      <c r="KS112" s="58"/>
      <c r="KT112" s="58"/>
      <c r="KU112" s="58"/>
      <c r="KV112" s="58"/>
      <c r="KW112" s="58"/>
      <c r="KX112" s="58"/>
      <c r="KY112" s="58"/>
      <c r="KZ112" s="58"/>
      <c r="LA112" s="58"/>
      <c r="LB112" s="58"/>
      <c r="LC112" s="58"/>
      <c r="LD112" s="58"/>
      <c r="LE112" s="58"/>
      <c r="LF112" s="58"/>
      <c r="LG112" s="58"/>
      <c r="LH112" s="58"/>
      <c r="LI112" s="58"/>
      <c r="LJ112" s="58"/>
      <c r="LK112" s="58"/>
      <c r="LL112" s="58"/>
      <c r="LM112" s="58"/>
      <c r="LN112" s="58"/>
      <c r="LO112" s="58"/>
      <c r="LP112" s="58"/>
      <c r="LQ112" s="58"/>
      <c r="LR112" s="58"/>
      <c r="LS112" s="58"/>
      <c r="LT112" s="58"/>
      <c r="LU112" s="58"/>
      <c r="LV112" s="58"/>
      <c r="LW112" s="58"/>
      <c r="LX112" s="58"/>
      <c r="LY112" s="58"/>
      <c r="LZ112" s="58"/>
      <c r="MA112" s="58"/>
      <c r="MB112" s="58"/>
      <c r="MC112" s="58"/>
      <c r="MD112" s="58"/>
      <c r="ME112" s="58"/>
      <c r="MF112" s="58"/>
      <c r="MG112" s="58"/>
      <c r="MH112" s="58"/>
      <c r="MI112" s="58"/>
      <c r="MJ112" s="58"/>
      <c r="MK112" s="58"/>
      <c r="ML112" s="58"/>
      <c r="MM112" s="58"/>
      <c r="MN112" s="58"/>
      <c r="MO112" s="58"/>
      <c r="MP112" s="58"/>
      <c r="MQ112" s="58"/>
      <c r="MR112" s="58"/>
      <c r="MS112" s="58"/>
      <c r="MT112" s="58"/>
      <c r="MU112" s="58"/>
      <c r="MV112" s="58"/>
      <c r="MW112" s="58"/>
      <c r="MX112" s="58"/>
      <c r="MY112" s="58"/>
      <c r="MZ112" s="58"/>
      <c r="NA112" s="58"/>
      <c r="NB112" s="58"/>
      <c r="NC112" s="58"/>
      <c r="ND112" s="58"/>
      <c r="NE112" s="58"/>
      <c r="NF112" s="58"/>
      <c r="NG112" s="58"/>
      <c r="NH112" s="58"/>
      <c r="NI112" s="58"/>
      <c r="NJ112" s="58"/>
      <c r="NK112" s="58"/>
      <c r="NL112" s="58"/>
      <c r="NM112" s="58"/>
      <c r="NN112" s="58"/>
      <c r="NO112" s="58"/>
      <c r="NP112" s="58"/>
      <c r="NQ112" s="58"/>
      <c r="NR112" s="58"/>
      <c r="NS112" s="58"/>
      <c r="NT112" s="58"/>
      <c r="NU112" s="58"/>
      <c r="NV112" s="58"/>
      <c r="NW112" s="58"/>
      <c r="NX112" s="58"/>
      <c r="NY112" s="58"/>
      <c r="NZ112" s="58"/>
      <c r="OA112" s="58"/>
      <c r="OB112" s="58"/>
      <c r="OC112" s="58"/>
      <c r="OD112" s="58"/>
      <c r="OE112" s="58"/>
      <c r="OF112" s="58"/>
      <c r="OG112" s="58"/>
      <c r="OH112" s="58"/>
      <c r="OI112" s="58"/>
      <c r="OJ112" s="58"/>
      <c r="OK112" s="58"/>
      <c r="OL112" s="58"/>
      <c r="OM112" s="58"/>
      <c r="ON112" s="58"/>
      <c r="OO112" s="58"/>
      <c r="OP112" s="58"/>
      <c r="OQ112" s="58"/>
      <c r="OR112" s="58"/>
      <c r="OS112" s="58"/>
      <c r="OT112" s="58"/>
      <c r="OU112" s="58"/>
      <c r="OV112" s="58"/>
      <c r="OW112" s="58"/>
      <c r="OX112" s="58"/>
      <c r="OY112" s="58"/>
      <c r="OZ112" s="58"/>
      <c r="PA112" s="58"/>
      <c r="PB112" s="58"/>
      <c r="PC112" s="58"/>
      <c r="PD112" s="58"/>
      <c r="PE112" s="58"/>
      <c r="PF112" s="58"/>
      <c r="PG112" s="58"/>
      <c r="PH112" s="58"/>
      <c r="PI112" s="58"/>
      <c r="PJ112" s="58"/>
      <c r="PK112" s="58"/>
      <c r="PL112" s="58"/>
      <c r="PM112" s="58"/>
      <c r="PN112" s="58"/>
      <c r="PO112" s="58"/>
      <c r="PP112" s="58"/>
      <c r="PQ112" s="58"/>
      <c r="PR112" s="58"/>
      <c r="PS112" s="58"/>
      <c r="PT112" s="58"/>
      <c r="PU112" s="58"/>
      <c r="PV112" s="58"/>
      <c r="PW112" s="58"/>
      <c r="PX112" s="58"/>
      <c r="PY112" s="58"/>
      <c r="PZ112" s="58"/>
      <c r="QA112" s="58"/>
      <c r="QB112" s="58"/>
      <c r="QC112" s="58"/>
      <c r="QD112" s="58"/>
      <c r="QE112" s="58"/>
      <c r="QF112" s="58"/>
      <c r="QG112" s="58"/>
      <c r="QH112" s="58"/>
      <c r="QI112" s="58"/>
      <c r="QJ112" s="58"/>
      <c r="QK112" s="58"/>
      <c r="QL112" s="58"/>
      <c r="QM112" s="58"/>
      <c r="QN112" s="58"/>
      <c r="QO112" s="58"/>
      <c r="QP112" s="58"/>
      <c r="QQ112" s="58"/>
      <c r="QR112" s="58"/>
      <c r="QS112" s="58"/>
      <c r="QT112" s="58"/>
      <c r="QU112" s="58"/>
      <c r="QV112" s="58"/>
      <c r="QW112" s="58"/>
      <c r="QX112" s="58"/>
      <c r="QY112" s="58"/>
      <c r="QZ112" s="58"/>
      <c r="RA112" s="58"/>
      <c r="RB112" s="58"/>
      <c r="RC112" s="58"/>
      <c r="RD112" s="58"/>
      <c r="RE112" s="58"/>
      <c r="RF112" s="58"/>
      <c r="RG112" s="58"/>
      <c r="RH112" s="58"/>
      <c r="RI112" s="58"/>
      <c r="RJ112" s="58"/>
      <c r="RK112" s="58"/>
      <c r="RL112" s="58"/>
      <c r="RM112" s="58"/>
      <c r="RN112" s="58"/>
      <c r="RO112" s="58"/>
      <c r="RP112" s="58"/>
      <c r="RQ112" s="58"/>
      <c r="RR112" s="58"/>
      <c r="RS112" s="58"/>
      <c r="RT112" s="58"/>
      <c r="RU112" s="58"/>
      <c r="RV112" s="58"/>
      <c r="RW112" s="58"/>
      <c r="RX112" s="58"/>
      <c r="RY112" s="58"/>
      <c r="RZ112" s="58"/>
      <c r="SA112" s="58"/>
      <c r="SB112" s="58"/>
      <c r="SC112" s="58"/>
      <c r="SD112" s="58"/>
      <c r="SE112" s="58"/>
      <c r="SF112" s="58"/>
      <c r="SG112" s="58"/>
      <c r="SH112" s="58"/>
      <c r="SI112" s="58"/>
      <c r="SJ112" s="58"/>
      <c r="SK112" s="58"/>
      <c r="SL112" s="58"/>
      <c r="SM112" s="58"/>
      <c r="SN112" s="58"/>
      <c r="SO112" s="58"/>
      <c r="SP112" s="58"/>
      <c r="SQ112" s="58"/>
      <c r="SR112" s="58"/>
      <c r="SS112" s="58"/>
      <c r="ST112" s="58"/>
      <c r="SU112" s="58"/>
      <c r="SV112" s="58"/>
      <c r="SW112" s="58"/>
      <c r="SX112" s="58"/>
      <c r="SY112" s="58"/>
      <c r="SZ112" s="58"/>
      <c r="TA112" s="58"/>
      <c r="TB112" s="58"/>
      <c r="TC112" s="58"/>
      <c r="TD112" s="58"/>
      <c r="TE112" s="58"/>
      <c r="TF112" s="58"/>
      <c r="TG112" s="58"/>
      <c r="TH112" s="58"/>
      <c r="TI112" s="58"/>
      <c r="TJ112" s="58"/>
      <c r="TK112" s="58"/>
      <c r="TL112" s="58"/>
      <c r="TM112" s="58"/>
      <c r="TN112" s="58"/>
      <c r="TO112" s="58"/>
      <c r="TP112" s="58"/>
      <c r="TQ112" s="58"/>
      <c r="TR112" s="58"/>
      <c r="TS112" s="58"/>
      <c r="TT112" s="58"/>
      <c r="TU112" s="58"/>
      <c r="TV112" s="58"/>
      <c r="TW112" s="58"/>
      <c r="TX112" s="58"/>
      <c r="TY112" s="58"/>
      <c r="TZ112" s="58"/>
      <c r="UA112" s="58"/>
      <c r="UB112" s="58"/>
      <c r="UC112" s="58"/>
      <c r="UD112" s="58"/>
      <c r="UE112" s="58"/>
      <c r="UF112" s="58"/>
      <c r="UG112" s="58"/>
      <c r="UH112" s="58"/>
      <c r="UI112" s="58"/>
      <c r="UJ112" s="58"/>
      <c r="UK112" s="58"/>
      <c r="UL112" s="58"/>
      <c r="UM112" s="58"/>
      <c r="UN112" s="58"/>
      <c r="UO112" s="58"/>
      <c r="UP112" s="58"/>
      <c r="UQ112" s="58"/>
      <c r="UR112" s="58"/>
      <c r="US112" s="58"/>
      <c r="UT112" s="58"/>
      <c r="UU112" s="58"/>
      <c r="UV112" s="58"/>
      <c r="UW112" s="58"/>
      <c r="UX112" s="58"/>
      <c r="UY112" s="58"/>
      <c r="UZ112" s="58"/>
      <c r="VA112" s="58"/>
      <c r="VB112" s="58"/>
      <c r="VC112" s="58"/>
      <c r="VD112" s="58"/>
      <c r="VE112" s="58"/>
      <c r="VF112" s="58"/>
      <c r="VG112" s="58"/>
      <c r="VH112" s="58"/>
      <c r="VI112" s="58"/>
      <c r="VJ112" s="58"/>
      <c r="VK112" s="58"/>
      <c r="VL112" s="58"/>
      <c r="VM112" s="58"/>
      <c r="VN112" s="58"/>
      <c r="VO112" s="58"/>
      <c r="VP112" s="58"/>
      <c r="VQ112" s="58"/>
      <c r="VR112" s="58"/>
      <c r="VS112" s="58"/>
      <c r="VT112" s="58"/>
      <c r="VU112" s="58"/>
      <c r="VV112" s="58"/>
      <c r="VW112" s="58"/>
      <c r="VX112" s="58"/>
      <c r="VY112" s="58"/>
      <c r="VZ112" s="58"/>
      <c r="WA112" s="58"/>
      <c r="WB112" s="58"/>
      <c r="WC112" s="58"/>
      <c r="WD112" s="58"/>
      <c r="WE112" s="58"/>
      <c r="WF112" s="58"/>
      <c r="WG112" s="58"/>
      <c r="WH112" s="58"/>
      <c r="WI112" s="58"/>
      <c r="WJ112" s="58"/>
      <c r="WK112" s="58"/>
      <c r="WL112" s="58"/>
      <c r="WM112" s="58"/>
      <c r="WN112" s="58"/>
      <c r="WO112" s="58"/>
      <c r="WP112" s="58"/>
      <c r="WQ112" s="58"/>
      <c r="WR112" s="58"/>
      <c r="WS112" s="58"/>
      <c r="WT112" s="58"/>
      <c r="WU112" s="58"/>
      <c r="WV112" s="58"/>
      <c r="WW112" s="58"/>
      <c r="WX112" s="58"/>
      <c r="WY112" s="58"/>
      <c r="WZ112" s="58"/>
      <c r="XA112" s="58"/>
      <c r="XB112" s="58"/>
      <c r="XC112" s="58"/>
      <c r="XD112" s="58"/>
      <c r="XE112" s="58"/>
      <c r="XF112" s="58"/>
      <c r="XG112" s="58"/>
      <c r="XH112" s="58"/>
      <c r="XI112" s="58"/>
      <c r="XJ112" s="58"/>
      <c r="XK112" s="58"/>
      <c r="XL112" s="58"/>
      <c r="XM112" s="58"/>
      <c r="XN112" s="58"/>
      <c r="XO112" s="58"/>
      <c r="XP112" s="58"/>
      <c r="XQ112" s="58"/>
      <c r="XR112" s="58"/>
      <c r="XS112" s="58"/>
      <c r="XT112" s="58"/>
      <c r="XU112" s="58"/>
      <c r="XV112" s="58"/>
      <c r="XW112" s="58"/>
      <c r="XX112" s="58"/>
      <c r="XY112" s="58"/>
      <c r="XZ112" s="58"/>
      <c r="YA112" s="58"/>
      <c r="YB112" s="58"/>
      <c r="YC112" s="58"/>
      <c r="YD112" s="58"/>
      <c r="YE112" s="58"/>
      <c r="YF112" s="58"/>
      <c r="YG112" s="58"/>
      <c r="YH112" s="58"/>
      <c r="YI112" s="58"/>
      <c r="YJ112" s="58"/>
      <c r="YK112" s="58"/>
      <c r="YL112" s="58"/>
      <c r="YM112" s="58"/>
      <c r="YN112" s="58"/>
      <c r="YO112" s="58"/>
      <c r="YP112" s="58"/>
      <c r="YQ112" s="58"/>
      <c r="YR112" s="58"/>
      <c r="YS112" s="58"/>
      <c r="YT112" s="58"/>
      <c r="YU112" s="58"/>
      <c r="YV112" s="58"/>
      <c r="YW112" s="58"/>
      <c r="YX112" s="58"/>
      <c r="YY112" s="58"/>
      <c r="YZ112" s="58"/>
      <c r="ZA112" s="58"/>
      <c r="ZB112" s="58"/>
      <c r="ZC112" s="58"/>
      <c r="ZD112" s="58"/>
      <c r="ZE112" s="58"/>
      <c r="ZF112" s="58"/>
      <c r="ZG112" s="58"/>
      <c r="ZH112" s="58"/>
      <c r="ZI112" s="58"/>
      <c r="ZJ112" s="58"/>
      <c r="ZK112" s="58"/>
      <c r="ZL112" s="58"/>
      <c r="ZM112" s="58"/>
      <c r="ZN112" s="58"/>
      <c r="ZO112" s="58"/>
      <c r="ZP112" s="58"/>
      <c r="ZQ112" s="58"/>
      <c r="ZR112" s="58"/>
      <c r="ZS112" s="58"/>
      <c r="ZT112" s="58"/>
      <c r="ZU112" s="58"/>
      <c r="ZV112" s="58"/>
      <c r="ZW112" s="58"/>
      <c r="ZX112" s="58"/>
      <c r="ZY112" s="58"/>
      <c r="ZZ112" s="58"/>
      <c r="AAA112" s="58"/>
      <c r="AAB112" s="58"/>
      <c r="AAC112" s="58"/>
      <c r="AAD112" s="58"/>
      <c r="AAE112" s="58"/>
      <c r="AAF112" s="58"/>
      <c r="AAG112" s="58"/>
      <c r="AAH112" s="58"/>
      <c r="AAI112" s="58"/>
      <c r="AAJ112" s="58"/>
      <c r="AAK112" s="58"/>
      <c r="AAL112" s="58"/>
      <c r="AAM112" s="58"/>
      <c r="AAN112" s="58"/>
      <c r="AAO112" s="58"/>
      <c r="AAP112" s="58"/>
      <c r="AAQ112" s="58"/>
      <c r="AAR112" s="58"/>
      <c r="AAS112" s="58"/>
      <c r="AAT112" s="58"/>
      <c r="AAU112" s="58"/>
      <c r="AAV112" s="58"/>
      <c r="AAW112" s="58"/>
      <c r="AAX112" s="58"/>
      <c r="AAY112" s="58"/>
      <c r="AAZ112" s="58"/>
      <c r="ABA112" s="58"/>
      <c r="ABB112" s="58"/>
      <c r="ABC112" s="58"/>
      <c r="ABD112" s="58"/>
      <c r="ABE112" s="58"/>
      <c r="ABF112" s="58"/>
      <c r="ABG112" s="58"/>
      <c r="ABH112" s="58"/>
      <c r="ABI112" s="58"/>
      <c r="ABJ112" s="58"/>
      <c r="ABK112" s="58"/>
      <c r="ABL112" s="58"/>
      <c r="ABM112" s="58"/>
      <c r="ABN112" s="58"/>
      <c r="ABO112" s="58"/>
      <c r="ABP112" s="58"/>
      <c r="ABQ112" s="58"/>
      <c r="ABR112" s="58"/>
      <c r="ABS112" s="58"/>
      <c r="ABT112" s="58"/>
      <c r="ABU112" s="58"/>
      <c r="ABV112" s="58"/>
      <c r="ABW112" s="58"/>
      <c r="ABX112" s="58"/>
      <c r="ABY112" s="58"/>
      <c r="ABZ112" s="58"/>
      <c r="ACA112" s="58"/>
      <c r="ACB112" s="58"/>
      <c r="ACC112" s="58"/>
      <c r="ACD112" s="58"/>
      <c r="ACE112" s="58"/>
      <c r="ACF112" s="58"/>
      <c r="ACG112" s="58"/>
      <c r="ACH112" s="58"/>
      <c r="ACI112" s="58"/>
      <c r="ACJ112" s="58"/>
      <c r="ACK112" s="58"/>
      <c r="ACL112" s="58"/>
      <c r="ACM112" s="58"/>
      <c r="ACN112" s="58"/>
      <c r="ACO112" s="58"/>
      <c r="ACP112" s="58"/>
      <c r="ACQ112" s="58"/>
      <c r="ACR112" s="58"/>
      <c r="ACS112" s="58"/>
      <c r="ACT112" s="58"/>
      <c r="ACU112" s="58"/>
      <c r="ACV112" s="58"/>
      <c r="ACW112" s="58"/>
      <c r="ACX112" s="58"/>
      <c r="ACY112" s="58"/>
      <c r="ACZ112" s="58"/>
      <c r="ADA112" s="58"/>
      <c r="ADB112" s="58"/>
      <c r="ADC112" s="58"/>
      <c r="ADD112" s="58"/>
      <c r="ADE112" s="58"/>
      <c r="ADF112" s="58"/>
      <c r="ADG112" s="58"/>
      <c r="ADH112" s="58"/>
      <c r="ADI112" s="58"/>
      <c r="ADJ112" s="58"/>
      <c r="ADK112" s="58"/>
      <c r="ADL112" s="58"/>
      <c r="ADM112" s="58"/>
      <c r="ADN112" s="58"/>
      <c r="ADO112" s="58"/>
      <c r="ADP112" s="58"/>
      <c r="ADQ112" s="58"/>
      <c r="ADR112" s="58"/>
      <c r="ADS112" s="58"/>
      <c r="ADT112" s="58"/>
      <c r="ADU112" s="58"/>
      <c r="ADV112" s="58"/>
      <c r="ADW112" s="58"/>
      <c r="ADX112" s="58"/>
      <c r="ADY112" s="58"/>
      <c r="ADZ112" s="58"/>
      <c r="AEA112" s="58"/>
      <c r="AEB112" s="58"/>
      <c r="AEC112" s="58"/>
      <c r="AED112" s="58"/>
      <c r="AEE112" s="58"/>
      <c r="AEF112" s="58"/>
      <c r="AEG112" s="58"/>
      <c r="AEH112" s="58"/>
      <c r="AEI112" s="58"/>
      <c r="AEJ112" s="58"/>
      <c r="AEK112" s="58"/>
      <c r="AEL112" s="58"/>
      <c r="AEM112" s="58"/>
      <c r="AEN112" s="58"/>
      <c r="AEO112" s="58"/>
      <c r="AEP112" s="58"/>
      <c r="AEQ112" s="58"/>
      <c r="AER112" s="58"/>
      <c r="AES112" s="58"/>
      <c r="AET112" s="58"/>
      <c r="AEU112" s="58"/>
      <c r="AEV112" s="58"/>
      <c r="AEW112" s="58"/>
      <c r="AEX112" s="58"/>
      <c r="AEY112" s="58"/>
      <c r="AEZ112" s="58"/>
      <c r="AFA112" s="58"/>
      <c r="AFB112" s="58"/>
      <c r="AFC112" s="58"/>
      <c r="AFD112" s="58"/>
      <c r="AFE112" s="58"/>
      <c r="AFF112" s="58"/>
      <c r="AFG112" s="58"/>
      <c r="AFH112" s="58"/>
      <c r="AFI112" s="58"/>
      <c r="AFJ112" s="58"/>
      <c r="AFK112" s="58"/>
      <c r="AFL112" s="58"/>
      <c r="AFM112" s="58"/>
      <c r="AFN112" s="58"/>
      <c r="AFO112" s="58"/>
      <c r="AFP112" s="58"/>
      <c r="AFQ112" s="58"/>
      <c r="AFR112" s="58"/>
      <c r="AFS112" s="58"/>
      <c r="AFT112" s="58"/>
      <c r="AFU112" s="58"/>
      <c r="AFV112" s="58"/>
      <c r="AFW112" s="58"/>
      <c r="AFX112" s="58"/>
      <c r="AFY112" s="58"/>
      <c r="AFZ112" s="58"/>
      <c r="AGA112" s="58"/>
      <c r="AGB112" s="58"/>
      <c r="AGC112" s="58"/>
      <c r="AGD112" s="58"/>
      <c r="AGE112" s="58"/>
      <c r="AGF112" s="58"/>
      <c r="AGG112" s="58"/>
      <c r="AGH112" s="58"/>
      <c r="AGI112" s="58"/>
      <c r="AGJ112" s="58"/>
      <c r="AGK112" s="58"/>
      <c r="AGL112" s="58"/>
      <c r="AGM112" s="58"/>
      <c r="AGN112" s="58"/>
      <c r="AGO112" s="58"/>
      <c r="AGP112" s="58"/>
      <c r="AGQ112" s="58"/>
      <c r="AGR112" s="58"/>
      <c r="AGS112" s="58"/>
      <c r="AGT112" s="58"/>
      <c r="AGU112" s="58"/>
      <c r="AGV112" s="58"/>
      <c r="AGW112" s="58"/>
      <c r="AGX112" s="58"/>
      <c r="AGY112" s="58"/>
      <c r="AGZ112" s="58"/>
      <c r="AHA112" s="58"/>
      <c r="AHB112" s="58"/>
      <c r="AHC112" s="58"/>
      <c r="AHD112" s="58"/>
      <c r="AHE112" s="58"/>
      <c r="AHF112" s="58"/>
      <c r="AHG112" s="58"/>
      <c r="AHH112" s="58"/>
      <c r="AHI112" s="58"/>
      <c r="AHJ112" s="58"/>
      <c r="AHK112" s="58"/>
      <c r="AHL112" s="58"/>
      <c r="AHM112" s="58"/>
      <c r="AHN112" s="58"/>
      <c r="AHO112" s="58"/>
      <c r="AHP112" s="58"/>
      <c r="AHQ112" s="58"/>
      <c r="AHR112" s="58"/>
      <c r="AHS112" s="58"/>
      <c r="AHT112" s="58"/>
      <c r="AHU112" s="58"/>
      <c r="AHV112" s="58"/>
      <c r="AHW112" s="58"/>
      <c r="AHX112" s="58"/>
      <c r="AHY112" s="58"/>
      <c r="AHZ112" s="58"/>
      <c r="AIA112" s="58"/>
      <c r="AIB112" s="58"/>
      <c r="AIC112" s="58"/>
      <c r="AID112" s="58"/>
      <c r="AIE112" s="58"/>
      <c r="AIF112" s="58"/>
      <c r="AIG112" s="58"/>
      <c r="AIH112" s="58"/>
      <c r="AII112" s="58"/>
      <c r="AIJ112" s="58"/>
      <c r="AIK112" s="58"/>
      <c r="AIL112" s="58"/>
      <c r="AIM112" s="58"/>
      <c r="AIN112" s="58"/>
      <c r="AIO112" s="58"/>
      <c r="AIP112" s="58"/>
      <c r="AIQ112" s="58"/>
      <c r="AIR112" s="58"/>
      <c r="AIS112" s="58"/>
      <c r="AIT112" s="58"/>
      <c r="AIU112" s="58"/>
      <c r="AIV112" s="58"/>
      <c r="AIW112" s="58"/>
      <c r="AIX112" s="58"/>
      <c r="AIY112" s="58"/>
      <c r="AIZ112" s="58"/>
      <c r="AJA112" s="58"/>
      <c r="AJB112" s="58"/>
      <c r="AJC112" s="58"/>
      <c r="AJD112" s="58"/>
      <c r="AJE112" s="58"/>
      <c r="AJF112" s="58"/>
      <c r="AJG112" s="58"/>
      <c r="AJH112" s="58"/>
      <c r="AJI112" s="58"/>
      <c r="AJJ112" s="58"/>
      <c r="AJK112" s="58"/>
      <c r="AJL112" s="58"/>
      <c r="AJM112" s="58"/>
      <c r="AJN112" s="58"/>
      <c r="AJO112" s="58"/>
      <c r="AJP112" s="58"/>
      <c r="AJQ112" s="58"/>
      <c r="AJR112" s="58"/>
      <c r="AJS112" s="58"/>
      <c r="AJT112" s="58"/>
      <c r="AJU112" s="58"/>
      <c r="AJV112" s="58"/>
      <c r="AJW112" s="58"/>
      <c r="AJX112" s="58"/>
      <c r="AJY112" s="58"/>
      <c r="AJZ112" s="58"/>
      <c r="AKA112" s="58"/>
      <c r="AKB112" s="58"/>
      <c r="AKC112" s="58"/>
      <c r="AKD112" s="58"/>
      <c r="AKE112" s="58"/>
      <c r="AKF112" s="58"/>
      <c r="AKG112" s="58"/>
      <c r="AKH112" s="58"/>
      <c r="AKI112" s="58"/>
      <c r="AKJ112" s="58"/>
      <c r="AKK112" s="58"/>
      <c r="AKL112" s="58"/>
      <c r="AKM112" s="58"/>
      <c r="AKN112" s="58"/>
      <c r="AKO112" s="58"/>
      <c r="AKP112" s="58"/>
      <c r="AKQ112" s="58"/>
      <c r="AKR112" s="58"/>
      <c r="AKS112" s="58"/>
      <c r="AKT112" s="58"/>
      <c r="AKU112" s="58"/>
      <c r="AKV112" s="58"/>
      <c r="AKW112" s="58"/>
      <c r="AKX112" s="58"/>
      <c r="AKY112" s="58"/>
      <c r="AKZ112" s="58"/>
      <c r="ALA112" s="58"/>
      <c r="ALB112" s="58"/>
      <c r="ALC112" s="58"/>
      <c r="ALD112" s="58"/>
      <c r="ALE112" s="58"/>
      <c r="ALF112" s="58"/>
      <c r="ALG112" s="58"/>
      <c r="ALH112" s="58"/>
      <c r="ALI112" s="58"/>
      <c r="ALJ112" s="58"/>
      <c r="ALK112" s="58"/>
      <c r="ALL112" s="58"/>
      <c r="ALM112" s="58"/>
      <c r="ALN112" s="58"/>
      <c r="ALO112" s="58"/>
      <c r="ALP112" s="58"/>
      <c r="ALQ112" s="58"/>
      <c r="ALR112" s="58"/>
      <c r="ALS112" s="58"/>
      <c r="ALT112" s="58"/>
      <c r="ALU112" s="58"/>
      <c r="ALV112" s="58"/>
      <c r="ALW112" s="58"/>
      <c r="ALX112" s="58"/>
      <c r="ALY112" s="58"/>
      <c r="ALZ112" s="58"/>
      <c r="AMA112" s="58"/>
      <c r="AMB112" s="58"/>
      <c r="AMC112" s="58"/>
      <c r="AMD112" s="58"/>
      <c r="AME112" s="58"/>
      <c r="AMF112" s="58"/>
      <c r="AMG112" s="58"/>
      <c r="AMH112" s="58"/>
      <c r="AMI112" s="58"/>
      <c r="AMJ112" s="59"/>
    </row>
    <row r="113" spans="1:1024" s="2" customFormat="1" ht="15" customHeight="1">
      <c r="A113" s="185" t="s">
        <v>173</v>
      </c>
      <c r="B113" s="185"/>
      <c r="C113" s="185"/>
      <c r="D113" s="185"/>
      <c r="E113" s="185"/>
      <c r="F113" s="185"/>
      <c r="G113" s="185"/>
      <c r="H113" s="185"/>
      <c r="I113" s="185"/>
      <c r="J113" s="15"/>
      <c r="K113" s="1"/>
      <c r="AV113" s="58"/>
      <c r="AW113" s="58"/>
      <c r="AX113" s="58"/>
      <c r="AY113" s="58"/>
      <c r="AZ113" s="58"/>
      <c r="BA113" s="58"/>
      <c r="BB113" s="58"/>
      <c r="BC113" s="58"/>
      <c r="BD113" s="58"/>
      <c r="BE113" s="58"/>
      <c r="BF113" s="58"/>
      <c r="BG113" s="58"/>
      <c r="BH113" s="58"/>
      <c r="BI113" s="58"/>
      <c r="BJ113" s="58"/>
      <c r="BK113" s="58"/>
      <c r="BL113" s="58"/>
      <c r="BM113" s="58"/>
      <c r="BN113" s="58"/>
      <c r="BO113" s="58"/>
      <c r="BP113" s="58"/>
      <c r="BQ113" s="58"/>
      <c r="BR113" s="58"/>
      <c r="BS113" s="58"/>
      <c r="BT113" s="58"/>
      <c r="BU113" s="58"/>
      <c r="BV113" s="58"/>
      <c r="BW113" s="58"/>
      <c r="BX113" s="58"/>
      <c r="BY113" s="58"/>
      <c r="BZ113" s="58"/>
      <c r="CA113" s="58"/>
      <c r="CB113" s="58"/>
      <c r="CC113" s="58"/>
      <c r="CD113" s="58"/>
      <c r="CE113" s="58"/>
      <c r="CF113" s="58"/>
      <c r="CG113" s="58"/>
      <c r="CH113" s="58"/>
      <c r="CI113" s="58"/>
      <c r="CJ113" s="58"/>
      <c r="CK113" s="58"/>
      <c r="CL113" s="58"/>
      <c r="CM113" s="58"/>
      <c r="CN113" s="58"/>
      <c r="CO113" s="58"/>
      <c r="CP113" s="58"/>
      <c r="CQ113" s="58"/>
      <c r="CR113" s="58"/>
      <c r="CS113" s="58"/>
      <c r="CT113" s="58"/>
      <c r="CU113" s="58"/>
      <c r="CV113" s="58"/>
      <c r="CW113" s="58"/>
      <c r="CX113" s="58"/>
      <c r="CY113" s="58"/>
      <c r="CZ113" s="58"/>
      <c r="DA113" s="58"/>
      <c r="DB113" s="58"/>
      <c r="DC113" s="58"/>
      <c r="DD113" s="58"/>
      <c r="DE113" s="58"/>
      <c r="DF113" s="58"/>
      <c r="DG113" s="58"/>
      <c r="DH113" s="58"/>
      <c r="DI113" s="58"/>
      <c r="DJ113" s="58"/>
      <c r="DK113" s="58"/>
      <c r="DL113" s="58"/>
      <c r="DM113" s="58"/>
      <c r="DN113" s="58"/>
      <c r="DO113" s="58"/>
      <c r="DP113" s="58"/>
      <c r="DQ113" s="58"/>
      <c r="DR113" s="58"/>
      <c r="DS113" s="58"/>
      <c r="DT113" s="58"/>
      <c r="DU113" s="58"/>
      <c r="DV113" s="58"/>
      <c r="DW113" s="58"/>
      <c r="DX113" s="58"/>
      <c r="DY113" s="58"/>
      <c r="DZ113" s="58"/>
      <c r="EA113" s="58"/>
      <c r="EB113" s="58"/>
      <c r="EC113" s="58"/>
      <c r="ED113" s="58"/>
      <c r="EE113" s="58"/>
      <c r="EF113" s="58"/>
      <c r="EG113" s="58"/>
      <c r="EH113" s="58"/>
      <c r="EI113" s="58"/>
      <c r="EJ113" s="58"/>
      <c r="EK113" s="58"/>
      <c r="EL113" s="58"/>
      <c r="EM113" s="58"/>
      <c r="EN113" s="58"/>
      <c r="EO113" s="58"/>
      <c r="EP113" s="58"/>
      <c r="EQ113" s="58"/>
      <c r="ER113" s="58"/>
      <c r="ES113" s="58"/>
      <c r="ET113" s="58"/>
      <c r="EU113" s="58"/>
      <c r="EV113" s="58"/>
      <c r="EW113" s="58"/>
      <c r="EX113" s="58"/>
      <c r="EY113" s="58"/>
      <c r="EZ113" s="58"/>
      <c r="FA113" s="58"/>
      <c r="FB113" s="58"/>
      <c r="FC113" s="58"/>
      <c r="FD113" s="58"/>
      <c r="FE113" s="58"/>
      <c r="FF113" s="58"/>
      <c r="FG113" s="58"/>
      <c r="FH113" s="58"/>
      <c r="FI113" s="58"/>
      <c r="FJ113" s="58"/>
      <c r="FK113" s="58"/>
      <c r="FL113" s="58"/>
      <c r="FM113" s="58"/>
      <c r="FN113" s="58"/>
      <c r="FO113" s="58"/>
      <c r="FP113" s="58"/>
      <c r="FQ113" s="58"/>
      <c r="FR113" s="58"/>
      <c r="FS113" s="58"/>
      <c r="FT113" s="58"/>
      <c r="FU113" s="58"/>
      <c r="FV113" s="58"/>
      <c r="FW113" s="58"/>
      <c r="FX113" s="58"/>
      <c r="FY113" s="58"/>
      <c r="FZ113" s="58"/>
      <c r="GA113" s="58"/>
      <c r="GB113" s="58"/>
      <c r="GC113" s="58"/>
      <c r="GD113" s="58"/>
      <c r="GE113" s="58"/>
      <c r="GF113" s="58"/>
      <c r="GG113" s="58"/>
      <c r="GH113" s="58"/>
      <c r="GI113" s="58"/>
      <c r="GJ113" s="58"/>
      <c r="GK113" s="58"/>
      <c r="GL113" s="58"/>
      <c r="GM113" s="58"/>
      <c r="GN113" s="58"/>
      <c r="GO113" s="58"/>
      <c r="GP113" s="58"/>
      <c r="GQ113" s="58"/>
      <c r="GR113" s="58"/>
      <c r="GS113" s="58"/>
      <c r="GT113" s="58"/>
      <c r="GU113" s="58"/>
      <c r="GV113" s="58"/>
      <c r="GW113" s="58"/>
      <c r="GX113" s="58"/>
      <c r="GY113" s="58"/>
      <c r="GZ113" s="58"/>
      <c r="HA113" s="58"/>
      <c r="HB113" s="58"/>
      <c r="HC113" s="58"/>
      <c r="HD113" s="58"/>
      <c r="HE113" s="58"/>
      <c r="HF113" s="58"/>
      <c r="HG113" s="58"/>
      <c r="HH113" s="58"/>
      <c r="HI113" s="58"/>
      <c r="HJ113" s="58"/>
      <c r="HK113" s="58"/>
      <c r="HL113" s="58"/>
      <c r="HM113" s="58"/>
      <c r="HN113" s="58"/>
      <c r="HO113" s="58"/>
      <c r="HP113" s="58"/>
      <c r="HQ113" s="58"/>
      <c r="HR113" s="58"/>
      <c r="HS113" s="58"/>
      <c r="HT113" s="58"/>
      <c r="HU113" s="58"/>
      <c r="HV113" s="58"/>
      <c r="HW113" s="58"/>
      <c r="HX113" s="58"/>
      <c r="HY113" s="58"/>
      <c r="HZ113" s="58"/>
      <c r="IA113" s="58"/>
      <c r="IB113" s="58"/>
      <c r="IC113" s="58"/>
      <c r="ID113" s="58"/>
      <c r="IE113" s="58"/>
      <c r="IF113" s="58"/>
      <c r="IG113" s="58"/>
      <c r="IH113" s="58"/>
      <c r="II113" s="58"/>
      <c r="IJ113" s="58"/>
      <c r="IK113" s="58"/>
      <c r="IL113" s="58"/>
      <c r="IM113" s="58"/>
      <c r="IN113" s="58"/>
      <c r="IO113" s="58"/>
      <c r="IP113" s="58"/>
      <c r="IQ113" s="58"/>
      <c r="IR113" s="58"/>
      <c r="IS113" s="58"/>
      <c r="IT113" s="58"/>
      <c r="IU113" s="58"/>
      <c r="IV113" s="58"/>
      <c r="IW113" s="58"/>
      <c r="IX113" s="58"/>
      <c r="IY113" s="58"/>
      <c r="IZ113" s="58"/>
      <c r="JA113" s="58"/>
      <c r="JB113" s="58"/>
      <c r="JC113" s="58"/>
      <c r="JD113" s="58"/>
      <c r="JE113" s="58"/>
      <c r="JF113" s="58"/>
      <c r="JG113" s="58"/>
      <c r="JH113" s="58"/>
      <c r="JI113" s="58"/>
      <c r="JJ113" s="58"/>
      <c r="JK113" s="58"/>
      <c r="JL113" s="58"/>
      <c r="JM113" s="58"/>
      <c r="JN113" s="58"/>
      <c r="JO113" s="58"/>
      <c r="JP113" s="58"/>
      <c r="JQ113" s="58"/>
      <c r="JR113" s="58"/>
      <c r="JS113" s="58"/>
      <c r="JT113" s="58"/>
      <c r="JU113" s="58"/>
      <c r="JV113" s="58"/>
      <c r="JW113" s="58"/>
      <c r="JX113" s="58"/>
      <c r="JY113" s="58"/>
      <c r="JZ113" s="58"/>
      <c r="KA113" s="58"/>
      <c r="KB113" s="58"/>
      <c r="KC113" s="58"/>
      <c r="KD113" s="58"/>
      <c r="KE113" s="58"/>
      <c r="KF113" s="58"/>
      <c r="KG113" s="58"/>
      <c r="KH113" s="58"/>
      <c r="KI113" s="58"/>
      <c r="KJ113" s="58"/>
      <c r="KK113" s="58"/>
      <c r="KL113" s="58"/>
      <c r="KM113" s="58"/>
      <c r="KN113" s="58"/>
      <c r="KO113" s="58"/>
      <c r="KP113" s="58"/>
      <c r="KQ113" s="58"/>
      <c r="KR113" s="58"/>
      <c r="KS113" s="58"/>
      <c r="KT113" s="58"/>
      <c r="KU113" s="58"/>
      <c r="KV113" s="58"/>
      <c r="KW113" s="58"/>
      <c r="KX113" s="58"/>
      <c r="KY113" s="58"/>
      <c r="KZ113" s="58"/>
      <c r="LA113" s="58"/>
      <c r="LB113" s="58"/>
      <c r="LC113" s="58"/>
      <c r="LD113" s="58"/>
      <c r="LE113" s="58"/>
      <c r="LF113" s="58"/>
      <c r="LG113" s="58"/>
      <c r="LH113" s="58"/>
      <c r="LI113" s="58"/>
      <c r="LJ113" s="58"/>
      <c r="LK113" s="58"/>
      <c r="LL113" s="58"/>
      <c r="LM113" s="58"/>
      <c r="LN113" s="58"/>
      <c r="LO113" s="58"/>
      <c r="LP113" s="58"/>
      <c r="LQ113" s="58"/>
      <c r="LR113" s="58"/>
      <c r="LS113" s="58"/>
      <c r="LT113" s="58"/>
      <c r="LU113" s="58"/>
      <c r="LV113" s="58"/>
      <c r="LW113" s="58"/>
      <c r="LX113" s="58"/>
      <c r="LY113" s="58"/>
      <c r="LZ113" s="58"/>
      <c r="MA113" s="58"/>
      <c r="MB113" s="58"/>
      <c r="MC113" s="58"/>
      <c r="MD113" s="58"/>
      <c r="ME113" s="58"/>
      <c r="MF113" s="58"/>
      <c r="MG113" s="58"/>
      <c r="MH113" s="58"/>
      <c r="MI113" s="58"/>
      <c r="MJ113" s="58"/>
      <c r="MK113" s="58"/>
      <c r="ML113" s="58"/>
      <c r="MM113" s="58"/>
      <c r="MN113" s="58"/>
      <c r="MO113" s="58"/>
      <c r="MP113" s="58"/>
      <c r="MQ113" s="58"/>
      <c r="MR113" s="58"/>
      <c r="MS113" s="58"/>
      <c r="MT113" s="58"/>
      <c r="MU113" s="58"/>
      <c r="MV113" s="58"/>
      <c r="MW113" s="58"/>
      <c r="MX113" s="58"/>
      <c r="MY113" s="58"/>
      <c r="MZ113" s="58"/>
      <c r="NA113" s="58"/>
      <c r="NB113" s="58"/>
      <c r="NC113" s="58"/>
      <c r="ND113" s="58"/>
      <c r="NE113" s="58"/>
      <c r="NF113" s="58"/>
      <c r="NG113" s="58"/>
      <c r="NH113" s="58"/>
      <c r="NI113" s="58"/>
      <c r="NJ113" s="58"/>
      <c r="NK113" s="58"/>
      <c r="NL113" s="58"/>
      <c r="NM113" s="58"/>
      <c r="NN113" s="58"/>
      <c r="NO113" s="58"/>
      <c r="NP113" s="58"/>
      <c r="NQ113" s="58"/>
      <c r="NR113" s="58"/>
      <c r="NS113" s="58"/>
      <c r="NT113" s="58"/>
      <c r="NU113" s="58"/>
      <c r="NV113" s="58"/>
      <c r="NW113" s="58"/>
      <c r="NX113" s="58"/>
      <c r="NY113" s="58"/>
      <c r="NZ113" s="58"/>
      <c r="OA113" s="58"/>
      <c r="OB113" s="58"/>
      <c r="OC113" s="58"/>
      <c r="OD113" s="58"/>
      <c r="OE113" s="58"/>
      <c r="OF113" s="58"/>
      <c r="OG113" s="58"/>
      <c r="OH113" s="58"/>
      <c r="OI113" s="58"/>
      <c r="OJ113" s="58"/>
      <c r="OK113" s="58"/>
      <c r="OL113" s="58"/>
      <c r="OM113" s="58"/>
      <c r="ON113" s="58"/>
      <c r="OO113" s="58"/>
      <c r="OP113" s="58"/>
      <c r="OQ113" s="58"/>
      <c r="OR113" s="58"/>
      <c r="OS113" s="58"/>
      <c r="OT113" s="58"/>
      <c r="OU113" s="58"/>
      <c r="OV113" s="58"/>
      <c r="OW113" s="58"/>
      <c r="OX113" s="58"/>
      <c r="OY113" s="58"/>
      <c r="OZ113" s="58"/>
      <c r="PA113" s="58"/>
      <c r="PB113" s="58"/>
      <c r="PC113" s="58"/>
      <c r="PD113" s="58"/>
      <c r="PE113" s="58"/>
      <c r="PF113" s="58"/>
      <c r="PG113" s="58"/>
      <c r="PH113" s="58"/>
      <c r="PI113" s="58"/>
      <c r="PJ113" s="58"/>
      <c r="PK113" s="58"/>
      <c r="PL113" s="58"/>
      <c r="PM113" s="58"/>
      <c r="PN113" s="58"/>
      <c r="PO113" s="58"/>
      <c r="PP113" s="58"/>
      <c r="PQ113" s="58"/>
      <c r="PR113" s="58"/>
      <c r="PS113" s="58"/>
      <c r="PT113" s="58"/>
      <c r="PU113" s="58"/>
      <c r="PV113" s="58"/>
      <c r="PW113" s="58"/>
      <c r="PX113" s="58"/>
      <c r="PY113" s="58"/>
      <c r="PZ113" s="58"/>
      <c r="QA113" s="58"/>
      <c r="QB113" s="58"/>
      <c r="QC113" s="58"/>
      <c r="QD113" s="58"/>
      <c r="QE113" s="58"/>
      <c r="QF113" s="58"/>
      <c r="QG113" s="58"/>
      <c r="QH113" s="58"/>
      <c r="QI113" s="58"/>
      <c r="QJ113" s="58"/>
      <c r="QK113" s="58"/>
      <c r="QL113" s="58"/>
      <c r="QM113" s="58"/>
      <c r="QN113" s="58"/>
      <c r="QO113" s="58"/>
      <c r="QP113" s="58"/>
      <c r="QQ113" s="58"/>
      <c r="QR113" s="58"/>
      <c r="QS113" s="58"/>
      <c r="QT113" s="58"/>
      <c r="QU113" s="58"/>
      <c r="QV113" s="58"/>
      <c r="QW113" s="58"/>
      <c r="QX113" s="58"/>
      <c r="QY113" s="58"/>
      <c r="QZ113" s="58"/>
      <c r="RA113" s="58"/>
      <c r="RB113" s="58"/>
      <c r="RC113" s="58"/>
      <c r="RD113" s="58"/>
      <c r="RE113" s="58"/>
      <c r="RF113" s="58"/>
      <c r="RG113" s="58"/>
      <c r="RH113" s="58"/>
      <c r="RI113" s="58"/>
      <c r="RJ113" s="58"/>
      <c r="RK113" s="58"/>
      <c r="RL113" s="58"/>
      <c r="RM113" s="58"/>
      <c r="RN113" s="58"/>
      <c r="RO113" s="58"/>
      <c r="RP113" s="58"/>
      <c r="RQ113" s="58"/>
      <c r="RR113" s="58"/>
      <c r="RS113" s="58"/>
      <c r="RT113" s="58"/>
      <c r="RU113" s="58"/>
      <c r="RV113" s="58"/>
      <c r="RW113" s="58"/>
      <c r="RX113" s="58"/>
      <c r="RY113" s="58"/>
      <c r="RZ113" s="58"/>
      <c r="SA113" s="58"/>
      <c r="SB113" s="58"/>
      <c r="SC113" s="58"/>
      <c r="SD113" s="58"/>
      <c r="SE113" s="58"/>
      <c r="SF113" s="58"/>
      <c r="SG113" s="58"/>
      <c r="SH113" s="58"/>
      <c r="SI113" s="58"/>
      <c r="SJ113" s="58"/>
      <c r="SK113" s="58"/>
      <c r="SL113" s="58"/>
      <c r="SM113" s="58"/>
      <c r="SN113" s="58"/>
      <c r="SO113" s="58"/>
      <c r="SP113" s="58"/>
      <c r="SQ113" s="58"/>
      <c r="SR113" s="58"/>
      <c r="SS113" s="58"/>
      <c r="ST113" s="58"/>
      <c r="SU113" s="58"/>
      <c r="SV113" s="58"/>
      <c r="SW113" s="58"/>
      <c r="SX113" s="58"/>
      <c r="SY113" s="58"/>
      <c r="SZ113" s="58"/>
      <c r="TA113" s="58"/>
      <c r="TB113" s="58"/>
      <c r="TC113" s="58"/>
      <c r="TD113" s="58"/>
      <c r="TE113" s="58"/>
      <c r="TF113" s="58"/>
      <c r="TG113" s="58"/>
      <c r="TH113" s="58"/>
      <c r="TI113" s="58"/>
      <c r="TJ113" s="58"/>
      <c r="TK113" s="58"/>
      <c r="TL113" s="58"/>
      <c r="TM113" s="58"/>
      <c r="TN113" s="58"/>
      <c r="TO113" s="58"/>
      <c r="TP113" s="58"/>
      <c r="TQ113" s="58"/>
      <c r="TR113" s="58"/>
      <c r="TS113" s="58"/>
      <c r="TT113" s="58"/>
      <c r="TU113" s="58"/>
      <c r="TV113" s="58"/>
      <c r="TW113" s="58"/>
      <c r="TX113" s="58"/>
      <c r="TY113" s="58"/>
      <c r="TZ113" s="58"/>
      <c r="UA113" s="58"/>
      <c r="UB113" s="58"/>
      <c r="UC113" s="58"/>
      <c r="UD113" s="58"/>
      <c r="UE113" s="58"/>
      <c r="UF113" s="58"/>
      <c r="UG113" s="58"/>
      <c r="UH113" s="58"/>
      <c r="UI113" s="58"/>
      <c r="UJ113" s="58"/>
      <c r="UK113" s="58"/>
      <c r="UL113" s="58"/>
      <c r="UM113" s="58"/>
      <c r="UN113" s="58"/>
      <c r="UO113" s="58"/>
      <c r="UP113" s="58"/>
      <c r="UQ113" s="58"/>
      <c r="UR113" s="58"/>
      <c r="US113" s="58"/>
      <c r="UT113" s="58"/>
      <c r="UU113" s="58"/>
      <c r="UV113" s="58"/>
      <c r="UW113" s="58"/>
      <c r="UX113" s="58"/>
      <c r="UY113" s="58"/>
      <c r="UZ113" s="58"/>
      <c r="VA113" s="58"/>
      <c r="VB113" s="58"/>
      <c r="VC113" s="58"/>
      <c r="VD113" s="58"/>
      <c r="VE113" s="58"/>
      <c r="VF113" s="58"/>
      <c r="VG113" s="58"/>
      <c r="VH113" s="58"/>
      <c r="VI113" s="58"/>
      <c r="VJ113" s="58"/>
      <c r="VK113" s="58"/>
      <c r="VL113" s="58"/>
      <c r="VM113" s="58"/>
      <c r="VN113" s="58"/>
      <c r="VO113" s="58"/>
      <c r="VP113" s="58"/>
      <c r="VQ113" s="58"/>
      <c r="VR113" s="58"/>
      <c r="VS113" s="58"/>
      <c r="VT113" s="58"/>
      <c r="VU113" s="58"/>
      <c r="VV113" s="58"/>
      <c r="VW113" s="58"/>
      <c r="VX113" s="58"/>
      <c r="VY113" s="58"/>
      <c r="VZ113" s="58"/>
      <c r="WA113" s="58"/>
      <c r="WB113" s="58"/>
      <c r="WC113" s="58"/>
      <c r="WD113" s="58"/>
      <c r="WE113" s="58"/>
      <c r="WF113" s="58"/>
      <c r="WG113" s="58"/>
      <c r="WH113" s="58"/>
      <c r="WI113" s="58"/>
      <c r="WJ113" s="58"/>
      <c r="WK113" s="58"/>
      <c r="WL113" s="58"/>
      <c r="WM113" s="58"/>
      <c r="WN113" s="58"/>
      <c r="WO113" s="58"/>
      <c r="WP113" s="58"/>
      <c r="WQ113" s="58"/>
      <c r="WR113" s="58"/>
      <c r="WS113" s="58"/>
      <c r="WT113" s="58"/>
      <c r="WU113" s="58"/>
      <c r="WV113" s="58"/>
      <c r="WW113" s="58"/>
      <c r="WX113" s="58"/>
      <c r="WY113" s="58"/>
      <c r="WZ113" s="58"/>
      <c r="XA113" s="58"/>
      <c r="XB113" s="58"/>
      <c r="XC113" s="58"/>
      <c r="XD113" s="58"/>
      <c r="XE113" s="58"/>
      <c r="XF113" s="58"/>
      <c r="XG113" s="58"/>
      <c r="XH113" s="58"/>
      <c r="XI113" s="58"/>
      <c r="XJ113" s="58"/>
      <c r="XK113" s="58"/>
      <c r="XL113" s="58"/>
      <c r="XM113" s="58"/>
      <c r="XN113" s="58"/>
      <c r="XO113" s="58"/>
      <c r="XP113" s="58"/>
      <c r="XQ113" s="58"/>
      <c r="XR113" s="58"/>
      <c r="XS113" s="58"/>
      <c r="XT113" s="58"/>
      <c r="XU113" s="58"/>
      <c r="XV113" s="58"/>
      <c r="XW113" s="58"/>
      <c r="XX113" s="58"/>
      <c r="XY113" s="58"/>
      <c r="XZ113" s="58"/>
      <c r="YA113" s="58"/>
      <c r="YB113" s="58"/>
      <c r="YC113" s="58"/>
      <c r="YD113" s="58"/>
      <c r="YE113" s="58"/>
      <c r="YF113" s="58"/>
      <c r="YG113" s="58"/>
      <c r="YH113" s="58"/>
      <c r="YI113" s="58"/>
      <c r="YJ113" s="58"/>
      <c r="YK113" s="58"/>
      <c r="YL113" s="58"/>
      <c r="YM113" s="58"/>
      <c r="YN113" s="58"/>
      <c r="YO113" s="58"/>
      <c r="YP113" s="58"/>
      <c r="YQ113" s="58"/>
      <c r="YR113" s="58"/>
      <c r="YS113" s="58"/>
      <c r="YT113" s="58"/>
      <c r="YU113" s="58"/>
      <c r="YV113" s="58"/>
      <c r="YW113" s="58"/>
      <c r="YX113" s="58"/>
      <c r="YY113" s="58"/>
      <c r="YZ113" s="58"/>
      <c r="ZA113" s="58"/>
      <c r="ZB113" s="58"/>
      <c r="ZC113" s="58"/>
      <c r="ZD113" s="58"/>
      <c r="ZE113" s="58"/>
      <c r="ZF113" s="58"/>
      <c r="ZG113" s="58"/>
      <c r="ZH113" s="58"/>
      <c r="ZI113" s="58"/>
      <c r="ZJ113" s="58"/>
      <c r="ZK113" s="58"/>
      <c r="ZL113" s="58"/>
      <c r="ZM113" s="58"/>
      <c r="ZN113" s="58"/>
      <c r="ZO113" s="58"/>
      <c r="ZP113" s="58"/>
      <c r="ZQ113" s="58"/>
      <c r="ZR113" s="58"/>
      <c r="ZS113" s="58"/>
      <c r="ZT113" s="58"/>
      <c r="ZU113" s="58"/>
      <c r="ZV113" s="58"/>
      <c r="ZW113" s="58"/>
      <c r="ZX113" s="58"/>
      <c r="ZY113" s="58"/>
      <c r="ZZ113" s="58"/>
      <c r="AAA113" s="58"/>
      <c r="AAB113" s="58"/>
      <c r="AAC113" s="58"/>
      <c r="AAD113" s="58"/>
      <c r="AAE113" s="58"/>
      <c r="AAF113" s="58"/>
      <c r="AAG113" s="58"/>
      <c r="AAH113" s="58"/>
      <c r="AAI113" s="58"/>
      <c r="AAJ113" s="58"/>
      <c r="AAK113" s="58"/>
      <c r="AAL113" s="58"/>
      <c r="AAM113" s="58"/>
      <c r="AAN113" s="58"/>
      <c r="AAO113" s="58"/>
      <c r="AAP113" s="58"/>
      <c r="AAQ113" s="58"/>
      <c r="AAR113" s="58"/>
      <c r="AAS113" s="58"/>
      <c r="AAT113" s="58"/>
      <c r="AAU113" s="58"/>
      <c r="AAV113" s="58"/>
      <c r="AAW113" s="58"/>
      <c r="AAX113" s="58"/>
      <c r="AAY113" s="58"/>
      <c r="AAZ113" s="58"/>
      <c r="ABA113" s="58"/>
      <c r="ABB113" s="58"/>
      <c r="ABC113" s="58"/>
      <c r="ABD113" s="58"/>
      <c r="ABE113" s="58"/>
      <c r="ABF113" s="58"/>
      <c r="ABG113" s="58"/>
      <c r="ABH113" s="58"/>
      <c r="ABI113" s="58"/>
      <c r="ABJ113" s="58"/>
      <c r="ABK113" s="58"/>
      <c r="ABL113" s="58"/>
      <c r="ABM113" s="58"/>
      <c r="ABN113" s="58"/>
      <c r="ABO113" s="58"/>
      <c r="ABP113" s="58"/>
      <c r="ABQ113" s="58"/>
      <c r="ABR113" s="58"/>
      <c r="ABS113" s="58"/>
      <c r="ABT113" s="58"/>
      <c r="ABU113" s="58"/>
      <c r="ABV113" s="58"/>
      <c r="ABW113" s="58"/>
      <c r="ABX113" s="58"/>
      <c r="ABY113" s="58"/>
      <c r="ABZ113" s="58"/>
      <c r="ACA113" s="58"/>
      <c r="ACB113" s="58"/>
      <c r="ACC113" s="58"/>
      <c r="ACD113" s="58"/>
      <c r="ACE113" s="58"/>
      <c r="ACF113" s="58"/>
      <c r="ACG113" s="58"/>
      <c r="ACH113" s="58"/>
      <c r="ACI113" s="58"/>
      <c r="ACJ113" s="58"/>
      <c r="ACK113" s="58"/>
      <c r="ACL113" s="58"/>
      <c r="ACM113" s="58"/>
      <c r="ACN113" s="58"/>
      <c r="ACO113" s="58"/>
      <c r="ACP113" s="58"/>
      <c r="ACQ113" s="58"/>
      <c r="ACR113" s="58"/>
      <c r="ACS113" s="58"/>
      <c r="ACT113" s="58"/>
      <c r="ACU113" s="58"/>
      <c r="ACV113" s="58"/>
      <c r="ACW113" s="58"/>
      <c r="ACX113" s="58"/>
      <c r="ACY113" s="58"/>
      <c r="ACZ113" s="58"/>
      <c r="ADA113" s="58"/>
      <c r="ADB113" s="58"/>
      <c r="ADC113" s="58"/>
      <c r="ADD113" s="58"/>
      <c r="ADE113" s="58"/>
      <c r="ADF113" s="58"/>
      <c r="ADG113" s="58"/>
      <c r="ADH113" s="58"/>
      <c r="ADI113" s="58"/>
      <c r="ADJ113" s="58"/>
      <c r="ADK113" s="58"/>
      <c r="ADL113" s="58"/>
      <c r="ADM113" s="58"/>
      <c r="ADN113" s="58"/>
      <c r="ADO113" s="58"/>
      <c r="ADP113" s="58"/>
      <c r="ADQ113" s="58"/>
      <c r="ADR113" s="58"/>
      <c r="ADS113" s="58"/>
      <c r="ADT113" s="58"/>
      <c r="ADU113" s="58"/>
      <c r="ADV113" s="58"/>
      <c r="ADW113" s="58"/>
      <c r="ADX113" s="58"/>
      <c r="ADY113" s="58"/>
      <c r="ADZ113" s="58"/>
      <c r="AEA113" s="58"/>
      <c r="AEB113" s="58"/>
      <c r="AEC113" s="58"/>
      <c r="AED113" s="58"/>
      <c r="AEE113" s="58"/>
      <c r="AEF113" s="58"/>
      <c r="AEG113" s="58"/>
      <c r="AEH113" s="58"/>
      <c r="AEI113" s="58"/>
      <c r="AEJ113" s="58"/>
      <c r="AEK113" s="58"/>
      <c r="AEL113" s="58"/>
      <c r="AEM113" s="58"/>
      <c r="AEN113" s="58"/>
      <c r="AEO113" s="58"/>
      <c r="AEP113" s="58"/>
      <c r="AEQ113" s="58"/>
      <c r="AER113" s="58"/>
      <c r="AES113" s="58"/>
      <c r="AET113" s="58"/>
      <c r="AEU113" s="58"/>
      <c r="AEV113" s="58"/>
      <c r="AEW113" s="58"/>
      <c r="AEX113" s="58"/>
      <c r="AEY113" s="58"/>
      <c r="AEZ113" s="58"/>
      <c r="AFA113" s="58"/>
      <c r="AFB113" s="58"/>
      <c r="AFC113" s="58"/>
      <c r="AFD113" s="58"/>
      <c r="AFE113" s="58"/>
      <c r="AFF113" s="58"/>
      <c r="AFG113" s="58"/>
      <c r="AFH113" s="58"/>
      <c r="AFI113" s="58"/>
      <c r="AFJ113" s="58"/>
      <c r="AFK113" s="58"/>
      <c r="AFL113" s="58"/>
      <c r="AFM113" s="58"/>
      <c r="AFN113" s="58"/>
      <c r="AFO113" s="58"/>
      <c r="AFP113" s="58"/>
      <c r="AFQ113" s="58"/>
      <c r="AFR113" s="58"/>
      <c r="AFS113" s="58"/>
      <c r="AFT113" s="58"/>
      <c r="AFU113" s="58"/>
      <c r="AFV113" s="58"/>
      <c r="AFW113" s="58"/>
      <c r="AFX113" s="58"/>
      <c r="AFY113" s="58"/>
      <c r="AFZ113" s="58"/>
      <c r="AGA113" s="58"/>
      <c r="AGB113" s="58"/>
      <c r="AGC113" s="58"/>
      <c r="AGD113" s="58"/>
      <c r="AGE113" s="58"/>
      <c r="AGF113" s="58"/>
      <c r="AGG113" s="58"/>
      <c r="AGH113" s="58"/>
      <c r="AGI113" s="58"/>
      <c r="AGJ113" s="58"/>
      <c r="AGK113" s="58"/>
      <c r="AGL113" s="58"/>
      <c r="AGM113" s="58"/>
      <c r="AGN113" s="58"/>
      <c r="AGO113" s="58"/>
      <c r="AGP113" s="58"/>
      <c r="AGQ113" s="58"/>
      <c r="AGR113" s="58"/>
      <c r="AGS113" s="58"/>
      <c r="AGT113" s="58"/>
      <c r="AGU113" s="58"/>
      <c r="AGV113" s="58"/>
      <c r="AGW113" s="58"/>
      <c r="AGX113" s="58"/>
      <c r="AGY113" s="58"/>
      <c r="AGZ113" s="58"/>
      <c r="AHA113" s="58"/>
      <c r="AHB113" s="58"/>
      <c r="AHC113" s="58"/>
      <c r="AHD113" s="58"/>
      <c r="AHE113" s="58"/>
      <c r="AHF113" s="58"/>
      <c r="AHG113" s="58"/>
      <c r="AHH113" s="58"/>
      <c r="AHI113" s="58"/>
      <c r="AHJ113" s="58"/>
      <c r="AHK113" s="58"/>
      <c r="AHL113" s="58"/>
      <c r="AHM113" s="58"/>
      <c r="AHN113" s="58"/>
      <c r="AHO113" s="58"/>
      <c r="AHP113" s="58"/>
      <c r="AHQ113" s="58"/>
      <c r="AHR113" s="58"/>
      <c r="AHS113" s="58"/>
      <c r="AHT113" s="58"/>
      <c r="AHU113" s="58"/>
      <c r="AHV113" s="58"/>
      <c r="AHW113" s="58"/>
      <c r="AHX113" s="58"/>
      <c r="AHY113" s="58"/>
      <c r="AHZ113" s="58"/>
      <c r="AIA113" s="58"/>
      <c r="AIB113" s="58"/>
      <c r="AIC113" s="58"/>
      <c r="AID113" s="58"/>
      <c r="AIE113" s="58"/>
      <c r="AIF113" s="58"/>
      <c r="AIG113" s="58"/>
      <c r="AIH113" s="58"/>
      <c r="AII113" s="58"/>
      <c r="AIJ113" s="58"/>
      <c r="AIK113" s="58"/>
      <c r="AIL113" s="58"/>
      <c r="AIM113" s="58"/>
      <c r="AIN113" s="58"/>
      <c r="AIO113" s="58"/>
      <c r="AIP113" s="58"/>
      <c r="AIQ113" s="58"/>
      <c r="AIR113" s="58"/>
      <c r="AIS113" s="58"/>
      <c r="AIT113" s="58"/>
      <c r="AIU113" s="58"/>
      <c r="AIV113" s="58"/>
      <c r="AIW113" s="58"/>
      <c r="AIX113" s="58"/>
      <c r="AIY113" s="58"/>
      <c r="AIZ113" s="58"/>
      <c r="AJA113" s="58"/>
      <c r="AJB113" s="58"/>
      <c r="AJC113" s="58"/>
      <c r="AJD113" s="58"/>
      <c r="AJE113" s="58"/>
      <c r="AJF113" s="58"/>
      <c r="AJG113" s="58"/>
      <c r="AJH113" s="58"/>
      <c r="AJI113" s="58"/>
      <c r="AJJ113" s="58"/>
      <c r="AJK113" s="58"/>
      <c r="AJL113" s="58"/>
      <c r="AJM113" s="58"/>
      <c r="AJN113" s="58"/>
      <c r="AJO113" s="58"/>
      <c r="AJP113" s="58"/>
      <c r="AJQ113" s="58"/>
      <c r="AJR113" s="58"/>
      <c r="AJS113" s="58"/>
      <c r="AJT113" s="58"/>
      <c r="AJU113" s="58"/>
      <c r="AJV113" s="58"/>
      <c r="AJW113" s="58"/>
      <c r="AJX113" s="58"/>
      <c r="AJY113" s="58"/>
      <c r="AJZ113" s="58"/>
      <c r="AKA113" s="58"/>
      <c r="AKB113" s="58"/>
      <c r="AKC113" s="58"/>
      <c r="AKD113" s="58"/>
      <c r="AKE113" s="58"/>
      <c r="AKF113" s="58"/>
      <c r="AKG113" s="58"/>
      <c r="AKH113" s="58"/>
      <c r="AKI113" s="58"/>
      <c r="AKJ113" s="58"/>
      <c r="AKK113" s="58"/>
      <c r="AKL113" s="58"/>
      <c r="AKM113" s="58"/>
      <c r="AKN113" s="58"/>
      <c r="AKO113" s="58"/>
      <c r="AKP113" s="58"/>
      <c r="AKQ113" s="58"/>
      <c r="AKR113" s="58"/>
      <c r="AKS113" s="58"/>
      <c r="AKT113" s="58"/>
      <c r="AKU113" s="58"/>
      <c r="AKV113" s="58"/>
      <c r="AKW113" s="58"/>
      <c r="AKX113" s="58"/>
      <c r="AKY113" s="58"/>
      <c r="AKZ113" s="58"/>
      <c r="ALA113" s="58"/>
      <c r="ALB113" s="58"/>
      <c r="ALC113" s="58"/>
      <c r="ALD113" s="58"/>
      <c r="ALE113" s="58"/>
      <c r="ALF113" s="58"/>
      <c r="ALG113" s="58"/>
      <c r="ALH113" s="58"/>
      <c r="ALI113" s="58"/>
      <c r="ALJ113" s="58"/>
      <c r="ALK113" s="58"/>
      <c r="ALL113" s="58"/>
      <c r="ALM113" s="58"/>
      <c r="ALN113" s="58"/>
      <c r="ALO113" s="58"/>
      <c r="ALP113" s="58"/>
      <c r="ALQ113" s="58"/>
      <c r="ALR113" s="58"/>
      <c r="ALS113" s="58"/>
      <c r="ALT113" s="58"/>
      <c r="ALU113" s="58"/>
      <c r="ALV113" s="58"/>
      <c r="ALW113" s="58"/>
      <c r="ALX113" s="58"/>
      <c r="ALY113" s="58"/>
      <c r="ALZ113" s="58"/>
      <c r="AMA113" s="58"/>
      <c r="AMB113" s="58"/>
      <c r="AMC113" s="58"/>
      <c r="AMD113" s="58"/>
      <c r="AME113" s="58"/>
      <c r="AMF113" s="58"/>
      <c r="AMG113" s="58"/>
      <c r="AMH113" s="58"/>
      <c r="AMI113" s="58"/>
      <c r="AMJ113" s="59"/>
    </row>
    <row r="114" spans="1:1024" s="2" customFormat="1" ht="15" customHeight="1">
      <c r="A114" s="146">
        <v>5</v>
      </c>
      <c r="B114" s="187" t="s">
        <v>174</v>
      </c>
      <c r="C114" s="187"/>
      <c r="D114" s="187"/>
      <c r="E114" s="187"/>
      <c r="F114" s="187"/>
      <c r="G114" s="187"/>
      <c r="H114" s="188" t="s">
        <v>50</v>
      </c>
      <c r="I114" s="188"/>
      <c r="J114" s="42"/>
      <c r="K114" s="62"/>
      <c r="AV114" s="58"/>
      <c r="AW114" s="58"/>
      <c r="AX114" s="58"/>
      <c r="AY114" s="58"/>
      <c r="AZ114" s="58"/>
      <c r="BA114" s="58"/>
      <c r="BB114" s="58"/>
      <c r="BC114" s="58"/>
      <c r="BD114" s="58"/>
      <c r="BE114" s="58"/>
      <c r="BF114" s="58"/>
      <c r="BG114" s="58"/>
      <c r="BH114" s="58"/>
      <c r="BI114" s="58"/>
      <c r="BJ114" s="58"/>
      <c r="BK114" s="58"/>
      <c r="BL114" s="58"/>
      <c r="BM114" s="58"/>
      <c r="BN114" s="58"/>
      <c r="BO114" s="58"/>
      <c r="BP114" s="58"/>
      <c r="BQ114" s="58"/>
      <c r="BR114" s="58"/>
      <c r="BS114" s="58"/>
      <c r="BT114" s="58"/>
      <c r="BU114" s="58"/>
      <c r="BV114" s="58"/>
      <c r="BW114" s="58"/>
      <c r="BX114" s="58"/>
      <c r="BY114" s="58"/>
      <c r="BZ114" s="58"/>
      <c r="CA114" s="58"/>
      <c r="CB114" s="58"/>
      <c r="CC114" s="58"/>
      <c r="CD114" s="58"/>
      <c r="CE114" s="58"/>
      <c r="CF114" s="58"/>
      <c r="CG114" s="58"/>
      <c r="CH114" s="58"/>
      <c r="CI114" s="58"/>
      <c r="CJ114" s="58"/>
      <c r="CK114" s="58"/>
      <c r="CL114" s="58"/>
      <c r="CM114" s="58"/>
      <c r="CN114" s="58"/>
      <c r="CO114" s="58"/>
      <c r="CP114" s="58"/>
      <c r="CQ114" s="58"/>
      <c r="CR114" s="58"/>
      <c r="CS114" s="58"/>
      <c r="CT114" s="58"/>
      <c r="CU114" s="58"/>
      <c r="CV114" s="58"/>
      <c r="CW114" s="58"/>
      <c r="CX114" s="58"/>
      <c r="CY114" s="58"/>
      <c r="CZ114" s="58"/>
      <c r="DA114" s="58"/>
      <c r="DB114" s="58"/>
      <c r="DC114" s="58"/>
      <c r="DD114" s="58"/>
      <c r="DE114" s="58"/>
      <c r="DF114" s="58"/>
      <c r="DG114" s="58"/>
      <c r="DH114" s="58"/>
      <c r="DI114" s="58"/>
      <c r="DJ114" s="58"/>
      <c r="DK114" s="58"/>
      <c r="DL114" s="58"/>
      <c r="DM114" s="58"/>
      <c r="DN114" s="58"/>
      <c r="DO114" s="58"/>
      <c r="DP114" s="58"/>
      <c r="DQ114" s="58"/>
      <c r="DR114" s="58"/>
      <c r="DS114" s="58"/>
      <c r="DT114" s="58"/>
      <c r="DU114" s="58"/>
      <c r="DV114" s="58"/>
      <c r="DW114" s="58"/>
      <c r="DX114" s="58"/>
      <c r="DY114" s="58"/>
      <c r="DZ114" s="58"/>
      <c r="EA114" s="58"/>
      <c r="EB114" s="58"/>
      <c r="EC114" s="58"/>
      <c r="ED114" s="58"/>
      <c r="EE114" s="58"/>
      <c r="EF114" s="58"/>
      <c r="EG114" s="58"/>
      <c r="EH114" s="58"/>
      <c r="EI114" s="58"/>
      <c r="EJ114" s="58"/>
      <c r="EK114" s="58"/>
      <c r="EL114" s="58"/>
      <c r="EM114" s="58"/>
      <c r="EN114" s="58"/>
      <c r="EO114" s="58"/>
      <c r="EP114" s="58"/>
      <c r="EQ114" s="58"/>
      <c r="ER114" s="58"/>
      <c r="ES114" s="58"/>
      <c r="ET114" s="58"/>
      <c r="EU114" s="58"/>
      <c r="EV114" s="58"/>
      <c r="EW114" s="58"/>
      <c r="EX114" s="58"/>
      <c r="EY114" s="58"/>
      <c r="EZ114" s="58"/>
      <c r="FA114" s="58"/>
      <c r="FB114" s="58"/>
      <c r="FC114" s="58"/>
      <c r="FD114" s="58"/>
      <c r="FE114" s="58"/>
      <c r="FF114" s="58"/>
      <c r="FG114" s="58"/>
      <c r="FH114" s="58"/>
      <c r="FI114" s="58"/>
      <c r="FJ114" s="58"/>
      <c r="FK114" s="58"/>
      <c r="FL114" s="58"/>
      <c r="FM114" s="58"/>
      <c r="FN114" s="58"/>
      <c r="FO114" s="58"/>
      <c r="FP114" s="58"/>
      <c r="FQ114" s="58"/>
      <c r="FR114" s="58"/>
      <c r="FS114" s="58"/>
      <c r="FT114" s="58"/>
      <c r="FU114" s="58"/>
      <c r="FV114" s="58"/>
      <c r="FW114" s="58"/>
      <c r="FX114" s="58"/>
      <c r="FY114" s="58"/>
      <c r="FZ114" s="58"/>
      <c r="GA114" s="58"/>
      <c r="GB114" s="58"/>
      <c r="GC114" s="58"/>
      <c r="GD114" s="58"/>
      <c r="GE114" s="58"/>
      <c r="GF114" s="58"/>
      <c r="GG114" s="58"/>
      <c r="GH114" s="58"/>
      <c r="GI114" s="58"/>
      <c r="GJ114" s="58"/>
      <c r="GK114" s="58"/>
      <c r="GL114" s="58"/>
      <c r="GM114" s="58"/>
      <c r="GN114" s="58"/>
      <c r="GO114" s="58"/>
      <c r="GP114" s="58"/>
      <c r="GQ114" s="58"/>
      <c r="GR114" s="58"/>
      <c r="GS114" s="58"/>
      <c r="GT114" s="58"/>
      <c r="GU114" s="58"/>
      <c r="GV114" s="58"/>
      <c r="GW114" s="58"/>
      <c r="GX114" s="58"/>
      <c r="GY114" s="58"/>
      <c r="GZ114" s="58"/>
      <c r="HA114" s="58"/>
      <c r="HB114" s="58"/>
      <c r="HC114" s="58"/>
      <c r="HD114" s="58"/>
      <c r="HE114" s="58"/>
      <c r="HF114" s="58"/>
      <c r="HG114" s="58"/>
      <c r="HH114" s="58"/>
      <c r="HI114" s="58"/>
      <c r="HJ114" s="58"/>
      <c r="HK114" s="58"/>
      <c r="HL114" s="58"/>
      <c r="HM114" s="58"/>
      <c r="HN114" s="58"/>
      <c r="HO114" s="58"/>
      <c r="HP114" s="58"/>
      <c r="HQ114" s="58"/>
      <c r="HR114" s="58"/>
      <c r="HS114" s="58"/>
      <c r="HT114" s="58"/>
      <c r="HU114" s="58"/>
      <c r="HV114" s="58"/>
      <c r="HW114" s="58"/>
      <c r="HX114" s="58"/>
      <c r="HY114" s="58"/>
      <c r="HZ114" s="58"/>
      <c r="IA114" s="58"/>
      <c r="IB114" s="58"/>
      <c r="IC114" s="58"/>
      <c r="ID114" s="58"/>
      <c r="IE114" s="58"/>
      <c r="IF114" s="58"/>
      <c r="IG114" s="58"/>
      <c r="IH114" s="58"/>
      <c r="II114" s="58"/>
      <c r="IJ114" s="58"/>
      <c r="IK114" s="58"/>
      <c r="IL114" s="58"/>
      <c r="IM114" s="58"/>
      <c r="IN114" s="58"/>
      <c r="IO114" s="58"/>
      <c r="IP114" s="58"/>
      <c r="IQ114" s="58"/>
      <c r="IR114" s="58"/>
      <c r="IS114" s="58"/>
      <c r="IT114" s="58"/>
      <c r="IU114" s="58"/>
      <c r="IV114" s="58"/>
      <c r="IW114" s="58"/>
      <c r="IX114" s="58"/>
      <c r="IY114" s="58"/>
      <c r="IZ114" s="58"/>
      <c r="JA114" s="58"/>
      <c r="JB114" s="58"/>
      <c r="JC114" s="58"/>
      <c r="JD114" s="58"/>
      <c r="JE114" s="58"/>
      <c r="JF114" s="58"/>
      <c r="JG114" s="58"/>
      <c r="JH114" s="58"/>
      <c r="JI114" s="58"/>
      <c r="JJ114" s="58"/>
      <c r="JK114" s="58"/>
      <c r="JL114" s="58"/>
      <c r="JM114" s="58"/>
      <c r="JN114" s="58"/>
      <c r="JO114" s="58"/>
      <c r="JP114" s="58"/>
      <c r="JQ114" s="58"/>
      <c r="JR114" s="58"/>
      <c r="JS114" s="58"/>
      <c r="JT114" s="58"/>
      <c r="JU114" s="58"/>
      <c r="JV114" s="58"/>
      <c r="JW114" s="58"/>
      <c r="JX114" s="58"/>
      <c r="JY114" s="58"/>
      <c r="JZ114" s="58"/>
      <c r="KA114" s="58"/>
      <c r="KB114" s="58"/>
      <c r="KC114" s="58"/>
      <c r="KD114" s="58"/>
      <c r="KE114" s="58"/>
      <c r="KF114" s="58"/>
      <c r="KG114" s="58"/>
      <c r="KH114" s="58"/>
      <c r="KI114" s="58"/>
      <c r="KJ114" s="58"/>
      <c r="KK114" s="58"/>
      <c r="KL114" s="58"/>
      <c r="KM114" s="58"/>
      <c r="KN114" s="58"/>
      <c r="KO114" s="58"/>
      <c r="KP114" s="58"/>
      <c r="KQ114" s="58"/>
      <c r="KR114" s="58"/>
      <c r="KS114" s="58"/>
      <c r="KT114" s="58"/>
      <c r="KU114" s="58"/>
      <c r="KV114" s="58"/>
      <c r="KW114" s="58"/>
      <c r="KX114" s="58"/>
      <c r="KY114" s="58"/>
      <c r="KZ114" s="58"/>
      <c r="LA114" s="58"/>
      <c r="LB114" s="58"/>
      <c r="LC114" s="58"/>
      <c r="LD114" s="58"/>
      <c r="LE114" s="58"/>
      <c r="LF114" s="58"/>
      <c r="LG114" s="58"/>
      <c r="LH114" s="58"/>
      <c r="LI114" s="58"/>
      <c r="LJ114" s="58"/>
      <c r="LK114" s="58"/>
      <c r="LL114" s="58"/>
      <c r="LM114" s="58"/>
      <c r="LN114" s="58"/>
      <c r="LO114" s="58"/>
      <c r="LP114" s="58"/>
      <c r="LQ114" s="58"/>
      <c r="LR114" s="58"/>
      <c r="LS114" s="58"/>
      <c r="LT114" s="58"/>
      <c r="LU114" s="58"/>
      <c r="LV114" s="58"/>
      <c r="LW114" s="58"/>
      <c r="LX114" s="58"/>
      <c r="LY114" s="58"/>
      <c r="LZ114" s="58"/>
      <c r="MA114" s="58"/>
      <c r="MB114" s="58"/>
      <c r="MC114" s="58"/>
      <c r="MD114" s="58"/>
      <c r="ME114" s="58"/>
      <c r="MF114" s="58"/>
      <c r="MG114" s="58"/>
      <c r="MH114" s="58"/>
      <c r="MI114" s="58"/>
      <c r="MJ114" s="58"/>
      <c r="MK114" s="58"/>
      <c r="ML114" s="58"/>
      <c r="MM114" s="58"/>
      <c r="MN114" s="58"/>
      <c r="MO114" s="58"/>
      <c r="MP114" s="58"/>
      <c r="MQ114" s="58"/>
      <c r="MR114" s="58"/>
      <c r="MS114" s="58"/>
      <c r="MT114" s="58"/>
      <c r="MU114" s="58"/>
      <c r="MV114" s="58"/>
      <c r="MW114" s="58"/>
      <c r="MX114" s="58"/>
      <c r="MY114" s="58"/>
      <c r="MZ114" s="58"/>
      <c r="NA114" s="58"/>
      <c r="NB114" s="58"/>
      <c r="NC114" s="58"/>
      <c r="ND114" s="58"/>
      <c r="NE114" s="58"/>
      <c r="NF114" s="58"/>
      <c r="NG114" s="58"/>
      <c r="NH114" s="58"/>
      <c r="NI114" s="58"/>
      <c r="NJ114" s="58"/>
      <c r="NK114" s="58"/>
      <c r="NL114" s="58"/>
      <c r="NM114" s="58"/>
      <c r="NN114" s="58"/>
      <c r="NO114" s="58"/>
      <c r="NP114" s="58"/>
      <c r="NQ114" s="58"/>
      <c r="NR114" s="58"/>
      <c r="NS114" s="58"/>
      <c r="NT114" s="58"/>
      <c r="NU114" s="58"/>
      <c r="NV114" s="58"/>
      <c r="NW114" s="58"/>
      <c r="NX114" s="58"/>
      <c r="NY114" s="58"/>
      <c r="NZ114" s="58"/>
      <c r="OA114" s="58"/>
      <c r="OB114" s="58"/>
      <c r="OC114" s="58"/>
      <c r="OD114" s="58"/>
      <c r="OE114" s="58"/>
      <c r="OF114" s="58"/>
      <c r="OG114" s="58"/>
      <c r="OH114" s="58"/>
      <c r="OI114" s="58"/>
      <c r="OJ114" s="58"/>
      <c r="OK114" s="58"/>
      <c r="OL114" s="58"/>
      <c r="OM114" s="58"/>
      <c r="ON114" s="58"/>
      <c r="OO114" s="58"/>
      <c r="OP114" s="58"/>
      <c r="OQ114" s="58"/>
      <c r="OR114" s="58"/>
      <c r="OS114" s="58"/>
      <c r="OT114" s="58"/>
      <c r="OU114" s="58"/>
      <c r="OV114" s="58"/>
      <c r="OW114" s="58"/>
      <c r="OX114" s="58"/>
      <c r="OY114" s="58"/>
      <c r="OZ114" s="58"/>
      <c r="PA114" s="58"/>
      <c r="PB114" s="58"/>
      <c r="PC114" s="58"/>
      <c r="PD114" s="58"/>
      <c r="PE114" s="58"/>
      <c r="PF114" s="58"/>
      <c r="PG114" s="58"/>
      <c r="PH114" s="58"/>
      <c r="PI114" s="58"/>
      <c r="PJ114" s="58"/>
      <c r="PK114" s="58"/>
      <c r="PL114" s="58"/>
      <c r="PM114" s="58"/>
      <c r="PN114" s="58"/>
      <c r="PO114" s="58"/>
      <c r="PP114" s="58"/>
      <c r="PQ114" s="58"/>
      <c r="PR114" s="58"/>
      <c r="PS114" s="58"/>
      <c r="PT114" s="58"/>
      <c r="PU114" s="58"/>
      <c r="PV114" s="58"/>
      <c r="PW114" s="58"/>
      <c r="PX114" s="58"/>
      <c r="PY114" s="58"/>
      <c r="PZ114" s="58"/>
      <c r="QA114" s="58"/>
      <c r="QB114" s="58"/>
      <c r="QC114" s="58"/>
      <c r="QD114" s="58"/>
      <c r="QE114" s="58"/>
      <c r="QF114" s="58"/>
      <c r="QG114" s="58"/>
      <c r="QH114" s="58"/>
      <c r="QI114" s="58"/>
      <c r="QJ114" s="58"/>
      <c r="QK114" s="58"/>
      <c r="QL114" s="58"/>
      <c r="QM114" s="58"/>
      <c r="QN114" s="58"/>
      <c r="QO114" s="58"/>
      <c r="QP114" s="58"/>
      <c r="QQ114" s="58"/>
      <c r="QR114" s="58"/>
      <c r="QS114" s="58"/>
      <c r="QT114" s="58"/>
      <c r="QU114" s="58"/>
      <c r="QV114" s="58"/>
      <c r="QW114" s="58"/>
      <c r="QX114" s="58"/>
      <c r="QY114" s="58"/>
      <c r="QZ114" s="58"/>
      <c r="RA114" s="58"/>
      <c r="RB114" s="58"/>
      <c r="RC114" s="58"/>
      <c r="RD114" s="58"/>
      <c r="RE114" s="58"/>
      <c r="RF114" s="58"/>
      <c r="RG114" s="58"/>
      <c r="RH114" s="58"/>
      <c r="RI114" s="58"/>
      <c r="RJ114" s="58"/>
      <c r="RK114" s="58"/>
      <c r="RL114" s="58"/>
      <c r="RM114" s="58"/>
      <c r="RN114" s="58"/>
      <c r="RO114" s="58"/>
      <c r="RP114" s="58"/>
      <c r="RQ114" s="58"/>
      <c r="RR114" s="58"/>
      <c r="RS114" s="58"/>
      <c r="RT114" s="58"/>
      <c r="RU114" s="58"/>
      <c r="RV114" s="58"/>
      <c r="RW114" s="58"/>
      <c r="RX114" s="58"/>
      <c r="RY114" s="58"/>
      <c r="RZ114" s="58"/>
      <c r="SA114" s="58"/>
      <c r="SB114" s="58"/>
      <c r="SC114" s="58"/>
      <c r="SD114" s="58"/>
      <c r="SE114" s="58"/>
      <c r="SF114" s="58"/>
      <c r="SG114" s="58"/>
      <c r="SH114" s="58"/>
      <c r="SI114" s="58"/>
      <c r="SJ114" s="58"/>
      <c r="SK114" s="58"/>
      <c r="SL114" s="58"/>
      <c r="SM114" s="58"/>
      <c r="SN114" s="58"/>
      <c r="SO114" s="58"/>
      <c r="SP114" s="58"/>
      <c r="SQ114" s="58"/>
      <c r="SR114" s="58"/>
      <c r="SS114" s="58"/>
      <c r="ST114" s="58"/>
      <c r="SU114" s="58"/>
      <c r="SV114" s="58"/>
      <c r="SW114" s="58"/>
      <c r="SX114" s="58"/>
      <c r="SY114" s="58"/>
      <c r="SZ114" s="58"/>
      <c r="TA114" s="58"/>
      <c r="TB114" s="58"/>
      <c r="TC114" s="58"/>
      <c r="TD114" s="58"/>
      <c r="TE114" s="58"/>
      <c r="TF114" s="58"/>
      <c r="TG114" s="58"/>
      <c r="TH114" s="58"/>
      <c r="TI114" s="58"/>
      <c r="TJ114" s="58"/>
      <c r="TK114" s="58"/>
      <c r="TL114" s="58"/>
      <c r="TM114" s="58"/>
      <c r="TN114" s="58"/>
      <c r="TO114" s="58"/>
      <c r="TP114" s="58"/>
      <c r="TQ114" s="58"/>
      <c r="TR114" s="58"/>
      <c r="TS114" s="58"/>
      <c r="TT114" s="58"/>
      <c r="TU114" s="58"/>
      <c r="TV114" s="58"/>
      <c r="TW114" s="58"/>
      <c r="TX114" s="58"/>
      <c r="TY114" s="58"/>
      <c r="TZ114" s="58"/>
      <c r="UA114" s="58"/>
      <c r="UB114" s="58"/>
      <c r="UC114" s="58"/>
      <c r="UD114" s="58"/>
      <c r="UE114" s="58"/>
      <c r="UF114" s="58"/>
      <c r="UG114" s="58"/>
      <c r="UH114" s="58"/>
      <c r="UI114" s="58"/>
      <c r="UJ114" s="58"/>
      <c r="UK114" s="58"/>
      <c r="UL114" s="58"/>
      <c r="UM114" s="58"/>
      <c r="UN114" s="58"/>
      <c r="UO114" s="58"/>
      <c r="UP114" s="58"/>
      <c r="UQ114" s="58"/>
      <c r="UR114" s="58"/>
      <c r="US114" s="58"/>
      <c r="UT114" s="58"/>
      <c r="UU114" s="58"/>
      <c r="UV114" s="58"/>
      <c r="UW114" s="58"/>
      <c r="UX114" s="58"/>
      <c r="UY114" s="58"/>
      <c r="UZ114" s="58"/>
      <c r="VA114" s="58"/>
      <c r="VB114" s="58"/>
      <c r="VC114" s="58"/>
      <c r="VD114" s="58"/>
      <c r="VE114" s="58"/>
      <c r="VF114" s="58"/>
      <c r="VG114" s="58"/>
      <c r="VH114" s="58"/>
      <c r="VI114" s="58"/>
      <c r="VJ114" s="58"/>
      <c r="VK114" s="58"/>
      <c r="VL114" s="58"/>
      <c r="VM114" s="58"/>
      <c r="VN114" s="58"/>
      <c r="VO114" s="58"/>
      <c r="VP114" s="58"/>
      <c r="VQ114" s="58"/>
      <c r="VR114" s="58"/>
      <c r="VS114" s="58"/>
      <c r="VT114" s="58"/>
      <c r="VU114" s="58"/>
      <c r="VV114" s="58"/>
      <c r="VW114" s="58"/>
      <c r="VX114" s="58"/>
      <c r="VY114" s="58"/>
      <c r="VZ114" s="58"/>
      <c r="WA114" s="58"/>
      <c r="WB114" s="58"/>
      <c r="WC114" s="58"/>
      <c r="WD114" s="58"/>
      <c r="WE114" s="58"/>
      <c r="WF114" s="58"/>
      <c r="WG114" s="58"/>
      <c r="WH114" s="58"/>
      <c r="WI114" s="58"/>
      <c r="WJ114" s="58"/>
      <c r="WK114" s="58"/>
      <c r="WL114" s="58"/>
      <c r="WM114" s="58"/>
      <c r="WN114" s="58"/>
      <c r="WO114" s="58"/>
      <c r="WP114" s="58"/>
      <c r="WQ114" s="58"/>
      <c r="WR114" s="58"/>
      <c r="WS114" s="58"/>
      <c r="WT114" s="58"/>
      <c r="WU114" s="58"/>
      <c r="WV114" s="58"/>
      <c r="WW114" s="58"/>
      <c r="WX114" s="58"/>
      <c r="WY114" s="58"/>
      <c r="WZ114" s="58"/>
      <c r="XA114" s="58"/>
      <c r="XB114" s="58"/>
      <c r="XC114" s="58"/>
      <c r="XD114" s="58"/>
      <c r="XE114" s="58"/>
      <c r="XF114" s="58"/>
      <c r="XG114" s="58"/>
      <c r="XH114" s="58"/>
      <c r="XI114" s="58"/>
      <c r="XJ114" s="58"/>
      <c r="XK114" s="58"/>
      <c r="XL114" s="58"/>
      <c r="XM114" s="58"/>
      <c r="XN114" s="58"/>
      <c r="XO114" s="58"/>
      <c r="XP114" s="58"/>
      <c r="XQ114" s="58"/>
      <c r="XR114" s="58"/>
      <c r="XS114" s="58"/>
      <c r="XT114" s="58"/>
      <c r="XU114" s="58"/>
      <c r="XV114" s="58"/>
      <c r="XW114" s="58"/>
      <c r="XX114" s="58"/>
      <c r="XY114" s="58"/>
      <c r="XZ114" s="58"/>
      <c r="YA114" s="58"/>
      <c r="YB114" s="58"/>
      <c r="YC114" s="58"/>
      <c r="YD114" s="58"/>
      <c r="YE114" s="58"/>
      <c r="YF114" s="58"/>
      <c r="YG114" s="58"/>
      <c r="YH114" s="58"/>
      <c r="YI114" s="58"/>
      <c r="YJ114" s="58"/>
      <c r="YK114" s="58"/>
      <c r="YL114" s="58"/>
      <c r="YM114" s="58"/>
      <c r="YN114" s="58"/>
      <c r="YO114" s="58"/>
      <c r="YP114" s="58"/>
      <c r="YQ114" s="58"/>
      <c r="YR114" s="58"/>
      <c r="YS114" s="58"/>
      <c r="YT114" s="58"/>
      <c r="YU114" s="58"/>
      <c r="YV114" s="58"/>
      <c r="YW114" s="58"/>
      <c r="YX114" s="58"/>
      <c r="YY114" s="58"/>
      <c r="YZ114" s="58"/>
      <c r="ZA114" s="58"/>
      <c r="ZB114" s="58"/>
      <c r="ZC114" s="58"/>
      <c r="ZD114" s="58"/>
      <c r="ZE114" s="58"/>
      <c r="ZF114" s="58"/>
      <c r="ZG114" s="58"/>
      <c r="ZH114" s="58"/>
      <c r="ZI114" s="58"/>
      <c r="ZJ114" s="58"/>
      <c r="ZK114" s="58"/>
      <c r="ZL114" s="58"/>
      <c r="ZM114" s="58"/>
      <c r="ZN114" s="58"/>
      <c r="ZO114" s="58"/>
      <c r="ZP114" s="58"/>
      <c r="ZQ114" s="58"/>
      <c r="ZR114" s="58"/>
      <c r="ZS114" s="58"/>
      <c r="ZT114" s="58"/>
      <c r="ZU114" s="58"/>
      <c r="ZV114" s="58"/>
      <c r="ZW114" s="58"/>
      <c r="ZX114" s="58"/>
      <c r="ZY114" s="58"/>
      <c r="ZZ114" s="58"/>
      <c r="AAA114" s="58"/>
      <c r="AAB114" s="58"/>
      <c r="AAC114" s="58"/>
      <c r="AAD114" s="58"/>
      <c r="AAE114" s="58"/>
      <c r="AAF114" s="58"/>
      <c r="AAG114" s="58"/>
      <c r="AAH114" s="58"/>
      <c r="AAI114" s="58"/>
      <c r="AAJ114" s="58"/>
      <c r="AAK114" s="58"/>
      <c r="AAL114" s="58"/>
      <c r="AAM114" s="58"/>
      <c r="AAN114" s="58"/>
      <c r="AAO114" s="58"/>
      <c r="AAP114" s="58"/>
      <c r="AAQ114" s="58"/>
      <c r="AAR114" s="58"/>
      <c r="AAS114" s="58"/>
      <c r="AAT114" s="58"/>
      <c r="AAU114" s="58"/>
      <c r="AAV114" s="58"/>
      <c r="AAW114" s="58"/>
      <c r="AAX114" s="58"/>
      <c r="AAY114" s="58"/>
      <c r="AAZ114" s="58"/>
      <c r="ABA114" s="58"/>
      <c r="ABB114" s="58"/>
      <c r="ABC114" s="58"/>
      <c r="ABD114" s="58"/>
      <c r="ABE114" s="58"/>
      <c r="ABF114" s="58"/>
      <c r="ABG114" s="58"/>
      <c r="ABH114" s="58"/>
      <c r="ABI114" s="58"/>
      <c r="ABJ114" s="58"/>
      <c r="ABK114" s="58"/>
      <c r="ABL114" s="58"/>
      <c r="ABM114" s="58"/>
      <c r="ABN114" s="58"/>
      <c r="ABO114" s="58"/>
      <c r="ABP114" s="58"/>
      <c r="ABQ114" s="58"/>
      <c r="ABR114" s="58"/>
      <c r="ABS114" s="58"/>
      <c r="ABT114" s="58"/>
      <c r="ABU114" s="58"/>
      <c r="ABV114" s="58"/>
      <c r="ABW114" s="58"/>
      <c r="ABX114" s="58"/>
      <c r="ABY114" s="58"/>
      <c r="ABZ114" s="58"/>
      <c r="ACA114" s="58"/>
      <c r="ACB114" s="58"/>
      <c r="ACC114" s="58"/>
      <c r="ACD114" s="58"/>
      <c r="ACE114" s="58"/>
      <c r="ACF114" s="58"/>
      <c r="ACG114" s="58"/>
      <c r="ACH114" s="58"/>
      <c r="ACI114" s="58"/>
      <c r="ACJ114" s="58"/>
      <c r="ACK114" s="58"/>
      <c r="ACL114" s="58"/>
      <c r="ACM114" s="58"/>
      <c r="ACN114" s="58"/>
      <c r="ACO114" s="58"/>
      <c r="ACP114" s="58"/>
      <c r="ACQ114" s="58"/>
      <c r="ACR114" s="58"/>
      <c r="ACS114" s="58"/>
      <c r="ACT114" s="58"/>
      <c r="ACU114" s="58"/>
      <c r="ACV114" s="58"/>
      <c r="ACW114" s="58"/>
      <c r="ACX114" s="58"/>
      <c r="ACY114" s="58"/>
      <c r="ACZ114" s="58"/>
      <c r="ADA114" s="58"/>
      <c r="ADB114" s="58"/>
      <c r="ADC114" s="58"/>
      <c r="ADD114" s="58"/>
      <c r="ADE114" s="58"/>
      <c r="ADF114" s="58"/>
      <c r="ADG114" s="58"/>
      <c r="ADH114" s="58"/>
      <c r="ADI114" s="58"/>
      <c r="ADJ114" s="58"/>
      <c r="ADK114" s="58"/>
      <c r="ADL114" s="58"/>
      <c r="ADM114" s="58"/>
      <c r="ADN114" s="58"/>
      <c r="ADO114" s="58"/>
      <c r="ADP114" s="58"/>
      <c r="ADQ114" s="58"/>
      <c r="ADR114" s="58"/>
      <c r="ADS114" s="58"/>
      <c r="ADT114" s="58"/>
      <c r="ADU114" s="58"/>
      <c r="ADV114" s="58"/>
      <c r="ADW114" s="58"/>
      <c r="ADX114" s="58"/>
      <c r="ADY114" s="58"/>
      <c r="ADZ114" s="58"/>
      <c r="AEA114" s="58"/>
      <c r="AEB114" s="58"/>
      <c r="AEC114" s="58"/>
      <c r="AED114" s="58"/>
      <c r="AEE114" s="58"/>
      <c r="AEF114" s="58"/>
      <c r="AEG114" s="58"/>
      <c r="AEH114" s="58"/>
      <c r="AEI114" s="58"/>
      <c r="AEJ114" s="58"/>
      <c r="AEK114" s="58"/>
      <c r="AEL114" s="58"/>
      <c r="AEM114" s="58"/>
      <c r="AEN114" s="58"/>
      <c r="AEO114" s="58"/>
      <c r="AEP114" s="58"/>
      <c r="AEQ114" s="58"/>
      <c r="AER114" s="58"/>
      <c r="AES114" s="58"/>
      <c r="AET114" s="58"/>
      <c r="AEU114" s="58"/>
      <c r="AEV114" s="58"/>
      <c r="AEW114" s="58"/>
      <c r="AEX114" s="58"/>
      <c r="AEY114" s="58"/>
      <c r="AEZ114" s="58"/>
      <c r="AFA114" s="58"/>
      <c r="AFB114" s="58"/>
      <c r="AFC114" s="58"/>
      <c r="AFD114" s="58"/>
      <c r="AFE114" s="58"/>
      <c r="AFF114" s="58"/>
      <c r="AFG114" s="58"/>
      <c r="AFH114" s="58"/>
      <c r="AFI114" s="58"/>
      <c r="AFJ114" s="58"/>
      <c r="AFK114" s="58"/>
      <c r="AFL114" s="58"/>
      <c r="AFM114" s="58"/>
      <c r="AFN114" s="58"/>
      <c r="AFO114" s="58"/>
      <c r="AFP114" s="58"/>
      <c r="AFQ114" s="58"/>
      <c r="AFR114" s="58"/>
      <c r="AFS114" s="58"/>
      <c r="AFT114" s="58"/>
      <c r="AFU114" s="58"/>
      <c r="AFV114" s="58"/>
      <c r="AFW114" s="58"/>
      <c r="AFX114" s="58"/>
      <c r="AFY114" s="58"/>
      <c r="AFZ114" s="58"/>
      <c r="AGA114" s="58"/>
      <c r="AGB114" s="58"/>
      <c r="AGC114" s="58"/>
      <c r="AGD114" s="58"/>
      <c r="AGE114" s="58"/>
      <c r="AGF114" s="58"/>
      <c r="AGG114" s="58"/>
      <c r="AGH114" s="58"/>
      <c r="AGI114" s="58"/>
      <c r="AGJ114" s="58"/>
      <c r="AGK114" s="58"/>
      <c r="AGL114" s="58"/>
      <c r="AGM114" s="58"/>
      <c r="AGN114" s="58"/>
      <c r="AGO114" s="58"/>
      <c r="AGP114" s="58"/>
      <c r="AGQ114" s="58"/>
      <c r="AGR114" s="58"/>
      <c r="AGS114" s="58"/>
      <c r="AGT114" s="58"/>
      <c r="AGU114" s="58"/>
      <c r="AGV114" s="58"/>
      <c r="AGW114" s="58"/>
      <c r="AGX114" s="58"/>
      <c r="AGY114" s="58"/>
      <c r="AGZ114" s="58"/>
      <c r="AHA114" s="58"/>
      <c r="AHB114" s="58"/>
      <c r="AHC114" s="58"/>
      <c r="AHD114" s="58"/>
      <c r="AHE114" s="58"/>
      <c r="AHF114" s="58"/>
      <c r="AHG114" s="58"/>
      <c r="AHH114" s="58"/>
      <c r="AHI114" s="58"/>
      <c r="AHJ114" s="58"/>
      <c r="AHK114" s="58"/>
      <c r="AHL114" s="58"/>
      <c r="AHM114" s="58"/>
      <c r="AHN114" s="58"/>
      <c r="AHO114" s="58"/>
      <c r="AHP114" s="58"/>
      <c r="AHQ114" s="58"/>
      <c r="AHR114" s="58"/>
      <c r="AHS114" s="58"/>
      <c r="AHT114" s="58"/>
      <c r="AHU114" s="58"/>
      <c r="AHV114" s="58"/>
      <c r="AHW114" s="58"/>
      <c r="AHX114" s="58"/>
      <c r="AHY114" s="58"/>
      <c r="AHZ114" s="58"/>
      <c r="AIA114" s="58"/>
      <c r="AIB114" s="58"/>
      <c r="AIC114" s="58"/>
      <c r="AID114" s="58"/>
      <c r="AIE114" s="58"/>
      <c r="AIF114" s="58"/>
      <c r="AIG114" s="58"/>
      <c r="AIH114" s="58"/>
      <c r="AII114" s="58"/>
      <c r="AIJ114" s="58"/>
      <c r="AIK114" s="58"/>
      <c r="AIL114" s="58"/>
      <c r="AIM114" s="58"/>
      <c r="AIN114" s="58"/>
      <c r="AIO114" s="58"/>
      <c r="AIP114" s="58"/>
      <c r="AIQ114" s="58"/>
      <c r="AIR114" s="58"/>
      <c r="AIS114" s="58"/>
      <c r="AIT114" s="58"/>
      <c r="AIU114" s="58"/>
      <c r="AIV114" s="58"/>
      <c r="AIW114" s="58"/>
      <c r="AIX114" s="58"/>
      <c r="AIY114" s="58"/>
      <c r="AIZ114" s="58"/>
      <c r="AJA114" s="58"/>
      <c r="AJB114" s="58"/>
      <c r="AJC114" s="58"/>
      <c r="AJD114" s="58"/>
      <c r="AJE114" s="58"/>
      <c r="AJF114" s="58"/>
      <c r="AJG114" s="58"/>
      <c r="AJH114" s="58"/>
      <c r="AJI114" s="58"/>
      <c r="AJJ114" s="58"/>
      <c r="AJK114" s="58"/>
      <c r="AJL114" s="58"/>
      <c r="AJM114" s="58"/>
      <c r="AJN114" s="58"/>
      <c r="AJO114" s="58"/>
      <c r="AJP114" s="58"/>
      <c r="AJQ114" s="58"/>
      <c r="AJR114" s="58"/>
      <c r="AJS114" s="58"/>
      <c r="AJT114" s="58"/>
      <c r="AJU114" s="58"/>
      <c r="AJV114" s="58"/>
      <c r="AJW114" s="58"/>
      <c r="AJX114" s="58"/>
      <c r="AJY114" s="58"/>
      <c r="AJZ114" s="58"/>
      <c r="AKA114" s="58"/>
      <c r="AKB114" s="58"/>
      <c r="AKC114" s="58"/>
      <c r="AKD114" s="58"/>
      <c r="AKE114" s="58"/>
      <c r="AKF114" s="58"/>
      <c r="AKG114" s="58"/>
      <c r="AKH114" s="58"/>
      <c r="AKI114" s="58"/>
      <c r="AKJ114" s="58"/>
      <c r="AKK114" s="58"/>
      <c r="AKL114" s="58"/>
      <c r="AKM114" s="58"/>
      <c r="AKN114" s="58"/>
      <c r="AKO114" s="58"/>
      <c r="AKP114" s="58"/>
      <c r="AKQ114" s="58"/>
      <c r="AKR114" s="58"/>
      <c r="AKS114" s="58"/>
      <c r="AKT114" s="58"/>
      <c r="AKU114" s="58"/>
      <c r="AKV114" s="58"/>
      <c r="AKW114" s="58"/>
      <c r="AKX114" s="58"/>
      <c r="AKY114" s="58"/>
      <c r="AKZ114" s="58"/>
      <c r="ALA114" s="58"/>
      <c r="ALB114" s="58"/>
      <c r="ALC114" s="58"/>
      <c r="ALD114" s="58"/>
      <c r="ALE114" s="58"/>
      <c r="ALF114" s="58"/>
      <c r="ALG114" s="58"/>
      <c r="ALH114" s="58"/>
      <c r="ALI114" s="58"/>
      <c r="ALJ114" s="58"/>
      <c r="ALK114" s="58"/>
      <c r="ALL114" s="58"/>
      <c r="ALM114" s="58"/>
      <c r="ALN114" s="58"/>
      <c r="ALO114" s="58"/>
      <c r="ALP114" s="58"/>
      <c r="ALQ114" s="58"/>
      <c r="ALR114" s="58"/>
      <c r="ALS114" s="58"/>
      <c r="ALT114" s="58"/>
      <c r="ALU114" s="58"/>
      <c r="ALV114" s="58"/>
      <c r="ALW114" s="58"/>
      <c r="ALX114" s="58"/>
      <c r="ALY114" s="58"/>
      <c r="ALZ114" s="58"/>
      <c r="AMA114" s="58"/>
      <c r="AMB114" s="58"/>
      <c r="AMC114" s="58"/>
      <c r="AMD114" s="58"/>
      <c r="AME114" s="58"/>
      <c r="AMF114" s="58"/>
      <c r="AMG114" s="58"/>
      <c r="AMH114" s="58"/>
      <c r="AMI114" s="58"/>
      <c r="AMJ114" s="59"/>
    </row>
    <row r="115" spans="1:1024" ht="35.25" customHeight="1">
      <c r="A115" s="18" t="s">
        <v>7</v>
      </c>
      <c r="B115" s="177" t="s">
        <v>175</v>
      </c>
      <c r="C115" s="177"/>
      <c r="D115" s="177"/>
      <c r="E115" s="177"/>
      <c r="F115" s="177"/>
      <c r="G115" s="177"/>
      <c r="H115" s="186">
        <f>UNIFORMES!F17</f>
        <v>308.82</v>
      </c>
      <c r="I115" s="186"/>
      <c r="J115" s="22"/>
      <c r="K115" s="62" t="s">
        <v>176</v>
      </c>
    </row>
    <row r="116" spans="1:1024" ht="35.25" customHeight="1">
      <c r="A116" s="18" t="s">
        <v>11</v>
      </c>
      <c r="B116" s="177" t="s">
        <v>177</v>
      </c>
      <c r="C116" s="177"/>
      <c r="D116" s="177"/>
      <c r="E116" s="177"/>
      <c r="F116" s="177"/>
      <c r="G116" s="177"/>
      <c r="H116" s="186">
        <v>0</v>
      </c>
      <c r="I116" s="186"/>
      <c r="J116" s="22"/>
      <c r="K116" s="62" t="s">
        <v>178</v>
      </c>
    </row>
    <row r="117" spans="1:1024" ht="32.25" customHeight="1">
      <c r="A117" s="18" t="s">
        <v>15</v>
      </c>
      <c r="B117" s="177" t="s">
        <v>179</v>
      </c>
      <c r="C117" s="177"/>
      <c r="D117" s="177"/>
      <c r="E117" s="177"/>
      <c r="F117" s="177"/>
      <c r="G117" s="177"/>
      <c r="H117" s="186">
        <f>EQUIPAMENTOS!F50</f>
        <v>102.5</v>
      </c>
      <c r="I117" s="186"/>
      <c r="J117" s="22"/>
      <c r="K117" s="62" t="s">
        <v>178</v>
      </c>
    </row>
    <row r="118" spans="1:1024" ht="30.75" customHeight="1">
      <c r="A118" s="18" t="s">
        <v>19</v>
      </c>
      <c r="B118" s="177" t="s">
        <v>180</v>
      </c>
      <c r="C118" s="177"/>
      <c r="D118" s="177"/>
      <c r="E118" s="177"/>
      <c r="F118" s="177"/>
      <c r="G118" s="177"/>
      <c r="H118" s="186">
        <v>0</v>
      </c>
      <c r="I118" s="186"/>
      <c r="J118" s="22"/>
      <c r="K118" s="62" t="s">
        <v>178</v>
      </c>
    </row>
    <row r="119" spans="1:1024" ht="15" customHeight="1">
      <c r="A119" s="172" t="s">
        <v>104</v>
      </c>
      <c r="B119" s="172"/>
      <c r="C119" s="172"/>
      <c r="D119" s="172"/>
      <c r="E119" s="172"/>
      <c r="F119" s="172"/>
      <c r="G119" s="172"/>
      <c r="H119" s="173">
        <f>SUM(H115:I118)</f>
        <v>411.32</v>
      </c>
      <c r="I119" s="173"/>
      <c r="J119" s="63"/>
      <c r="K119" s="64"/>
    </row>
    <row r="120" spans="1:1024" s="67" customFormat="1" ht="15" customHeight="1">
      <c r="A120" s="184"/>
      <c r="B120" s="184"/>
      <c r="C120" s="184"/>
      <c r="D120" s="184"/>
      <c r="E120" s="184"/>
      <c r="F120" s="184"/>
      <c r="G120" s="184"/>
      <c r="H120" s="184"/>
      <c r="I120" s="184"/>
      <c r="J120" s="65"/>
      <c r="K120" s="66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  <c r="AA120" s="24"/>
      <c r="AB120" s="24"/>
      <c r="AC120" s="24"/>
      <c r="AD120" s="24"/>
      <c r="AE120" s="24"/>
      <c r="AF120" s="24"/>
      <c r="AG120" s="24"/>
      <c r="AH120" s="24"/>
      <c r="AI120" s="24"/>
      <c r="AJ120" s="24"/>
      <c r="AK120" s="24"/>
      <c r="AL120" s="24"/>
      <c r="AM120" s="24"/>
      <c r="AN120" s="24"/>
      <c r="AO120" s="24"/>
      <c r="AP120" s="24"/>
      <c r="AQ120" s="24"/>
      <c r="AR120" s="24"/>
      <c r="AS120" s="24"/>
      <c r="AT120" s="24"/>
      <c r="AU120" s="24"/>
      <c r="AMJ120" s="59"/>
    </row>
    <row r="121" spans="1:1024" s="67" customFormat="1" ht="15" customHeight="1">
      <c r="A121" s="185" t="s">
        <v>181</v>
      </c>
      <c r="B121" s="185"/>
      <c r="C121" s="185"/>
      <c r="D121" s="185"/>
      <c r="E121" s="185"/>
      <c r="F121" s="185"/>
      <c r="G121" s="185"/>
      <c r="H121" s="185"/>
      <c r="I121" s="185"/>
      <c r="J121" s="68"/>
      <c r="K121" s="66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4"/>
      <c r="AE121" s="24"/>
      <c r="AF121" s="24"/>
      <c r="AG121" s="24"/>
      <c r="AH121" s="24"/>
      <c r="AI121" s="24"/>
      <c r="AJ121" s="24"/>
      <c r="AK121" s="24"/>
      <c r="AL121" s="24"/>
      <c r="AM121" s="24"/>
      <c r="AN121" s="24"/>
      <c r="AO121" s="24"/>
      <c r="AP121" s="24"/>
      <c r="AQ121" s="24"/>
      <c r="AR121" s="24"/>
      <c r="AS121" s="24"/>
      <c r="AT121" s="24"/>
      <c r="AU121" s="24"/>
      <c r="AMJ121" s="59"/>
    </row>
    <row r="122" spans="1:1024" s="67" customFormat="1" ht="15" customHeight="1">
      <c r="A122" s="150">
        <v>6</v>
      </c>
      <c r="B122" s="180" t="s">
        <v>182</v>
      </c>
      <c r="C122" s="180"/>
      <c r="D122" s="180"/>
      <c r="E122" s="180"/>
      <c r="F122" s="180"/>
      <c r="G122" s="180"/>
      <c r="H122" s="150" t="s">
        <v>73</v>
      </c>
      <c r="I122" s="150" t="s">
        <v>50</v>
      </c>
      <c r="J122" s="69"/>
      <c r="K122" s="66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  <c r="AC122" s="24"/>
      <c r="AD122" s="24"/>
      <c r="AE122" s="24"/>
      <c r="AF122" s="24"/>
      <c r="AG122" s="24"/>
      <c r="AH122" s="24"/>
      <c r="AI122" s="24"/>
      <c r="AJ122" s="24"/>
      <c r="AK122" s="24"/>
      <c r="AL122" s="24"/>
      <c r="AM122" s="24"/>
      <c r="AN122" s="24"/>
      <c r="AO122" s="24"/>
      <c r="AP122" s="24"/>
      <c r="AQ122" s="24"/>
      <c r="AR122" s="24"/>
      <c r="AS122" s="24"/>
      <c r="AT122" s="24"/>
      <c r="AU122" s="24"/>
      <c r="AMJ122" s="59"/>
    </row>
    <row r="123" spans="1:1024" s="67" customFormat="1" ht="15" customHeight="1">
      <c r="A123" s="18" t="s">
        <v>7</v>
      </c>
      <c r="B123" s="177" t="s">
        <v>183</v>
      </c>
      <c r="C123" s="177"/>
      <c r="D123" s="177"/>
      <c r="E123" s="177"/>
      <c r="F123" s="177"/>
      <c r="G123" s="177"/>
      <c r="H123" s="70">
        <v>0.03</v>
      </c>
      <c r="I123" s="143">
        <f>H139*H123</f>
        <v>241.39</v>
      </c>
      <c r="J123" s="23"/>
      <c r="K123" s="71" t="s">
        <v>184</v>
      </c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  <c r="AA123" s="24"/>
      <c r="AB123" s="24"/>
      <c r="AC123" s="24"/>
      <c r="AD123" s="24"/>
      <c r="AE123" s="24"/>
      <c r="AF123" s="24"/>
      <c r="AG123" s="24"/>
      <c r="AH123" s="24"/>
      <c r="AI123" s="24"/>
      <c r="AJ123" s="24"/>
      <c r="AK123" s="24"/>
      <c r="AL123" s="24"/>
      <c r="AM123" s="24"/>
      <c r="AN123" s="24"/>
      <c r="AO123" s="24"/>
      <c r="AP123" s="24"/>
      <c r="AQ123" s="24"/>
      <c r="AR123" s="24"/>
      <c r="AS123" s="24"/>
      <c r="AT123" s="24"/>
      <c r="AU123" s="24"/>
      <c r="AMJ123" s="59"/>
    </row>
    <row r="124" spans="1:1024" s="67" customFormat="1" ht="15" customHeight="1">
      <c r="A124" s="18" t="s">
        <v>11</v>
      </c>
      <c r="B124" s="177" t="s">
        <v>185</v>
      </c>
      <c r="C124" s="177"/>
      <c r="D124" s="177"/>
      <c r="E124" s="177"/>
      <c r="F124" s="177"/>
      <c r="G124" s="177"/>
      <c r="H124" s="70">
        <v>6.7900000000000002E-2</v>
      </c>
      <c r="I124" s="143">
        <f>(I123+H139)*H124</f>
        <v>562.73</v>
      </c>
      <c r="J124" s="23"/>
      <c r="K124" s="71" t="s">
        <v>186</v>
      </c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  <c r="AA124" s="24"/>
      <c r="AB124" s="24"/>
      <c r="AC124" s="24"/>
      <c r="AD124" s="24"/>
      <c r="AE124" s="24"/>
      <c r="AF124" s="24"/>
      <c r="AG124" s="24"/>
      <c r="AH124" s="24"/>
      <c r="AI124" s="24"/>
      <c r="AJ124" s="24"/>
      <c r="AK124" s="24"/>
      <c r="AL124" s="24"/>
      <c r="AM124" s="24"/>
      <c r="AN124" s="24"/>
      <c r="AO124" s="24"/>
      <c r="AP124" s="24"/>
      <c r="AQ124" s="24"/>
      <c r="AR124" s="24"/>
      <c r="AS124" s="24"/>
      <c r="AT124" s="24"/>
      <c r="AU124" s="24"/>
      <c r="AMJ124" s="59"/>
    </row>
    <row r="125" spans="1:1024" s="67" customFormat="1" ht="15" customHeight="1">
      <c r="A125" s="18" t="s">
        <v>15</v>
      </c>
      <c r="B125" s="177" t="s">
        <v>187</v>
      </c>
      <c r="C125" s="177"/>
      <c r="D125" s="177"/>
      <c r="E125" s="177"/>
      <c r="F125" s="177"/>
      <c r="G125" s="177"/>
      <c r="H125" s="70"/>
      <c r="I125" s="143"/>
      <c r="J125" s="23"/>
      <c r="K125" s="66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4"/>
      <c r="AC125" s="24"/>
      <c r="AD125" s="24"/>
      <c r="AE125" s="24"/>
      <c r="AF125" s="24"/>
      <c r="AG125" s="24"/>
      <c r="AH125" s="24"/>
      <c r="AI125" s="24"/>
      <c r="AJ125" s="24"/>
      <c r="AK125" s="24"/>
      <c r="AL125" s="24"/>
      <c r="AM125" s="24"/>
      <c r="AN125" s="24"/>
      <c r="AO125" s="24"/>
      <c r="AP125" s="24"/>
      <c r="AQ125" s="24"/>
      <c r="AR125" s="24"/>
      <c r="AS125" s="24"/>
      <c r="AT125" s="24"/>
      <c r="AU125" s="24"/>
      <c r="AMJ125" s="59"/>
    </row>
    <row r="126" spans="1:1024" ht="15" customHeight="1">
      <c r="A126" s="182" t="s">
        <v>188</v>
      </c>
      <c r="B126" s="182"/>
      <c r="C126" s="183" t="s">
        <v>189</v>
      </c>
      <c r="D126" s="19" t="s">
        <v>190</v>
      </c>
      <c r="E126" s="20"/>
      <c r="F126" s="20"/>
      <c r="G126" s="21"/>
      <c r="H126" s="70">
        <v>1.6500000000000001E-2</v>
      </c>
      <c r="I126" s="143">
        <f>((H139+I123+I124)/(1-(H125)))*H126</f>
        <v>146.03</v>
      </c>
      <c r="J126" s="23"/>
      <c r="K126" s="72" t="s">
        <v>191</v>
      </c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  <c r="AA126" s="24"/>
      <c r="AB126" s="24"/>
      <c r="AC126" s="24"/>
      <c r="AD126" s="24"/>
      <c r="AE126" s="24"/>
      <c r="AF126" s="24"/>
      <c r="AG126" s="24"/>
      <c r="AH126" s="24"/>
      <c r="AI126" s="24"/>
      <c r="AJ126" s="24"/>
      <c r="AK126" s="24"/>
      <c r="AL126" s="24"/>
      <c r="AM126" s="24"/>
      <c r="AN126" s="24"/>
      <c r="AO126" s="24"/>
      <c r="AP126" s="24"/>
      <c r="AQ126" s="24"/>
      <c r="AR126" s="24"/>
      <c r="AS126" s="24"/>
      <c r="AT126" s="24"/>
      <c r="AU126" s="24"/>
    </row>
    <row r="127" spans="1:1024" ht="15" customHeight="1">
      <c r="A127" s="182" t="s">
        <v>192</v>
      </c>
      <c r="B127" s="182"/>
      <c r="C127" s="183"/>
      <c r="D127" s="19" t="s">
        <v>193</v>
      </c>
      <c r="E127" s="20"/>
      <c r="F127" s="20"/>
      <c r="G127" s="21"/>
      <c r="H127" s="73">
        <v>7.5999999999999998E-2</v>
      </c>
      <c r="I127" s="143">
        <f>((H139+I123+I124)/(1-(H125)))*H127</f>
        <v>672.63</v>
      </c>
      <c r="J127" s="23"/>
      <c r="K127" s="72" t="s">
        <v>194</v>
      </c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  <c r="AA127" s="24"/>
      <c r="AB127" s="24"/>
      <c r="AC127" s="24"/>
      <c r="AD127" s="24"/>
      <c r="AE127" s="24"/>
      <c r="AF127" s="24"/>
      <c r="AG127" s="24"/>
      <c r="AH127" s="24"/>
      <c r="AI127" s="24"/>
      <c r="AJ127" s="24"/>
      <c r="AK127" s="24"/>
      <c r="AL127" s="24"/>
      <c r="AM127" s="24"/>
      <c r="AN127" s="24"/>
      <c r="AO127" s="24"/>
      <c r="AP127" s="24"/>
      <c r="AQ127" s="24"/>
      <c r="AR127" s="24"/>
      <c r="AS127" s="24"/>
      <c r="AT127" s="24"/>
      <c r="AU127" s="24"/>
    </row>
    <row r="128" spans="1:1024" ht="15" customHeight="1">
      <c r="A128" s="182" t="s">
        <v>195</v>
      </c>
      <c r="B128" s="182"/>
      <c r="C128" s="74" t="s">
        <v>196</v>
      </c>
      <c r="D128" s="19" t="s">
        <v>197</v>
      </c>
      <c r="E128" s="20"/>
      <c r="F128" s="20"/>
      <c r="G128" s="21"/>
      <c r="H128" s="70">
        <v>0.05</v>
      </c>
      <c r="I128" s="143">
        <f>((H139+I123+I124)/(1-(H125)))*H128</f>
        <v>442.52</v>
      </c>
      <c r="J128" s="23"/>
      <c r="K128" s="72" t="s">
        <v>198</v>
      </c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  <c r="AA128" s="24"/>
      <c r="AB128" s="24"/>
      <c r="AC128" s="24"/>
      <c r="AD128" s="24"/>
      <c r="AE128" s="24"/>
      <c r="AF128" s="24"/>
      <c r="AG128" s="24"/>
      <c r="AH128" s="24"/>
      <c r="AI128" s="24"/>
      <c r="AJ128" s="24"/>
      <c r="AK128" s="24"/>
      <c r="AL128" s="24"/>
      <c r="AM128" s="24"/>
      <c r="AN128" s="24"/>
      <c r="AO128" s="24"/>
      <c r="AP128" s="24"/>
      <c r="AQ128" s="24"/>
      <c r="AR128" s="24"/>
      <c r="AS128" s="24"/>
      <c r="AT128" s="24"/>
      <c r="AU128" s="24"/>
    </row>
    <row r="129" spans="1:1024" ht="15" customHeight="1">
      <c r="A129" s="172" t="s">
        <v>104</v>
      </c>
      <c r="B129" s="172"/>
      <c r="C129" s="172"/>
      <c r="D129" s="172"/>
      <c r="E129" s="172"/>
      <c r="F129" s="172"/>
      <c r="G129" s="172"/>
      <c r="H129" s="75"/>
      <c r="I129" s="151">
        <f>SUM(I123:I128)</f>
        <v>2065.3000000000002</v>
      </c>
      <c r="J129" s="76"/>
      <c r="K129" s="66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  <c r="AA129" s="24"/>
      <c r="AB129" s="24"/>
      <c r="AC129" s="24"/>
      <c r="AD129" s="24"/>
      <c r="AE129" s="24"/>
      <c r="AF129" s="24"/>
      <c r="AG129" s="24"/>
      <c r="AH129" s="24"/>
      <c r="AI129" s="24"/>
      <c r="AJ129" s="24"/>
      <c r="AK129" s="24"/>
      <c r="AL129" s="24"/>
      <c r="AM129" s="24"/>
      <c r="AN129" s="24"/>
      <c r="AO129" s="24"/>
      <c r="AP129" s="24"/>
      <c r="AQ129" s="24"/>
      <c r="AR129" s="24"/>
      <c r="AS129" s="24"/>
      <c r="AT129" s="24"/>
      <c r="AU129" s="24"/>
    </row>
    <row r="130" spans="1:1024" ht="15" customHeight="1">
      <c r="A130" s="174"/>
      <c r="B130" s="174"/>
      <c r="C130" s="174"/>
      <c r="D130" s="174"/>
      <c r="E130" s="174"/>
      <c r="F130" s="174"/>
      <c r="G130" s="174"/>
      <c r="H130" s="174"/>
      <c r="I130" s="174"/>
      <c r="J130" s="152"/>
      <c r="K130" s="66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  <c r="AD130" s="24"/>
      <c r="AE130" s="24"/>
      <c r="AF130" s="24"/>
      <c r="AG130" s="24"/>
      <c r="AH130" s="24"/>
      <c r="AI130" s="24"/>
      <c r="AJ130" s="24"/>
      <c r="AK130" s="24"/>
      <c r="AL130" s="24"/>
      <c r="AM130" s="24"/>
      <c r="AN130" s="24"/>
      <c r="AO130" s="24"/>
      <c r="AP130" s="24"/>
      <c r="AQ130" s="24"/>
      <c r="AR130" s="24"/>
      <c r="AS130" s="24"/>
      <c r="AT130" s="24"/>
      <c r="AU130" s="24"/>
    </row>
    <row r="131" spans="1:1024" s="58" customFormat="1" ht="15" customHeight="1">
      <c r="A131" s="162" t="s">
        <v>199</v>
      </c>
      <c r="B131" s="162"/>
      <c r="C131" s="162"/>
      <c r="D131" s="162"/>
      <c r="E131" s="162"/>
      <c r="F131" s="162"/>
      <c r="G131" s="162"/>
      <c r="H131" s="162"/>
      <c r="I131" s="162"/>
      <c r="J131" s="77"/>
      <c r="K131" s="66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24"/>
      <c r="AE131" s="24"/>
      <c r="AF131" s="24"/>
      <c r="AG131" s="24"/>
      <c r="AH131" s="24"/>
      <c r="AI131" s="24"/>
      <c r="AJ131" s="24"/>
      <c r="AK131" s="24"/>
      <c r="AL131" s="24"/>
      <c r="AM131" s="24"/>
      <c r="AN131" s="24"/>
      <c r="AO131" s="24"/>
      <c r="AP131" s="24"/>
      <c r="AQ131" s="24"/>
      <c r="AR131" s="24"/>
      <c r="AS131" s="24"/>
      <c r="AT131" s="24"/>
      <c r="AU131" s="24"/>
      <c r="AMJ131" s="59"/>
    </row>
    <row r="132" spans="1:1024" s="58" customFormat="1" ht="15" customHeight="1">
      <c r="A132" s="179"/>
      <c r="B132" s="179"/>
      <c r="C132" s="179"/>
      <c r="D132" s="179"/>
      <c r="E132" s="179"/>
      <c r="F132" s="179"/>
      <c r="G132" s="179"/>
      <c r="H132" s="179"/>
      <c r="I132" s="179"/>
      <c r="J132" s="152"/>
      <c r="K132" s="66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  <c r="AA132" s="24"/>
      <c r="AB132" s="24"/>
      <c r="AC132" s="24"/>
      <c r="AD132" s="24"/>
      <c r="AE132" s="24"/>
      <c r="AF132" s="24"/>
      <c r="AG132" s="24"/>
      <c r="AH132" s="24"/>
      <c r="AI132" s="24"/>
      <c r="AJ132" s="24"/>
      <c r="AK132" s="24"/>
      <c r="AL132" s="24"/>
      <c r="AM132" s="24"/>
      <c r="AN132" s="24"/>
      <c r="AO132" s="24"/>
      <c r="AP132" s="24"/>
      <c r="AQ132" s="24"/>
      <c r="AR132" s="24"/>
      <c r="AS132" s="24"/>
      <c r="AT132" s="24"/>
      <c r="AU132" s="24"/>
      <c r="AMJ132" s="59"/>
    </row>
    <row r="133" spans="1:1024" s="58" customFormat="1" ht="15" customHeight="1">
      <c r="A133" s="180" t="s">
        <v>200</v>
      </c>
      <c r="B133" s="180"/>
      <c r="C133" s="180"/>
      <c r="D133" s="180"/>
      <c r="E133" s="180"/>
      <c r="F133" s="180"/>
      <c r="G133" s="180"/>
      <c r="H133" s="181" t="s">
        <v>50</v>
      </c>
      <c r="I133" s="181"/>
      <c r="J133" s="78"/>
      <c r="K133" s="66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  <c r="AA133" s="24"/>
      <c r="AB133" s="24"/>
      <c r="AC133" s="24"/>
      <c r="AD133" s="24"/>
      <c r="AE133" s="24"/>
      <c r="AF133" s="24"/>
      <c r="AG133" s="24"/>
      <c r="AH133" s="24"/>
      <c r="AI133" s="24"/>
      <c r="AJ133" s="24"/>
      <c r="AK133" s="24"/>
      <c r="AL133" s="24"/>
      <c r="AM133" s="24"/>
      <c r="AN133" s="24"/>
      <c r="AO133" s="24"/>
      <c r="AP133" s="24"/>
      <c r="AQ133" s="24"/>
      <c r="AR133" s="24"/>
      <c r="AS133" s="24"/>
      <c r="AT133" s="24"/>
      <c r="AU133" s="24"/>
      <c r="AMJ133" s="59"/>
    </row>
    <row r="134" spans="1:1024" s="58" customFormat="1" ht="15" customHeight="1">
      <c r="A134" s="18" t="s">
        <v>7</v>
      </c>
      <c r="B134" s="177" t="s">
        <v>201</v>
      </c>
      <c r="C134" s="177"/>
      <c r="D134" s="177"/>
      <c r="E134" s="177"/>
      <c r="F134" s="177"/>
      <c r="G134" s="177"/>
      <c r="H134" s="178">
        <f>H39</f>
        <v>2932.88</v>
      </c>
      <c r="I134" s="178"/>
      <c r="J134" s="23"/>
      <c r="K134" s="71" t="s">
        <v>202</v>
      </c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G134" s="24"/>
      <c r="AH134" s="24"/>
      <c r="AI134" s="24"/>
      <c r="AJ134" s="24"/>
      <c r="AK134" s="24"/>
      <c r="AL134" s="24"/>
      <c r="AM134" s="24"/>
      <c r="AN134" s="24"/>
      <c r="AO134" s="24"/>
      <c r="AP134" s="24"/>
      <c r="AQ134" s="24"/>
      <c r="AR134" s="24"/>
      <c r="AS134" s="24"/>
      <c r="AT134" s="24"/>
      <c r="AU134" s="24"/>
      <c r="AMJ134" s="59"/>
    </row>
    <row r="135" spans="1:1024" s="58" customFormat="1" ht="15" customHeight="1">
      <c r="A135" s="18" t="s">
        <v>11</v>
      </c>
      <c r="B135" s="177" t="s">
        <v>203</v>
      </c>
      <c r="C135" s="177"/>
      <c r="D135" s="177"/>
      <c r="E135" s="177"/>
      <c r="F135" s="177"/>
      <c r="G135" s="177"/>
      <c r="H135" s="178">
        <f>H79</f>
        <v>3943.06</v>
      </c>
      <c r="I135" s="178"/>
      <c r="J135" s="23"/>
      <c r="K135" s="71" t="s">
        <v>204</v>
      </c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24"/>
      <c r="AE135" s="24"/>
      <c r="AF135" s="24"/>
      <c r="AG135" s="24"/>
      <c r="AH135" s="24"/>
      <c r="AI135" s="24"/>
      <c r="AJ135" s="24"/>
      <c r="AK135" s="24"/>
      <c r="AL135" s="24"/>
      <c r="AM135" s="24"/>
      <c r="AN135" s="24"/>
      <c r="AO135" s="24"/>
      <c r="AP135" s="24"/>
      <c r="AQ135" s="24"/>
      <c r="AR135" s="24"/>
      <c r="AS135" s="24"/>
      <c r="AT135" s="24"/>
      <c r="AU135" s="24"/>
      <c r="AMJ135" s="59"/>
    </row>
    <row r="136" spans="1:1024" s="58" customFormat="1" ht="15" customHeight="1">
      <c r="A136" s="18" t="s">
        <v>15</v>
      </c>
      <c r="B136" s="177" t="s">
        <v>205</v>
      </c>
      <c r="C136" s="177"/>
      <c r="D136" s="177"/>
      <c r="E136" s="177"/>
      <c r="F136" s="177"/>
      <c r="G136" s="177"/>
      <c r="H136" s="178">
        <f>H89</f>
        <v>444.33</v>
      </c>
      <c r="I136" s="178"/>
      <c r="J136" s="23"/>
      <c r="K136" s="71" t="s">
        <v>206</v>
      </c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  <c r="AA136" s="24"/>
      <c r="AB136" s="24"/>
      <c r="AC136" s="24"/>
      <c r="AD136" s="24"/>
      <c r="AE136" s="24"/>
      <c r="AF136" s="24"/>
      <c r="AG136" s="24"/>
      <c r="AH136" s="24"/>
      <c r="AI136" s="24"/>
      <c r="AJ136" s="24"/>
      <c r="AK136" s="24"/>
      <c r="AL136" s="24"/>
      <c r="AM136" s="24"/>
      <c r="AN136" s="24"/>
      <c r="AO136" s="24"/>
      <c r="AP136" s="24"/>
      <c r="AQ136" s="24"/>
      <c r="AR136" s="24"/>
      <c r="AS136" s="24"/>
      <c r="AT136" s="24"/>
      <c r="AU136" s="24"/>
      <c r="AMJ136" s="59"/>
    </row>
    <row r="137" spans="1:1024" s="58" customFormat="1" ht="15" customHeight="1">
      <c r="A137" s="18" t="s">
        <v>19</v>
      </c>
      <c r="B137" s="177" t="s">
        <v>207</v>
      </c>
      <c r="C137" s="177"/>
      <c r="D137" s="177"/>
      <c r="E137" s="177"/>
      <c r="F137" s="177"/>
      <c r="G137" s="177"/>
      <c r="H137" s="178">
        <f>H111</f>
        <v>314.70999999999998</v>
      </c>
      <c r="I137" s="178"/>
      <c r="J137" s="23"/>
      <c r="K137" s="71" t="s">
        <v>208</v>
      </c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  <c r="AA137" s="24"/>
      <c r="AB137" s="24"/>
      <c r="AC137" s="24"/>
      <c r="AD137" s="24"/>
      <c r="AE137" s="24"/>
      <c r="AF137" s="24"/>
      <c r="AG137" s="24"/>
      <c r="AH137" s="24"/>
      <c r="AI137" s="24"/>
      <c r="AJ137" s="24"/>
      <c r="AK137" s="24"/>
      <c r="AL137" s="24"/>
      <c r="AM137" s="24"/>
      <c r="AN137" s="24"/>
      <c r="AO137" s="24"/>
      <c r="AP137" s="24"/>
      <c r="AQ137" s="24"/>
      <c r="AR137" s="24"/>
      <c r="AS137" s="24"/>
      <c r="AT137" s="24"/>
      <c r="AU137" s="24"/>
      <c r="AMJ137" s="59"/>
    </row>
    <row r="138" spans="1:1024" s="58" customFormat="1" ht="15" customHeight="1">
      <c r="A138" s="18" t="s">
        <v>61</v>
      </c>
      <c r="B138" s="177" t="s">
        <v>209</v>
      </c>
      <c r="C138" s="177"/>
      <c r="D138" s="177"/>
      <c r="E138" s="177"/>
      <c r="F138" s="177"/>
      <c r="G138" s="177"/>
      <c r="H138" s="178">
        <f>H119</f>
        <v>411.32</v>
      </c>
      <c r="I138" s="178"/>
      <c r="J138" s="23"/>
      <c r="K138" s="71" t="s">
        <v>210</v>
      </c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  <c r="AA138" s="24"/>
      <c r="AB138" s="24"/>
      <c r="AC138" s="24"/>
      <c r="AD138" s="24"/>
      <c r="AE138" s="24"/>
      <c r="AF138" s="24"/>
      <c r="AG138" s="24"/>
      <c r="AH138" s="24"/>
      <c r="AI138" s="24"/>
      <c r="AJ138" s="24"/>
      <c r="AK138" s="24"/>
      <c r="AL138" s="24"/>
      <c r="AM138" s="24"/>
      <c r="AN138" s="24"/>
      <c r="AO138" s="24"/>
      <c r="AP138" s="24"/>
      <c r="AQ138" s="24"/>
      <c r="AR138" s="24"/>
      <c r="AS138" s="24"/>
      <c r="AT138" s="24"/>
      <c r="AU138" s="24"/>
      <c r="AMJ138" s="59"/>
    </row>
    <row r="139" spans="1:1024" s="58" customFormat="1" ht="15" customHeight="1">
      <c r="A139" s="172" t="s">
        <v>211</v>
      </c>
      <c r="B139" s="172"/>
      <c r="C139" s="172"/>
      <c r="D139" s="172"/>
      <c r="E139" s="172"/>
      <c r="F139" s="172"/>
      <c r="G139" s="172"/>
      <c r="H139" s="173">
        <f>SUM(H134:I138)</f>
        <v>8046.3</v>
      </c>
      <c r="I139" s="173"/>
      <c r="J139" s="76"/>
      <c r="K139" s="71" t="s">
        <v>126</v>
      </c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  <c r="AA139" s="24"/>
      <c r="AB139" s="24"/>
      <c r="AC139" s="24"/>
      <c r="AD139" s="24"/>
      <c r="AE139" s="24"/>
      <c r="AF139" s="24"/>
      <c r="AG139" s="24"/>
      <c r="AH139" s="24"/>
      <c r="AI139" s="24"/>
      <c r="AJ139" s="24"/>
      <c r="AK139" s="24"/>
      <c r="AL139" s="24"/>
      <c r="AM139" s="24"/>
      <c r="AN139" s="24"/>
      <c r="AO139" s="24"/>
      <c r="AP139" s="24"/>
      <c r="AQ139" s="24"/>
      <c r="AR139" s="24"/>
      <c r="AS139" s="24"/>
      <c r="AT139" s="24"/>
      <c r="AU139" s="24"/>
      <c r="AMJ139" s="59"/>
    </row>
    <row r="140" spans="1:1024" s="58" customFormat="1" ht="15" customHeight="1">
      <c r="A140" s="18" t="s">
        <v>63</v>
      </c>
      <c r="B140" s="177" t="s">
        <v>212</v>
      </c>
      <c r="C140" s="177"/>
      <c r="D140" s="177"/>
      <c r="E140" s="177"/>
      <c r="F140" s="177"/>
      <c r="G140" s="177"/>
      <c r="H140" s="178">
        <f>I129</f>
        <v>2065.3000000000002</v>
      </c>
      <c r="I140" s="178"/>
      <c r="J140" s="23"/>
      <c r="K140" s="71" t="s">
        <v>213</v>
      </c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  <c r="AA140" s="24"/>
      <c r="AB140" s="24"/>
      <c r="AC140" s="24"/>
      <c r="AD140" s="24"/>
      <c r="AE140" s="24"/>
      <c r="AF140" s="24"/>
      <c r="AG140" s="24"/>
      <c r="AH140" s="24"/>
      <c r="AI140" s="24"/>
      <c r="AJ140" s="24"/>
      <c r="AK140" s="24"/>
      <c r="AL140" s="24"/>
      <c r="AM140" s="24"/>
      <c r="AN140" s="24"/>
      <c r="AO140" s="24"/>
      <c r="AP140" s="24"/>
      <c r="AQ140" s="24"/>
      <c r="AR140" s="24"/>
      <c r="AS140" s="24"/>
      <c r="AT140" s="24"/>
      <c r="AU140" s="24"/>
      <c r="AMJ140" s="59"/>
    </row>
    <row r="141" spans="1:1024" s="58" customFormat="1" ht="15" customHeight="1">
      <c r="A141" s="172" t="s">
        <v>214</v>
      </c>
      <c r="B141" s="172"/>
      <c r="C141" s="172"/>
      <c r="D141" s="172"/>
      <c r="E141" s="172"/>
      <c r="F141" s="172"/>
      <c r="G141" s="172"/>
      <c r="H141" s="173">
        <f>H139+H140</f>
        <v>10111.6</v>
      </c>
      <c r="I141" s="173"/>
      <c r="J141" s="76"/>
      <c r="K141" s="71" t="s">
        <v>215</v>
      </c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  <c r="AA141" s="24"/>
      <c r="AB141" s="24"/>
      <c r="AC141" s="24"/>
      <c r="AD141" s="24"/>
      <c r="AE141" s="24"/>
      <c r="AF141" s="24"/>
      <c r="AG141" s="24"/>
      <c r="AH141" s="24"/>
      <c r="AI141" s="24"/>
      <c r="AJ141" s="24"/>
      <c r="AK141" s="24"/>
      <c r="AL141" s="24"/>
      <c r="AM141" s="24"/>
      <c r="AN141" s="24"/>
      <c r="AO141" s="24"/>
      <c r="AP141" s="24"/>
      <c r="AQ141" s="24"/>
      <c r="AR141" s="24"/>
      <c r="AS141" s="24"/>
      <c r="AT141" s="24"/>
      <c r="AU141" s="24"/>
      <c r="AMJ141" s="59"/>
    </row>
    <row r="142" spans="1:1024" s="58" customFormat="1" ht="15" customHeight="1">
      <c r="A142" s="174"/>
      <c r="B142" s="174"/>
      <c r="C142" s="174"/>
      <c r="D142" s="174"/>
      <c r="E142" s="174"/>
      <c r="F142" s="174"/>
      <c r="G142" s="174"/>
      <c r="H142" s="174"/>
      <c r="I142" s="174"/>
      <c r="J142" s="152"/>
      <c r="K142" s="66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  <c r="AA142" s="24"/>
      <c r="AB142" s="24"/>
      <c r="AC142" s="24"/>
      <c r="AD142" s="24"/>
      <c r="AE142" s="24"/>
      <c r="AF142" s="24"/>
      <c r="AG142" s="24"/>
      <c r="AH142" s="24"/>
      <c r="AI142" s="24"/>
      <c r="AJ142" s="24"/>
      <c r="AK142" s="24"/>
      <c r="AL142" s="24"/>
      <c r="AM142" s="24"/>
      <c r="AN142" s="24"/>
      <c r="AO142" s="24"/>
      <c r="AP142" s="24"/>
      <c r="AQ142" s="24"/>
      <c r="AR142" s="24"/>
      <c r="AS142" s="24"/>
      <c r="AT142" s="24"/>
      <c r="AU142" s="24"/>
      <c r="AMJ142" s="59"/>
    </row>
    <row r="143" spans="1:1024" s="58" customFormat="1" ht="15" customHeight="1">
      <c r="A143" s="162" t="s">
        <v>216</v>
      </c>
      <c r="B143" s="162"/>
      <c r="C143" s="162"/>
      <c r="D143" s="162"/>
      <c r="E143" s="162"/>
      <c r="F143" s="162"/>
      <c r="G143" s="162"/>
      <c r="H143" s="162"/>
      <c r="I143" s="162"/>
      <c r="J143" s="77"/>
      <c r="K143" s="66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  <c r="AA143" s="24"/>
      <c r="AB143" s="24"/>
      <c r="AC143" s="24"/>
      <c r="AD143" s="24"/>
      <c r="AE143" s="24"/>
      <c r="AF143" s="24"/>
      <c r="AG143" s="24"/>
      <c r="AH143" s="24"/>
      <c r="AI143" s="24"/>
      <c r="AJ143" s="24"/>
      <c r="AK143" s="24"/>
      <c r="AL143" s="24"/>
      <c r="AM143" s="24"/>
      <c r="AN143" s="24"/>
      <c r="AO143" s="24"/>
      <c r="AP143" s="24"/>
      <c r="AQ143" s="24"/>
      <c r="AR143" s="24"/>
      <c r="AS143" s="24"/>
      <c r="AT143" s="24"/>
      <c r="AU143" s="24"/>
      <c r="AMJ143" s="59"/>
    </row>
    <row r="144" spans="1:1024" s="58" customFormat="1" ht="15" customHeight="1">
      <c r="A144" s="79"/>
      <c r="B144" s="25"/>
      <c r="C144" s="25"/>
      <c r="D144" s="25"/>
      <c r="E144" s="25"/>
      <c r="F144" s="25"/>
      <c r="G144" s="25"/>
      <c r="H144" s="25"/>
      <c r="I144" s="25"/>
      <c r="J144" s="152"/>
      <c r="K144" s="66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  <c r="AA144" s="24"/>
      <c r="AB144" s="24"/>
      <c r="AC144" s="24"/>
      <c r="AD144" s="24"/>
      <c r="AE144" s="24"/>
      <c r="AF144" s="24"/>
      <c r="AG144" s="24"/>
      <c r="AH144" s="24"/>
      <c r="AI144" s="24"/>
      <c r="AJ144" s="24"/>
      <c r="AK144" s="24"/>
      <c r="AL144" s="24"/>
      <c r="AM144" s="24"/>
      <c r="AN144" s="24"/>
      <c r="AO144" s="24"/>
      <c r="AP144" s="24"/>
      <c r="AQ144" s="24"/>
      <c r="AR144" s="24"/>
      <c r="AS144" s="24"/>
      <c r="AT144" s="24"/>
      <c r="AU144" s="24"/>
      <c r="AMJ144" s="59"/>
    </row>
    <row r="145" spans="1:1024" s="58" customFormat="1" ht="56.25" customHeight="1">
      <c r="A145" s="175" t="s">
        <v>217</v>
      </c>
      <c r="B145" s="175"/>
      <c r="C145" s="153" t="s">
        <v>218</v>
      </c>
      <c r="D145" s="153" t="s">
        <v>219</v>
      </c>
      <c r="E145" s="176" t="s">
        <v>220</v>
      </c>
      <c r="F145" s="176"/>
      <c r="G145" s="153" t="s">
        <v>221</v>
      </c>
      <c r="H145" s="176" t="s">
        <v>222</v>
      </c>
      <c r="I145" s="176"/>
      <c r="J145" s="152"/>
      <c r="K145" s="66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  <c r="AA145" s="24"/>
      <c r="AB145" s="24"/>
      <c r="AC145" s="24"/>
      <c r="AD145" s="24"/>
      <c r="AE145" s="24"/>
      <c r="AF145" s="24"/>
      <c r="AG145" s="24"/>
      <c r="AH145" s="24"/>
      <c r="AI145" s="24"/>
      <c r="AJ145" s="24"/>
      <c r="AK145" s="24"/>
      <c r="AL145" s="24"/>
      <c r="AM145" s="24"/>
      <c r="AN145" s="24"/>
      <c r="AO145" s="24"/>
      <c r="AP145" s="24"/>
      <c r="AQ145" s="24"/>
      <c r="AR145" s="24"/>
      <c r="AS145" s="24"/>
      <c r="AT145" s="24"/>
      <c r="AU145" s="24"/>
      <c r="AMJ145" s="59"/>
    </row>
    <row r="146" spans="1:1024" s="58" customFormat="1" ht="15" customHeight="1">
      <c r="A146" s="166" t="s">
        <v>167</v>
      </c>
      <c r="B146" s="166"/>
      <c r="C146" s="80">
        <f>H141</f>
        <v>10111.6</v>
      </c>
      <c r="D146" s="139">
        <v>2</v>
      </c>
      <c r="E146" s="167">
        <f>C146*D146</f>
        <v>20223.2</v>
      </c>
      <c r="F146" s="167"/>
      <c r="G146" s="81">
        <v>1</v>
      </c>
      <c r="H146" s="168">
        <f>E146*G146</f>
        <v>20223.2</v>
      </c>
      <c r="I146" s="168"/>
      <c r="J146" s="23"/>
      <c r="K146" s="66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  <c r="AA146" s="24"/>
      <c r="AB146" s="24"/>
      <c r="AC146" s="24"/>
      <c r="AD146" s="24"/>
      <c r="AE146" s="24"/>
      <c r="AF146" s="24"/>
      <c r="AG146" s="24"/>
      <c r="AH146" s="24"/>
      <c r="AI146" s="24"/>
      <c r="AJ146" s="24"/>
      <c r="AK146" s="24"/>
      <c r="AL146" s="24"/>
      <c r="AM146" s="24"/>
      <c r="AN146" s="24"/>
      <c r="AO146" s="24"/>
      <c r="AP146" s="24"/>
      <c r="AQ146" s="24"/>
      <c r="AR146" s="24"/>
      <c r="AS146" s="24"/>
      <c r="AT146" s="24"/>
      <c r="AU146" s="24"/>
      <c r="AMJ146" s="59"/>
    </row>
    <row r="147" spans="1:1024" s="58" customFormat="1" ht="15" customHeight="1">
      <c r="A147" s="169" t="s">
        <v>223</v>
      </c>
      <c r="B147" s="169"/>
      <c r="C147" s="169"/>
      <c r="D147" s="169"/>
      <c r="E147" s="169"/>
      <c r="F147" s="169"/>
      <c r="G147" s="169"/>
      <c r="H147" s="170">
        <f>H146</f>
        <v>20223.2</v>
      </c>
      <c r="I147" s="170"/>
      <c r="J147" s="82"/>
      <c r="K147" s="66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  <c r="AA147" s="24"/>
      <c r="AB147" s="24"/>
      <c r="AC147" s="24"/>
      <c r="AD147" s="24"/>
      <c r="AE147" s="24"/>
      <c r="AF147" s="24"/>
      <c r="AG147" s="24"/>
      <c r="AH147" s="24"/>
      <c r="AI147" s="24"/>
      <c r="AJ147" s="24"/>
      <c r="AK147" s="24"/>
      <c r="AL147" s="24"/>
      <c r="AM147" s="24"/>
      <c r="AN147" s="24"/>
      <c r="AO147" s="24"/>
      <c r="AP147" s="24"/>
      <c r="AQ147" s="24"/>
      <c r="AR147" s="24"/>
      <c r="AS147" s="24"/>
      <c r="AT147" s="24"/>
      <c r="AU147" s="24"/>
      <c r="AMJ147" s="59"/>
    </row>
    <row r="148" spans="1:1024" s="58" customFormat="1" ht="15" customHeight="1">
      <c r="A148" s="171" t="s">
        <v>224</v>
      </c>
      <c r="B148" s="171"/>
      <c r="C148" s="171"/>
      <c r="D148" s="171"/>
      <c r="E148" s="171"/>
      <c r="F148" s="171"/>
      <c r="G148" s="171"/>
      <c r="H148" s="161"/>
      <c r="I148" s="161"/>
      <c r="J148" s="82"/>
      <c r="K148" s="66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  <c r="AA148" s="24"/>
      <c r="AB148" s="24"/>
      <c r="AC148" s="24"/>
      <c r="AD148" s="24"/>
      <c r="AE148" s="24"/>
      <c r="AF148" s="24"/>
      <c r="AG148" s="24"/>
      <c r="AH148" s="24"/>
      <c r="AI148" s="24"/>
      <c r="AJ148" s="24"/>
      <c r="AK148" s="24"/>
      <c r="AL148" s="24"/>
      <c r="AM148" s="24"/>
      <c r="AN148" s="24"/>
      <c r="AO148" s="24"/>
      <c r="AP148" s="24"/>
      <c r="AQ148" s="24"/>
      <c r="AR148" s="24"/>
      <c r="AS148" s="24"/>
      <c r="AT148" s="24"/>
      <c r="AU148" s="24"/>
      <c r="AMJ148" s="59"/>
    </row>
    <row r="149" spans="1:1024" s="58" customFormat="1" ht="15" customHeight="1">
      <c r="A149" s="160" t="s">
        <v>225</v>
      </c>
      <c r="B149" s="160"/>
      <c r="C149" s="160"/>
      <c r="D149" s="160"/>
      <c r="E149" s="160"/>
      <c r="F149" s="160"/>
      <c r="G149" s="160"/>
      <c r="H149" s="161">
        <f>H147+H148</f>
        <v>20223.2</v>
      </c>
      <c r="I149" s="161"/>
      <c r="J149" s="82"/>
      <c r="K149" s="66"/>
      <c r="L149" s="24"/>
      <c r="M149" s="24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4"/>
      <c r="AA149" s="24"/>
      <c r="AB149" s="24"/>
      <c r="AC149" s="24"/>
      <c r="AD149" s="24"/>
      <c r="AE149" s="24"/>
      <c r="AF149" s="24"/>
      <c r="AG149" s="24"/>
      <c r="AH149" s="24"/>
      <c r="AI149" s="24"/>
      <c r="AJ149" s="24"/>
      <c r="AK149" s="24"/>
      <c r="AL149" s="24"/>
      <c r="AM149" s="24"/>
      <c r="AN149" s="24"/>
      <c r="AO149" s="24"/>
      <c r="AP149" s="24"/>
      <c r="AQ149" s="24"/>
      <c r="AR149" s="24"/>
      <c r="AS149" s="24"/>
      <c r="AT149" s="24"/>
      <c r="AU149" s="24"/>
      <c r="AMJ149" s="59"/>
    </row>
    <row r="150" spans="1:1024" s="58" customFormat="1" ht="15" customHeight="1">
      <c r="A150" s="83"/>
      <c r="B150" s="4"/>
      <c r="C150" s="84"/>
      <c r="D150" s="25"/>
      <c r="E150" s="25"/>
      <c r="F150" s="25"/>
      <c r="G150" s="25"/>
      <c r="H150" s="25"/>
      <c r="I150" s="25"/>
      <c r="J150" s="82"/>
      <c r="K150" s="66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4"/>
      <c r="AA150" s="24"/>
      <c r="AB150" s="24"/>
      <c r="AC150" s="24"/>
      <c r="AD150" s="24"/>
      <c r="AE150" s="24"/>
      <c r="AF150" s="24"/>
      <c r="AG150" s="24"/>
      <c r="AH150" s="24"/>
      <c r="AI150" s="24"/>
      <c r="AJ150" s="24"/>
      <c r="AK150" s="24"/>
      <c r="AL150" s="24"/>
      <c r="AM150" s="24"/>
      <c r="AN150" s="24"/>
      <c r="AO150" s="24"/>
      <c r="AP150" s="24"/>
      <c r="AQ150" s="24"/>
      <c r="AR150" s="24"/>
      <c r="AS150" s="24"/>
      <c r="AT150" s="24"/>
      <c r="AU150" s="24"/>
      <c r="AMJ150" s="59"/>
    </row>
    <row r="151" spans="1:1024" s="58" customFormat="1" ht="15" customHeight="1">
      <c r="A151" s="162" t="s">
        <v>226</v>
      </c>
      <c r="B151" s="162"/>
      <c r="C151" s="162"/>
      <c r="D151" s="162"/>
      <c r="E151" s="162"/>
      <c r="F151" s="162"/>
      <c r="G151" s="162"/>
      <c r="H151" s="162"/>
      <c r="I151" s="162"/>
      <c r="J151" s="23"/>
      <c r="K151" s="66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  <c r="AA151" s="24"/>
      <c r="AB151" s="24"/>
      <c r="AC151" s="24"/>
      <c r="AD151" s="24"/>
      <c r="AE151" s="24"/>
      <c r="AF151" s="24"/>
      <c r="AG151" s="24"/>
      <c r="AH151" s="24"/>
      <c r="AI151" s="24"/>
      <c r="AJ151" s="24"/>
      <c r="AK151" s="24"/>
      <c r="AL151" s="24"/>
      <c r="AM151" s="24"/>
      <c r="AN151" s="24"/>
      <c r="AO151" s="24"/>
      <c r="AP151" s="24"/>
      <c r="AQ151" s="24"/>
      <c r="AR151" s="24"/>
      <c r="AS151" s="24"/>
      <c r="AT151" s="24"/>
      <c r="AU151" s="24"/>
      <c r="AMJ151" s="59"/>
    </row>
    <row r="152" spans="1:1024" s="58" customFormat="1" ht="15" customHeight="1">
      <c r="A152" s="79"/>
      <c r="B152" s="25"/>
      <c r="C152" s="25"/>
      <c r="D152" s="25"/>
      <c r="E152" s="25"/>
      <c r="F152" s="25"/>
      <c r="G152" s="106"/>
      <c r="H152" s="106"/>
      <c r="I152" s="106"/>
      <c r="J152" s="82"/>
      <c r="K152" s="66"/>
      <c r="L152" s="24"/>
      <c r="M152" s="24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  <c r="AA152" s="24"/>
      <c r="AB152" s="24"/>
      <c r="AC152" s="24"/>
      <c r="AD152" s="24"/>
      <c r="AE152" s="24"/>
      <c r="AF152" s="24"/>
      <c r="AG152" s="24"/>
      <c r="AH152" s="24"/>
      <c r="AI152" s="24"/>
      <c r="AJ152" s="24"/>
      <c r="AK152" s="24"/>
      <c r="AL152" s="24"/>
      <c r="AM152" s="24"/>
      <c r="AN152" s="24"/>
      <c r="AO152" s="24"/>
      <c r="AP152" s="24"/>
      <c r="AQ152" s="24"/>
      <c r="AR152" s="24"/>
      <c r="AS152" s="24"/>
      <c r="AT152" s="24"/>
      <c r="AU152" s="24"/>
      <c r="AMJ152" s="59"/>
    </row>
    <row r="153" spans="1:1024" s="58" customFormat="1" ht="15" customHeight="1">
      <c r="A153" s="163" t="s">
        <v>227</v>
      </c>
      <c r="B153" s="163"/>
      <c r="C153" s="163"/>
      <c r="D153" s="163"/>
      <c r="E153" s="163"/>
      <c r="F153" s="163"/>
      <c r="G153" s="163"/>
      <c r="H153" s="163"/>
      <c r="I153" s="163"/>
      <c r="J153" s="76"/>
      <c r="K153" s="66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  <c r="AA153" s="24"/>
      <c r="AB153" s="24"/>
      <c r="AC153" s="24"/>
      <c r="AD153" s="24"/>
      <c r="AE153" s="24"/>
      <c r="AF153" s="24"/>
      <c r="AG153" s="24"/>
      <c r="AH153" s="24"/>
      <c r="AI153" s="24"/>
      <c r="AJ153" s="24"/>
      <c r="AK153" s="24"/>
      <c r="AL153" s="24"/>
      <c r="AM153" s="24"/>
      <c r="AN153" s="24"/>
      <c r="AO153" s="24"/>
      <c r="AP153" s="24"/>
      <c r="AQ153" s="24"/>
      <c r="AR153" s="24"/>
      <c r="AS153" s="24"/>
      <c r="AT153" s="24"/>
      <c r="AU153" s="24"/>
      <c r="AMJ153" s="59"/>
    </row>
    <row r="154" spans="1:1024" s="58" customFormat="1" ht="15" customHeight="1">
      <c r="A154" s="164" t="s">
        <v>228</v>
      </c>
      <c r="B154" s="164"/>
      <c r="C154" s="164"/>
      <c r="D154" s="164"/>
      <c r="E154" s="164"/>
      <c r="F154" s="164"/>
      <c r="G154" s="164"/>
      <c r="H154" s="165" t="s">
        <v>229</v>
      </c>
      <c r="I154" s="165"/>
      <c r="J154" s="85"/>
      <c r="K154" s="66"/>
      <c r="L154" s="24"/>
      <c r="M154" s="24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4"/>
      <c r="AA154" s="24"/>
      <c r="AB154" s="24"/>
      <c r="AC154" s="24"/>
      <c r="AD154" s="24"/>
      <c r="AE154" s="24"/>
      <c r="AF154" s="24"/>
      <c r="AG154" s="24"/>
      <c r="AH154" s="24"/>
      <c r="AI154" s="24"/>
      <c r="AJ154" s="24"/>
      <c r="AK154" s="24"/>
      <c r="AL154" s="24"/>
      <c r="AM154" s="24"/>
      <c r="AN154" s="24"/>
      <c r="AO154" s="24"/>
      <c r="AP154" s="24"/>
      <c r="AQ154" s="24"/>
      <c r="AR154" s="24"/>
      <c r="AS154" s="24"/>
      <c r="AT154" s="24"/>
      <c r="AU154" s="24"/>
      <c r="AMJ154" s="59"/>
    </row>
    <row r="155" spans="1:1024" s="58" customFormat="1" ht="15" customHeight="1">
      <c r="A155" s="155" t="s">
        <v>230</v>
      </c>
      <c r="B155" s="155"/>
      <c r="C155" s="155"/>
      <c r="D155" s="155"/>
      <c r="E155" s="155"/>
      <c r="F155" s="155"/>
      <c r="G155" s="155"/>
      <c r="H155" s="156">
        <f>H149</f>
        <v>20223.2</v>
      </c>
      <c r="I155" s="156"/>
      <c r="J155" s="24"/>
      <c r="K155" s="66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  <c r="AA155" s="24"/>
      <c r="AB155" s="24"/>
      <c r="AC155" s="24"/>
      <c r="AD155" s="24"/>
      <c r="AE155" s="24"/>
      <c r="AF155" s="24"/>
      <c r="AG155" s="24"/>
      <c r="AH155" s="24"/>
      <c r="AI155" s="24"/>
      <c r="AJ155" s="24"/>
      <c r="AK155" s="24"/>
      <c r="AL155" s="24"/>
      <c r="AM155" s="24"/>
      <c r="AN155" s="24"/>
      <c r="AO155" s="24"/>
      <c r="AP155" s="24"/>
      <c r="AQ155" s="24"/>
      <c r="AR155" s="24"/>
      <c r="AS155" s="24"/>
      <c r="AT155" s="24"/>
      <c r="AU155" s="24"/>
      <c r="AMJ155" s="59"/>
    </row>
    <row r="156" spans="1:1024" s="58" customFormat="1" ht="15" customHeight="1" thickBot="1">
      <c r="A156" s="155" t="s">
        <v>231</v>
      </c>
      <c r="B156" s="155"/>
      <c r="C156" s="155"/>
      <c r="D156" s="155"/>
      <c r="E156" s="155"/>
      <c r="F156" s="155"/>
      <c r="G156" s="155"/>
      <c r="H156" s="157">
        <f>G13</f>
        <v>12</v>
      </c>
      <c r="I156" s="157"/>
      <c r="J156" s="24"/>
      <c r="K156" s="66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  <c r="AA156" s="24"/>
      <c r="AB156" s="24"/>
      <c r="AC156" s="24"/>
      <c r="AD156" s="24"/>
      <c r="AE156" s="24"/>
      <c r="AF156" s="24"/>
      <c r="AG156" s="24"/>
      <c r="AH156" s="24"/>
      <c r="AI156" s="24"/>
      <c r="AJ156" s="24"/>
      <c r="AK156" s="24"/>
      <c r="AL156" s="24"/>
      <c r="AM156" s="24"/>
      <c r="AN156" s="24"/>
      <c r="AO156" s="24"/>
      <c r="AP156" s="24"/>
      <c r="AQ156" s="24"/>
      <c r="AR156" s="24"/>
      <c r="AS156" s="24"/>
      <c r="AT156" s="24"/>
      <c r="AU156" s="24"/>
      <c r="AMJ156" s="59"/>
    </row>
    <row r="157" spans="1:1024" s="58" customFormat="1" ht="15" customHeight="1" thickBot="1">
      <c r="A157" s="158" t="s">
        <v>232</v>
      </c>
      <c r="B157" s="158"/>
      <c r="C157" s="158"/>
      <c r="D157" s="158"/>
      <c r="E157" s="158"/>
      <c r="F157" s="158"/>
      <c r="G157" s="158"/>
      <c r="H157" s="159">
        <f>H155*H156</f>
        <v>242678.39999999999</v>
      </c>
      <c r="I157" s="159"/>
      <c r="J157" s="24"/>
      <c r="K157" s="66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  <c r="AA157" s="24"/>
      <c r="AB157" s="24"/>
      <c r="AC157" s="24"/>
      <c r="AD157" s="24"/>
      <c r="AE157" s="24"/>
      <c r="AF157" s="24"/>
      <c r="AG157" s="24"/>
      <c r="AH157" s="24"/>
      <c r="AI157" s="24"/>
      <c r="AJ157" s="24"/>
      <c r="AK157" s="24"/>
      <c r="AL157" s="24"/>
      <c r="AM157" s="24"/>
      <c r="AN157" s="24"/>
      <c r="AO157" s="24"/>
      <c r="AP157" s="24"/>
      <c r="AQ157" s="24"/>
      <c r="AR157" s="24"/>
      <c r="AS157" s="24"/>
      <c r="AT157" s="24"/>
      <c r="AU157" s="24"/>
      <c r="AMJ157" s="59"/>
    </row>
    <row r="159" spans="1:1024">
      <c r="H159" s="108"/>
      <c r="I159" s="109"/>
    </row>
    <row r="160" spans="1:1024">
      <c r="G160" s="108"/>
      <c r="H160" s="108"/>
      <c r="I160" s="109"/>
    </row>
    <row r="161" spans="7:9">
      <c r="G161" s="108"/>
      <c r="H161" s="108"/>
      <c r="I161" s="109"/>
    </row>
    <row r="162" spans="7:9">
      <c r="G162" s="108"/>
      <c r="H162" s="108"/>
      <c r="I162" s="109"/>
    </row>
    <row r="163" spans="7:9">
      <c r="G163" s="108"/>
      <c r="H163" s="108"/>
      <c r="I163" s="108"/>
    </row>
    <row r="164" spans="7:9">
      <c r="G164" s="108"/>
    </row>
  </sheetData>
  <mergeCells count="233">
    <mergeCell ref="A156:G156"/>
    <mergeCell ref="H156:I156"/>
    <mergeCell ref="A157:G157"/>
    <mergeCell ref="H157:I157"/>
    <mergeCell ref="A151:I151"/>
    <mergeCell ref="A153:I153"/>
    <mergeCell ref="A154:G154"/>
    <mergeCell ref="H154:I154"/>
    <mergeCell ref="A155:G155"/>
    <mergeCell ref="H155:I155"/>
    <mergeCell ref="A147:G147"/>
    <mergeCell ref="H147:I147"/>
    <mergeCell ref="A148:G148"/>
    <mergeCell ref="H148:I148"/>
    <mergeCell ref="A149:G149"/>
    <mergeCell ref="H149:I149"/>
    <mergeCell ref="A145:B145"/>
    <mergeCell ref="E145:F145"/>
    <mergeCell ref="H145:I145"/>
    <mergeCell ref="A146:B146"/>
    <mergeCell ref="E146:F146"/>
    <mergeCell ref="H146:I146"/>
    <mergeCell ref="B140:G140"/>
    <mergeCell ref="H140:I140"/>
    <mergeCell ref="A141:G141"/>
    <mergeCell ref="H141:I141"/>
    <mergeCell ref="A142:I142"/>
    <mergeCell ref="A143:I143"/>
    <mergeCell ref="B137:G137"/>
    <mergeCell ref="H137:I137"/>
    <mergeCell ref="B138:G138"/>
    <mergeCell ref="H138:I138"/>
    <mergeCell ref="A139:G139"/>
    <mergeCell ref="H139:I139"/>
    <mergeCell ref="B134:G134"/>
    <mergeCell ref="H134:I134"/>
    <mergeCell ref="B135:G135"/>
    <mergeCell ref="H135:I135"/>
    <mergeCell ref="B136:G136"/>
    <mergeCell ref="H136:I136"/>
    <mergeCell ref="A129:G129"/>
    <mergeCell ref="A130:I130"/>
    <mergeCell ref="A131:I131"/>
    <mergeCell ref="A132:I132"/>
    <mergeCell ref="A133:G133"/>
    <mergeCell ref="H133:I133"/>
    <mergeCell ref="B124:G124"/>
    <mergeCell ref="B125:G125"/>
    <mergeCell ref="A126:B126"/>
    <mergeCell ref="C126:C127"/>
    <mergeCell ref="A127:B127"/>
    <mergeCell ref="A128:B128"/>
    <mergeCell ref="A119:G119"/>
    <mergeCell ref="H119:I119"/>
    <mergeCell ref="A120:I120"/>
    <mergeCell ref="A121:I121"/>
    <mergeCell ref="B122:G122"/>
    <mergeCell ref="B123:G123"/>
    <mergeCell ref="B116:G116"/>
    <mergeCell ref="H116:I116"/>
    <mergeCell ref="B117:G117"/>
    <mergeCell ref="H117:I117"/>
    <mergeCell ref="B118:G118"/>
    <mergeCell ref="H118:I118"/>
    <mergeCell ref="A112:I112"/>
    <mergeCell ref="A113:I113"/>
    <mergeCell ref="B114:G114"/>
    <mergeCell ref="H114:I114"/>
    <mergeCell ref="B115:G115"/>
    <mergeCell ref="H115:I115"/>
    <mergeCell ref="B109:G109"/>
    <mergeCell ref="H109:I109"/>
    <mergeCell ref="B110:G110"/>
    <mergeCell ref="H110:I110"/>
    <mergeCell ref="A111:G111"/>
    <mergeCell ref="H111:I111"/>
    <mergeCell ref="B104:G104"/>
    <mergeCell ref="A105:G105"/>
    <mergeCell ref="H105:I105"/>
    <mergeCell ref="A106:I106"/>
    <mergeCell ref="A107:I107"/>
    <mergeCell ref="B108:G108"/>
    <mergeCell ref="H108:I108"/>
    <mergeCell ref="B98:G98"/>
    <mergeCell ref="B99:G99"/>
    <mergeCell ref="A100:G100"/>
    <mergeCell ref="A101:I101"/>
    <mergeCell ref="A102:I102"/>
    <mergeCell ref="B103:G103"/>
    <mergeCell ref="B93:G93"/>
    <mergeCell ref="B94:G94"/>
    <mergeCell ref="K94:V94"/>
    <mergeCell ref="B95:G95"/>
    <mergeCell ref="B96:G96"/>
    <mergeCell ref="B97:G97"/>
    <mergeCell ref="B88:G88"/>
    <mergeCell ref="A89:G89"/>
    <mergeCell ref="H89:I89"/>
    <mergeCell ref="A90:I90"/>
    <mergeCell ref="A91:I91"/>
    <mergeCell ref="A92:I92"/>
    <mergeCell ref="B82:G82"/>
    <mergeCell ref="B83:G83"/>
    <mergeCell ref="B84:G84"/>
    <mergeCell ref="B85:G85"/>
    <mergeCell ref="B86:G86"/>
    <mergeCell ref="B87:G87"/>
    <mergeCell ref="B78:G78"/>
    <mergeCell ref="H78:I78"/>
    <mergeCell ref="A79:G79"/>
    <mergeCell ref="H79:I79"/>
    <mergeCell ref="A80:I80"/>
    <mergeCell ref="A81:I81"/>
    <mergeCell ref="A74:I74"/>
    <mergeCell ref="B75:G75"/>
    <mergeCell ref="H75:I75"/>
    <mergeCell ref="B76:G76"/>
    <mergeCell ref="H76:I76"/>
    <mergeCell ref="B77:G77"/>
    <mergeCell ref="H77:I77"/>
    <mergeCell ref="B70:G70"/>
    <mergeCell ref="H70:I70"/>
    <mergeCell ref="A71:G71"/>
    <mergeCell ref="H71:I71"/>
    <mergeCell ref="A72:I72"/>
    <mergeCell ref="A73:I73"/>
    <mergeCell ref="B67:G67"/>
    <mergeCell ref="H67:I67"/>
    <mergeCell ref="B68:G68"/>
    <mergeCell ref="H68:I68"/>
    <mergeCell ref="B69:G69"/>
    <mergeCell ref="H69:I69"/>
    <mergeCell ref="AB63:AC63"/>
    <mergeCell ref="AD63:AE63"/>
    <mergeCell ref="AF63:AG63"/>
    <mergeCell ref="AH63:AK63"/>
    <mergeCell ref="H64:I64"/>
    <mergeCell ref="A65:A66"/>
    <mergeCell ref="B65:C66"/>
    <mergeCell ref="H65:I66"/>
    <mergeCell ref="B62:G62"/>
    <mergeCell ref="H62:I62"/>
    <mergeCell ref="A63:A64"/>
    <mergeCell ref="B63:B64"/>
    <mergeCell ref="H63:I63"/>
    <mergeCell ref="Z63:AA63"/>
    <mergeCell ref="B56:G56"/>
    <mergeCell ref="B57:G57"/>
    <mergeCell ref="B58:G58"/>
    <mergeCell ref="A59:G59"/>
    <mergeCell ref="A60:I60"/>
    <mergeCell ref="A61:I61"/>
    <mergeCell ref="B50:G50"/>
    <mergeCell ref="B51:G51"/>
    <mergeCell ref="B52:G52"/>
    <mergeCell ref="B53:C53"/>
    <mergeCell ref="B54:G54"/>
    <mergeCell ref="B55:G55"/>
    <mergeCell ref="B46:G46"/>
    <mergeCell ref="K46:V46"/>
    <mergeCell ref="A47:G47"/>
    <mergeCell ref="H47:I47"/>
    <mergeCell ref="A48:I48"/>
    <mergeCell ref="A49:I49"/>
    <mergeCell ref="A41:I41"/>
    <mergeCell ref="A42:I42"/>
    <mergeCell ref="B43:G43"/>
    <mergeCell ref="B44:G44"/>
    <mergeCell ref="K44:V44"/>
    <mergeCell ref="B45:G45"/>
    <mergeCell ref="K45:V45"/>
    <mergeCell ref="B38:G38"/>
    <mergeCell ref="H38:I38"/>
    <mergeCell ref="K38:L38"/>
    <mergeCell ref="A39:G39"/>
    <mergeCell ref="H39:I39"/>
    <mergeCell ref="A40:I40"/>
    <mergeCell ref="B36:G36"/>
    <mergeCell ref="H36:I36"/>
    <mergeCell ref="K36:L36"/>
    <mergeCell ref="B37:G37"/>
    <mergeCell ref="H37:I37"/>
    <mergeCell ref="K37:L37"/>
    <mergeCell ref="K32:V32"/>
    <mergeCell ref="H33:I33"/>
    <mergeCell ref="K33:V33"/>
    <mergeCell ref="H34:I34"/>
    <mergeCell ref="B35:G35"/>
    <mergeCell ref="H35:I35"/>
    <mergeCell ref="K35:L35"/>
    <mergeCell ref="A29:I29"/>
    <mergeCell ref="A30:I30"/>
    <mergeCell ref="B31:G31"/>
    <mergeCell ref="H31:I31"/>
    <mergeCell ref="B32:G32"/>
    <mergeCell ref="H32:I32"/>
    <mergeCell ref="B26:G26"/>
    <mergeCell ref="H26:I26"/>
    <mergeCell ref="B27:G27"/>
    <mergeCell ref="H27:I27"/>
    <mergeCell ref="B28:G28"/>
    <mergeCell ref="H28:I28"/>
    <mergeCell ref="A22:I22"/>
    <mergeCell ref="A23:I23"/>
    <mergeCell ref="B24:G24"/>
    <mergeCell ref="H24:I24"/>
    <mergeCell ref="B25:G25"/>
    <mergeCell ref="H25:I25"/>
    <mergeCell ref="B17:G17"/>
    <mergeCell ref="H17:I17"/>
    <mergeCell ref="C18:I18"/>
    <mergeCell ref="A19:I19"/>
    <mergeCell ref="A20:I20"/>
    <mergeCell ref="A21:I21"/>
    <mergeCell ref="B12:F12"/>
    <mergeCell ref="G12:I12"/>
    <mergeCell ref="G13:I13"/>
    <mergeCell ref="A14:I14"/>
    <mergeCell ref="A15:I15"/>
    <mergeCell ref="B16:G16"/>
    <mergeCell ref="H16:I16"/>
    <mergeCell ref="A8:I8"/>
    <mergeCell ref="A9:I9"/>
    <mergeCell ref="B10:F10"/>
    <mergeCell ref="G10:I10"/>
    <mergeCell ref="B11:F11"/>
    <mergeCell ref="G11:I11"/>
    <mergeCell ref="A1:K1"/>
    <mergeCell ref="A2:K2"/>
    <mergeCell ref="A3:I3"/>
    <mergeCell ref="C4:I4"/>
    <mergeCell ref="C5:D5"/>
    <mergeCell ref="A7:I7"/>
  </mergeCells>
  <printOptions horizontalCentered="1" headings="1"/>
  <pageMargins left="0.39374999999999999" right="0.39374999999999999" top="0.39374999999999999" bottom="0.39374999999999999" header="0.511811023622047" footer="0.511811023622047"/>
  <pageSetup paperSize="9" scale="60" fitToHeight="0" orientation="landscape" r:id="rId1"/>
  <rowBreaks count="3" manualBreakCount="3">
    <brk id="47" max="10" man="1"/>
    <brk id="90" max="10" man="1"/>
    <brk id="129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7A9903-CC5D-4959-8CCD-2EA2D6E44450}">
  <sheetPr>
    <pageSetUpPr fitToPage="1"/>
  </sheetPr>
  <dimension ref="A1:AMJ164"/>
  <sheetViews>
    <sheetView view="pageBreakPreview" topLeftCell="A19" zoomScaleNormal="115" zoomScaleSheetLayoutView="100" zoomScalePageLayoutView="115" workbookViewId="0">
      <selection activeCell="G12" sqref="G12:I12"/>
    </sheetView>
  </sheetViews>
  <sheetFormatPr defaultColWidth="9.140625" defaultRowHeight="15"/>
  <cols>
    <col min="1" max="1" width="3.140625" style="86" customWidth="1"/>
    <col min="2" max="2" width="32.28515625" style="58" bestFit="1" customWidth="1"/>
    <col min="3" max="3" width="17.140625" style="58" customWidth="1"/>
    <col min="4" max="4" width="14.5703125" style="58" customWidth="1"/>
    <col min="5" max="5" width="13" style="58" customWidth="1"/>
    <col min="6" max="6" width="10.5703125" style="58" customWidth="1"/>
    <col min="7" max="7" width="15.28515625" style="58" bestFit="1" customWidth="1"/>
    <col min="8" max="8" width="8" style="58" customWidth="1"/>
    <col min="9" max="9" width="17.5703125" style="58" customWidth="1"/>
    <col min="10" max="10" width="10.140625" style="58" hidden="1" customWidth="1"/>
    <col min="11" max="11" width="94.7109375" style="1" customWidth="1"/>
    <col min="12" max="26" width="9.140625" style="2"/>
    <col min="27" max="27" width="9.7109375" style="2" customWidth="1"/>
    <col min="28" max="47" width="9.140625" style="2"/>
    <col min="48" max="1023" width="9.140625" style="58"/>
    <col min="1024" max="1024" width="11.5703125" style="59" customWidth="1"/>
    <col min="1025" max="16384" width="9.140625" style="59"/>
  </cols>
  <sheetData>
    <row r="1" spans="1:11">
      <c r="A1" s="234" t="s">
        <v>0</v>
      </c>
      <c r="B1" s="234"/>
      <c r="C1" s="234"/>
      <c r="D1" s="234"/>
      <c r="E1" s="234"/>
      <c r="F1" s="234"/>
      <c r="G1" s="234"/>
      <c r="H1" s="234"/>
      <c r="I1" s="234"/>
      <c r="J1" s="234"/>
      <c r="K1" s="234"/>
    </row>
    <row r="2" spans="1:11" ht="21" customHeight="1">
      <c r="A2" s="235" t="s">
        <v>1</v>
      </c>
      <c r="B2" s="235"/>
      <c r="C2" s="235"/>
      <c r="D2" s="235"/>
      <c r="E2" s="235"/>
      <c r="F2" s="235"/>
      <c r="G2" s="235"/>
      <c r="H2" s="235"/>
      <c r="I2" s="235"/>
      <c r="J2" s="235"/>
      <c r="K2" s="235"/>
    </row>
    <row r="3" spans="1:11" ht="15" customHeight="1">
      <c r="A3" s="191"/>
      <c r="B3" s="191"/>
      <c r="C3" s="191"/>
      <c r="D3" s="191"/>
      <c r="E3" s="191"/>
      <c r="F3" s="191"/>
      <c r="G3" s="191"/>
      <c r="H3" s="191"/>
      <c r="I3" s="191"/>
      <c r="J3" s="149"/>
    </row>
    <row r="4" spans="1:11" ht="15" customHeight="1">
      <c r="A4" s="138"/>
      <c r="B4" s="141" t="s">
        <v>2</v>
      </c>
      <c r="C4" s="238"/>
      <c r="D4" s="238"/>
      <c r="E4" s="238"/>
      <c r="F4" s="238"/>
      <c r="G4" s="238"/>
      <c r="H4" s="238"/>
      <c r="I4" s="238"/>
      <c r="J4" s="3"/>
    </row>
    <row r="5" spans="1:11" ht="15" customHeight="1">
      <c r="A5" s="138"/>
      <c r="B5" s="141" t="s">
        <v>3</v>
      </c>
      <c r="C5" s="239"/>
      <c r="D5" s="239"/>
      <c r="E5" s="4"/>
      <c r="F5" s="4"/>
      <c r="G5" s="4"/>
      <c r="H5" s="4"/>
      <c r="I5" s="4"/>
      <c r="J5" s="3"/>
    </row>
    <row r="6" spans="1:11" ht="15" customHeight="1">
      <c r="A6" s="138"/>
      <c r="B6" s="141" t="s">
        <v>4</v>
      </c>
      <c r="C6" s="4"/>
      <c r="D6" s="4"/>
      <c r="E6" s="4"/>
      <c r="F6" s="4"/>
      <c r="G6" s="4"/>
      <c r="H6" s="4"/>
      <c r="I6" s="4"/>
      <c r="J6" s="3"/>
    </row>
    <row r="7" spans="1:11" ht="15" customHeight="1">
      <c r="A7" s="191"/>
      <c r="B7" s="191"/>
      <c r="C7" s="191"/>
      <c r="D7" s="191"/>
      <c r="E7" s="191"/>
      <c r="F7" s="191"/>
      <c r="G7" s="191"/>
      <c r="H7" s="191"/>
      <c r="I7" s="191"/>
      <c r="J7" s="3"/>
    </row>
    <row r="8" spans="1:11" ht="15" customHeight="1">
      <c r="A8" s="230" t="s">
        <v>5</v>
      </c>
      <c r="B8" s="230"/>
      <c r="C8" s="230"/>
      <c r="D8" s="230"/>
      <c r="E8" s="230"/>
      <c r="F8" s="230"/>
      <c r="G8" s="230"/>
      <c r="H8" s="230"/>
      <c r="I8" s="230"/>
      <c r="J8" s="3"/>
      <c r="K8" s="5" t="s">
        <v>6</v>
      </c>
    </row>
    <row r="9" spans="1:11" ht="15" customHeight="1">
      <c r="A9" s="191"/>
      <c r="B9" s="191"/>
      <c r="C9" s="191"/>
      <c r="D9" s="191"/>
      <c r="E9" s="191"/>
      <c r="F9" s="191"/>
      <c r="G9" s="191"/>
      <c r="H9" s="191"/>
      <c r="I9" s="191"/>
      <c r="J9" s="149"/>
    </row>
    <row r="10" spans="1:11" ht="15" customHeight="1">
      <c r="A10" s="140" t="s">
        <v>7</v>
      </c>
      <c r="B10" s="224" t="s">
        <v>8</v>
      </c>
      <c r="C10" s="224"/>
      <c r="D10" s="224"/>
      <c r="E10" s="224"/>
      <c r="F10" s="224"/>
      <c r="G10" s="236" t="s">
        <v>9</v>
      </c>
      <c r="H10" s="236"/>
      <c r="I10" s="236"/>
      <c r="J10" s="6"/>
      <c r="K10" s="1" t="s">
        <v>10</v>
      </c>
    </row>
    <row r="11" spans="1:11" ht="15" customHeight="1">
      <c r="A11" s="140" t="s">
        <v>11</v>
      </c>
      <c r="B11" s="224" t="s">
        <v>12</v>
      </c>
      <c r="C11" s="224"/>
      <c r="D11" s="224"/>
      <c r="E11" s="224"/>
      <c r="F11" s="224"/>
      <c r="G11" s="166" t="s">
        <v>13</v>
      </c>
      <c r="H11" s="166"/>
      <c r="I11" s="166"/>
      <c r="J11" s="6"/>
      <c r="K11" s="1" t="s">
        <v>14</v>
      </c>
    </row>
    <row r="12" spans="1:11" ht="15" customHeight="1">
      <c r="A12" s="7" t="s">
        <v>15</v>
      </c>
      <c r="B12" s="237" t="s">
        <v>16</v>
      </c>
      <c r="C12" s="237"/>
      <c r="D12" s="237"/>
      <c r="E12" s="237"/>
      <c r="F12" s="237"/>
      <c r="G12" s="232" t="s">
        <v>17</v>
      </c>
      <c r="H12" s="232"/>
      <c r="I12" s="232"/>
      <c r="J12" s="149"/>
      <c r="K12" s="1" t="s">
        <v>18</v>
      </c>
    </row>
    <row r="13" spans="1:11" ht="15" customHeight="1">
      <c r="A13" s="140" t="s">
        <v>19</v>
      </c>
      <c r="B13" s="8" t="s">
        <v>20</v>
      </c>
      <c r="C13" s="9"/>
      <c r="D13" s="9"/>
      <c r="E13" s="9"/>
      <c r="F13" s="9"/>
      <c r="G13" s="232">
        <v>12</v>
      </c>
      <c r="H13" s="232"/>
      <c r="I13" s="232"/>
      <c r="J13" s="149"/>
      <c r="K13" s="1" t="s">
        <v>21</v>
      </c>
    </row>
    <row r="14" spans="1:11" ht="15" customHeight="1">
      <c r="A14" s="191"/>
      <c r="B14" s="191"/>
      <c r="C14" s="191"/>
      <c r="D14" s="191"/>
      <c r="E14" s="191"/>
      <c r="F14" s="191"/>
      <c r="G14" s="191"/>
      <c r="H14" s="191"/>
      <c r="I14" s="191"/>
      <c r="J14" s="149"/>
    </row>
    <row r="15" spans="1:11" ht="15" customHeight="1">
      <c r="A15" s="230" t="s">
        <v>22</v>
      </c>
      <c r="B15" s="230"/>
      <c r="C15" s="230"/>
      <c r="D15" s="230"/>
      <c r="E15" s="230"/>
      <c r="F15" s="230"/>
      <c r="G15" s="230"/>
      <c r="H15" s="230"/>
      <c r="I15" s="230"/>
      <c r="J15" s="149"/>
    </row>
    <row r="16" spans="1:11" ht="15" customHeight="1">
      <c r="A16" s="140">
        <v>1</v>
      </c>
      <c r="B16" s="224" t="s">
        <v>23</v>
      </c>
      <c r="C16" s="224"/>
      <c r="D16" s="224"/>
      <c r="E16" s="224"/>
      <c r="F16" s="224"/>
      <c r="G16" s="224"/>
      <c r="H16" s="232" t="s">
        <v>24</v>
      </c>
      <c r="I16" s="232"/>
      <c r="J16" s="149"/>
      <c r="K16" s="1" t="s">
        <v>25</v>
      </c>
    </row>
    <row r="17" spans="1:22" ht="15" customHeight="1">
      <c r="A17" s="140">
        <v>2</v>
      </c>
      <c r="B17" s="224" t="s">
        <v>26</v>
      </c>
      <c r="C17" s="224"/>
      <c r="D17" s="224"/>
      <c r="E17" s="224"/>
      <c r="F17" s="224"/>
      <c r="G17" s="224"/>
      <c r="H17" s="233"/>
      <c r="I17" s="232"/>
      <c r="J17" s="149"/>
      <c r="K17" s="1" t="s">
        <v>27</v>
      </c>
    </row>
    <row r="18" spans="1:22" ht="15" customHeight="1">
      <c r="A18" s="140">
        <v>1</v>
      </c>
      <c r="B18" s="8" t="s">
        <v>28</v>
      </c>
      <c r="C18" s="229" t="s">
        <v>29</v>
      </c>
      <c r="D18" s="229"/>
      <c r="E18" s="229"/>
      <c r="F18" s="229"/>
      <c r="G18" s="229"/>
      <c r="H18" s="229"/>
      <c r="I18" s="229"/>
      <c r="J18" s="149"/>
      <c r="K18" s="1" t="s">
        <v>30</v>
      </c>
    </row>
    <row r="19" spans="1:22" ht="15" customHeight="1">
      <c r="A19" s="191"/>
      <c r="B19" s="191"/>
      <c r="C19" s="191"/>
      <c r="D19" s="191"/>
      <c r="E19" s="191"/>
      <c r="F19" s="191"/>
      <c r="G19" s="191"/>
      <c r="H19" s="191"/>
      <c r="I19" s="191"/>
      <c r="J19" s="149"/>
    </row>
    <row r="20" spans="1:22" ht="15" customHeight="1">
      <c r="A20" s="230" t="s">
        <v>31</v>
      </c>
      <c r="B20" s="230"/>
      <c r="C20" s="230"/>
      <c r="D20" s="230"/>
      <c r="E20" s="230"/>
      <c r="F20" s="230"/>
      <c r="G20" s="230"/>
      <c r="H20" s="230"/>
      <c r="I20" s="230"/>
      <c r="J20" s="10"/>
    </row>
    <row r="21" spans="1:22" ht="15" customHeight="1">
      <c r="A21" s="191" t="s">
        <v>32</v>
      </c>
      <c r="B21" s="191"/>
      <c r="C21" s="191"/>
      <c r="D21" s="191"/>
      <c r="E21" s="191"/>
      <c r="F21" s="191"/>
      <c r="G21" s="191"/>
      <c r="H21" s="191"/>
      <c r="I21" s="191"/>
      <c r="J21" s="149"/>
    </row>
    <row r="22" spans="1:22" ht="15" customHeight="1">
      <c r="A22" s="231" t="s">
        <v>33</v>
      </c>
      <c r="B22" s="231"/>
      <c r="C22" s="231"/>
      <c r="D22" s="231"/>
      <c r="E22" s="231"/>
      <c r="F22" s="231"/>
      <c r="G22" s="231"/>
      <c r="H22" s="231"/>
      <c r="I22" s="231"/>
      <c r="J22" s="11"/>
    </row>
    <row r="23" spans="1:22" ht="15" customHeight="1">
      <c r="A23" s="187" t="s">
        <v>34</v>
      </c>
      <c r="B23" s="187"/>
      <c r="C23" s="187"/>
      <c r="D23" s="187"/>
      <c r="E23" s="187"/>
      <c r="F23" s="187"/>
      <c r="G23" s="187"/>
      <c r="H23" s="187"/>
      <c r="I23" s="187"/>
      <c r="J23" s="11"/>
    </row>
    <row r="24" spans="1:22" ht="15" customHeight="1">
      <c r="A24" s="142">
        <v>1</v>
      </c>
      <c r="B24" s="195" t="s">
        <v>35</v>
      </c>
      <c r="C24" s="195"/>
      <c r="D24" s="195"/>
      <c r="E24" s="195"/>
      <c r="F24" s="195"/>
      <c r="G24" s="195"/>
      <c r="H24" s="226" t="str">
        <f>C18</f>
        <v>VIGILANTE</v>
      </c>
      <c r="I24" s="226"/>
      <c r="J24" s="11"/>
      <c r="K24" s="1" t="s">
        <v>36</v>
      </c>
    </row>
    <row r="25" spans="1:22" ht="15" customHeight="1">
      <c r="A25" s="142">
        <v>2</v>
      </c>
      <c r="B25" s="195" t="s">
        <v>37</v>
      </c>
      <c r="C25" s="195"/>
      <c r="D25" s="195"/>
      <c r="E25" s="195"/>
      <c r="F25" s="195"/>
      <c r="G25" s="195"/>
      <c r="H25" s="226" t="s">
        <v>38</v>
      </c>
      <c r="I25" s="226"/>
      <c r="J25" s="11"/>
      <c r="K25" s="1" t="s">
        <v>39</v>
      </c>
    </row>
    <row r="26" spans="1:22" ht="15" customHeight="1">
      <c r="A26" s="142">
        <v>3</v>
      </c>
      <c r="B26" s="195" t="s">
        <v>40</v>
      </c>
      <c r="C26" s="195"/>
      <c r="D26" s="195"/>
      <c r="E26" s="195"/>
      <c r="F26" s="195"/>
      <c r="G26" s="195"/>
      <c r="H26" s="228">
        <v>3243.61</v>
      </c>
      <c r="I26" s="228"/>
      <c r="J26" s="12"/>
      <c r="K26" s="1" t="s">
        <v>41</v>
      </c>
    </row>
    <row r="27" spans="1:22" ht="15" customHeight="1">
      <c r="A27" s="142">
        <v>4</v>
      </c>
      <c r="B27" s="195" t="s">
        <v>42</v>
      </c>
      <c r="C27" s="195"/>
      <c r="D27" s="195"/>
      <c r="E27" s="195"/>
      <c r="F27" s="195"/>
      <c r="G27" s="195"/>
      <c r="H27" s="226" t="s">
        <v>43</v>
      </c>
      <c r="I27" s="226"/>
      <c r="J27" s="13"/>
      <c r="K27" s="1" t="s">
        <v>44</v>
      </c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</row>
    <row r="28" spans="1:22" ht="15" customHeight="1">
      <c r="A28" s="142">
        <v>5</v>
      </c>
      <c r="B28" s="195" t="s">
        <v>45</v>
      </c>
      <c r="C28" s="195"/>
      <c r="D28" s="195"/>
      <c r="E28" s="195"/>
      <c r="F28" s="195"/>
      <c r="G28" s="195"/>
      <c r="H28" s="227" t="s">
        <v>46</v>
      </c>
      <c r="I28" s="227"/>
      <c r="J28" s="13"/>
      <c r="K28" s="1" t="s">
        <v>47</v>
      </c>
    </row>
    <row r="29" spans="1:22" ht="15" customHeight="1">
      <c r="A29" s="218"/>
      <c r="B29" s="218"/>
      <c r="C29" s="218"/>
      <c r="D29" s="218"/>
      <c r="E29" s="218"/>
      <c r="F29" s="218"/>
      <c r="G29" s="218"/>
      <c r="H29" s="218"/>
      <c r="I29" s="218"/>
      <c r="J29" s="149"/>
    </row>
    <row r="30" spans="1:22" ht="15" customHeight="1">
      <c r="A30" s="185" t="s">
        <v>48</v>
      </c>
      <c r="B30" s="185"/>
      <c r="C30" s="185"/>
      <c r="D30" s="185"/>
      <c r="E30" s="185"/>
      <c r="F30" s="185"/>
      <c r="G30" s="185"/>
      <c r="H30" s="185"/>
      <c r="I30" s="185"/>
      <c r="J30" s="15"/>
    </row>
    <row r="31" spans="1:22" ht="15" customHeight="1">
      <c r="A31" s="146">
        <v>1</v>
      </c>
      <c r="B31" s="187" t="s">
        <v>49</v>
      </c>
      <c r="C31" s="187"/>
      <c r="D31" s="187"/>
      <c r="E31" s="187"/>
      <c r="F31" s="187"/>
      <c r="G31" s="187"/>
      <c r="H31" s="223" t="s">
        <v>50</v>
      </c>
      <c r="I31" s="223"/>
      <c r="J31" s="16"/>
    </row>
    <row r="32" spans="1:22" ht="15" customHeight="1">
      <c r="A32" s="142" t="s">
        <v>7</v>
      </c>
      <c r="B32" s="224" t="s">
        <v>51</v>
      </c>
      <c r="C32" s="224"/>
      <c r="D32" s="224"/>
      <c r="E32" s="224"/>
      <c r="F32" s="224"/>
      <c r="G32" s="224"/>
      <c r="H32" s="178">
        <f>H26</f>
        <v>3243.61</v>
      </c>
      <c r="I32" s="178"/>
      <c r="J32" s="17">
        <f>((H32/(H26/220)))</f>
        <v>220</v>
      </c>
      <c r="K32" s="240" t="s">
        <v>52</v>
      </c>
      <c r="L32" s="240"/>
      <c r="M32" s="240"/>
      <c r="N32" s="240"/>
      <c r="O32" s="240"/>
      <c r="P32" s="240"/>
      <c r="Q32" s="240"/>
      <c r="R32" s="240"/>
      <c r="S32" s="240"/>
      <c r="T32" s="240"/>
      <c r="U32" s="240"/>
      <c r="V32" s="240"/>
    </row>
    <row r="33" spans="1:22" ht="39" customHeight="1">
      <c r="A33" s="18" t="s">
        <v>11</v>
      </c>
      <c r="B33" s="101" t="s">
        <v>53</v>
      </c>
      <c r="C33" s="96"/>
      <c r="D33" s="97" t="s">
        <v>54</v>
      </c>
      <c r="E33" s="97" t="s">
        <v>55</v>
      </c>
      <c r="F33" s="96"/>
      <c r="G33" s="98"/>
      <c r="H33" s="225">
        <f>IF(E33="N",0,H32*0.3)</f>
        <v>973.08</v>
      </c>
      <c r="I33" s="225"/>
      <c r="J33" s="22"/>
      <c r="K33" s="241" t="s">
        <v>56</v>
      </c>
      <c r="L33" s="241"/>
      <c r="M33" s="241"/>
      <c r="N33" s="241"/>
      <c r="O33" s="241"/>
      <c r="P33" s="241"/>
      <c r="Q33" s="241"/>
      <c r="R33" s="241"/>
      <c r="S33" s="241"/>
      <c r="T33" s="241"/>
      <c r="U33" s="241"/>
      <c r="V33" s="241"/>
    </row>
    <row r="34" spans="1:22" ht="55.5" customHeight="1">
      <c r="A34" s="18" t="s">
        <v>15</v>
      </c>
      <c r="B34" s="101" t="s">
        <v>57</v>
      </c>
      <c r="C34" s="96"/>
      <c r="D34" s="97" t="s">
        <v>54</v>
      </c>
      <c r="E34" s="97" t="s">
        <v>58</v>
      </c>
      <c r="F34" s="99">
        <v>0.2</v>
      </c>
      <c r="G34" s="100"/>
      <c r="H34" s="221">
        <f>IF(E34="N",0,F34*H32)</f>
        <v>0</v>
      </c>
      <c r="I34" s="221"/>
      <c r="J34" s="22"/>
      <c r="K34" s="145" t="s">
        <v>59</v>
      </c>
      <c r="L34" s="144"/>
      <c r="M34" s="144"/>
      <c r="N34" s="144"/>
      <c r="O34" s="144"/>
      <c r="P34" s="144"/>
      <c r="Q34" s="144"/>
      <c r="R34" s="144"/>
      <c r="S34" s="144"/>
      <c r="T34" s="144"/>
      <c r="U34" s="144"/>
      <c r="V34" s="144"/>
    </row>
    <row r="35" spans="1:22" ht="15" customHeight="1">
      <c r="A35" s="142" t="s">
        <v>19</v>
      </c>
      <c r="B35" s="222" t="s">
        <v>60</v>
      </c>
      <c r="C35" s="222"/>
      <c r="D35" s="222"/>
      <c r="E35" s="222"/>
      <c r="F35" s="222"/>
      <c r="G35" s="222"/>
      <c r="H35" s="178"/>
      <c r="I35" s="178"/>
      <c r="J35" s="23"/>
      <c r="K35" s="240"/>
      <c r="L35" s="240"/>
    </row>
    <row r="36" spans="1:22" ht="15" customHeight="1">
      <c r="A36" s="142" t="s">
        <v>61</v>
      </c>
      <c r="B36" s="219" t="s">
        <v>62</v>
      </c>
      <c r="C36" s="219"/>
      <c r="D36" s="219"/>
      <c r="E36" s="219"/>
      <c r="F36" s="219"/>
      <c r="G36" s="219"/>
      <c r="H36" s="178"/>
      <c r="I36" s="178"/>
      <c r="J36" s="23"/>
      <c r="K36" s="240"/>
      <c r="L36" s="240"/>
      <c r="P36" s="24"/>
    </row>
    <row r="37" spans="1:22" ht="15" customHeight="1">
      <c r="A37" s="140" t="s">
        <v>63</v>
      </c>
      <c r="B37" s="219" t="s">
        <v>64</v>
      </c>
      <c r="C37" s="219"/>
      <c r="D37" s="219"/>
      <c r="E37" s="219"/>
      <c r="F37" s="219"/>
      <c r="G37" s="219"/>
      <c r="H37" s="186"/>
      <c r="I37" s="186"/>
      <c r="J37" s="25"/>
      <c r="K37" s="240"/>
      <c r="L37" s="240"/>
      <c r="N37" s="26"/>
    </row>
    <row r="38" spans="1:22" ht="15" customHeight="1">
      <c r="A38" s="142" t="s">
        <v>65</v>
      </c>
      <c r="B38" s="195" t="s">
        <v>66</v>
      </c>
      <c r="C38" s="195"/>
      <c r="D38" s="195"/>
      <c r="E38" s="195"/>
      <c r="F38" s="195"/>
      <c r="G38" s="195"/>
      <c r="H38" s="220"/>
      <c r="I38" s="220"/>
      <c r="J38" s="27"/>
      <c r="K38" s="240"/>
      <c r="L38" s="240"/>
    </row>
    <row r="39" spans="1:22" ht="15" customHeight="1">
      <c r="A39" s="188" t="s">
        <v>67</v>
      </c>
      <c r="B39" s="188"/>
      <c r="C39" s="188"/>
      <c r="D39" s="188"/>
      <c r="E39" s="188"/>
      <c r="F39" s="188"/>
      <c r="G39" s="188"/>
      <c r="H39" s="196">
        <f>SUM(H32:I38)</f>
        <v>4216.6899999999996</v>
      </c>
      <c r="I39" s="196"/>
      <c r="J39" s="28"/>
      <c r="K39" s="1" t="s">
        <v>68</v>
      </c>
    </row>
    <row r="40" spans="1:22" ht="15" customHeight="1">
      <c r="A40" s="218"/>
      <c r="B40" s="218"/>
      <c r="C40" s="218"/>
      <c r="D40" s="218"/>
      <c r="E40" s="218"/>
      <c r="F40" s="218"/>
      <c r="G40" s="218"/>
      <c r="H40" s="218"/>
      <c r="I40" s="218"/>
      <c r="J40" s="149"/>
    </row>
    <row r="41" spans="1:22" ht="15" customHeight="1">
      <c r="A41" s="185" t="s">
        <v>69</v>
      </c>
      <c r="B41" s="185"/>
      <c r="C41" s="185"/>
      <c r="D41" s="185"/>
      <c r="E41" s="185"/>
      <c r="F41" s="185"/>
      <c r="G41" s="185"/>
      <c r="H41" s="185"/>
      <c r="I41" s="185"/>
      <c r="J41" s="149"/>
    </row>
    <row r="42" spans="1:22" ht="15" customHeight="1">
      <c r="A42" s="188" t="s">
        <v>70</v>
      </c>
      <c r="B42" s="188"/>
      <c r="C42" s="188"/>
      <c r="D42" s="188"/>
      <c r="E42" s="188"/>
      <c r="F42" s="188"/>
      <c r="G42" s="188"/>
      <c r="H42" s="188"/>
      <c r="I42" s="188"/>
      <c r="J42" s="149"/>
    </row>
    <row r="43" spans="1:22" ht="15" customHeight="1">
      <c r="A43" s="146" t="s">
        <v>71</v>
      </c>
      <c r="B43" s="187" t="s">
        <v>72</v>
      </c>
      <c r="C43" s="187"/>
      <c r="D43" s="187"/>
      <c r="E43" s="187"/>
      <c r="F43" s="187"/>
      <c r="G43" s="187"/>
      <c r="H43" s="146" t="s">
        <v>73</v>
      </c>
      <c r="I43" s="29" t="s">
        <v>50</v>
      </c>
      <c r="J43" s="149"/>
    </row>
    <row r="44" spans="1:22" ht="15" customHeight="1">
      <c r="A44" s="142" t="s">
        <v>7</v>
      </c>
      <c r="B44" s="215" t="s">
        <v>74</v>
      </c>
      <c r="C44" s="215"/>
      <c r="D44" s="215"/>
      <c r="E44" s="215"/>
      <c r="F44" s="215"/>
      <c r="G44" s="215"/>
      <c r="H44" s="30">
        <f>1/12</f>
        <v>8.3299999999999999E-2</v>
      </c>
      <c r="I44" s="31">
        <f>H44*H39</f>
        <v>351.25</v>
      </c>
      <c r="J44" s="149"/>
      <c r="K44" s="240" t="s">
        <v>75</v>
      </c>
      <c r="L44" s="240"/>
      <c r="M44" s="240"/>
      <c r="N44" s="240"/>
      <c r="O44" s="240"/>
      <c r="P44" s="240"/>
      <c r="Q44" s="240"/>
      <c r="R44" s="240"/>
      <c r="S44" s="240"/>
      <c r="T44" s="240"/>
      <c r="U44" s="240"/>
      <c r="V44" s="240"/>
    </row>
    <row r="45" spans="1:22" ht="25.9" customHeight="1">
      <c r="A45" s="142" t="s">
        <v>11</v>
      </c>
      <c r="B45" s="216" t="s">
        <v>76</v>
      </c>
      <c r="C45" s="216"/>
      <c r="D45" s="216"/>
      <c r="E45" s="216"/>
      <c r="F45" s="216"/>
      <c r="G45" s="216"/>
      <c r="H45" s="32">
        <f>(1/12)+(1/3/12)</f>
        <v>0.1111</v>
      </c>
      <c r="I45" s="31">
        <f>H45*H39</f>
        <v>468.47</v>
      </c>
      <c r="J45" s="149"/>
      <c r="K45" s="240" t="s">
        <v>77</v>
      </c>
      <c r="L45" s="240"/>
      <c r="M45" s="240"/>
      <c r="N45" s="240"/>
      <c r="O45" s="240"/>
      <c r="P45" s="240"/>
      <c r="Q45" s="240"/>
      <c r="R45" s="240"/>
      <c r="S45" s="240"/>
      <c r="T45" s="240"/>
      <c r="U45" s="240"/>
      <c r="V45" s="240"/>
    </row>
    <row r="46" spans="1:22" ht="37.5" customHeight="1">
      <c r="A46" s="18" t="s">
        <v>15</v>
      </c>
      <c r="B46" s="217" t="s">
        <v>78</v>
      </c>
      <c r="C46" s="217"/>
      <c r="D46" s="217"/>
      <c r="E46" s="217"/>
      <c r="F46" s="217"/>
      <c r="G46" s="217"/>
      <c r="H46" s="33">
        <f>(H44+H45)*H59</f>
        <v>7.1499999999999994E-2</v>
      </c>
      <c r="I46" s="34">
        <f>H46*H39</f>
        <v>301.49</v>
      </c>
      <c r="J46" s="149"/>
      <c r="K46" s="241" t="s">
        <v>79</v>
      </c>
      <c r="L46" s="241"/>
      <c r="M46" s="241"/>
      <c r="N46" s="241"/>
      <c r="O46" s="241"/>
      <c r="P46" s="241"/>
      <c r="Q46" s="241"/>
      <c r="R46" s="241"/>
      <c r="S46" s="241"/>
      <c r="T46" s="241"/>
      <c r="U46" s="241"/>
      <c r="V46" s="241"/>
    </row>
    <row r="47" spans="1:22" ht="15" customHeight="1">
      <c r="A47" s="188" t="s">
        <v>80</v>
      </c>
      <c r="B47" s="188"/>
      <c r="C47" s="188"/>
      <c r="D47" s="188"/>
      <c r="E47" s="188"/>
      <c r="F47" s="188"/>
      <c r="G47" s="188"/>
      <c r="H47" s="196">
        <f>SUM(I44:I46)</f>
        <v>1121.21</v>
      </c>
      <c r="I47" s="196"/>
      <c r="J47" s="149"/>
      <c r="K47" s="1" t="s">
        <v>81</v>
      </c>
    </row>
    <row r="48" spans="1:22" ht="15" customHeight="1">
      <c r="A48" s="197"/>
      <c r="B48" s="197"/>
      <c r="C48" s="197"/>
      <c r="D48" s="197"/>
      <c r="E48" s="197"/>
      <c r="F48" s="197"/>
      <c r="G48" s="197"/>
      <c r="H48" s="197"/>
      <c r="I48" s="197"/>
      <c r="J48" s="149"/>
    </row>
    <row r="49" spans="1:37" ht="15" customHeight="1">
      <c r="A49" s="187" t="s">
        <v>82</v>
      </c>
      <c r="B49" s="187"/>
      <c r="C49" s="187"/>
      <c r="D49" s="187"/>
      <c r="E49" s="187"/>
      <c r="F49" s="187"/>
      <c r="G49" s="187"/>
      <c r="H49" s="187"/>
      <c r="I49" s="187"/>
      <c r="J49" s="149"/>
    </row>
    <row r="50" spans="1:37" ht="15" customHeight="1">
      <c r="A50" s="146" t="s">
        <v>83</v>
      </c>
      <c r="B50" s="187" t="s">
        <v>84</v>
      </c>
      <c r="C50" s="187"/>
      <c r="D50" s="187"/>
      <c r="E50" s="187"/>
      <c r="F50" s="187"/>
      <c r="G50" s="187"/>
      <c r="H50" s="146" t="s">
        <v>73</v>
      </c>
      <c r="I50" s="29" t="s">
        <v>50</v>
      </c>
      <c r="J50" s="149"/>
    </row>
    <row r="51" spans="1:37" ht="15" customHeight="1">
      <c r="A51" s="142" t="s">
        <v>7</v>
      </c>
      <c r="B51" s="195" t="s">
        <v>85</v>
      </c>
      <c r="C51" s="195"/>
      <c r="D51" s="195"/>
      <c r="E51" s="195"/>
      <c r="F51" s="195"/>
      <c r="G51" s="195"/>
      <c r="H51" s="35">
        <v>0.2</v>
      </c>
      <c r="I51" s="36">
        <f t="shared" ref="I51:I58" si="0">H51*$H$39</f>
        <v>843.34</v>
      </c>
      <c r="J51" s="149"/>
      <c r="K51" s="1" t="s">
        <v>86</v>
      </c>
    </row>
    <row r="52" spans="1:37" ht="15" customHeight="1">
      <c r="A52" s="142" t="s">
        <v>11</v>
      </c>
      <c r="B52" s="195" t="s">
        <v>87</v>
      </c>
      <c r="C52" s="195"/>
      <c r="D52" s="195"/>
      <c r="E52" s="195"/>
      <c r="F52" s="195"/>
      <c r="G52" s="195"/>
      <c r="H52" s="35">
        <v>2.5000000000000001E-2</v>
      </c>
      <c r="I52" s="36">
        <f t="shared" si="0"/>
        <v>105.42</v>
      </c>
      <c r="J52" s="149"/>
      <c r="K52" s="1" t="s">
        <v>88</v>
      </c>
    </row>
    <row r="53" spans="1:37" ht="42.2" customHeight="1">
      <c r="A53" s="37" t="s">
        <v>15</v>
      </c>
      <c r="B53" s="214" t="s">
        <v>89</v>
      </c>
      <c r="C53" s="214"/>
      <c r="D53" s="18" t="s">
        <v>90</v>
      </c>
      <c r="E53" s="38">
        <v>3</v>
      </c>
      <c r="F53" s="39" t="s">
        <v>91</v>
      </c>
      <c r="G53" s="38">
        <v>1</v>
      </c>
      <c r="H53" s="113">
        <f>E53*G53/100</f>
        <v>0.03</v>
      </c>
      <c r="I53" s="114">
        <f t="shared" si="0"/>
        <v>126.5</v>
      </c>
      <c r="J53" s="149"/>
      <c r="K53" s="1" t="s">
        <v>92</v>
      </c>
    </row>
    <row r="54" spans="1:37" ht="15" customHeight="1">
      <c r="A54" s="37" t="s">
        <v>19</v>
      </c>
      <c r="B54" s="195" t="s">
        <v>93</v>
      </c>
      <c r="C54" s="195"/>
      <c r="D54" s="195"/>
      <c r="E54" s="195"/>
      <c r="F54" s="195"/>
      <c r="G54" s="195"/>
      <c r="H54" s="35">
        <v>1.4999999999999999E-2</v>
      </c>
      <c r="I54" s="36">
        <f t="shared" si="0"/>
        <v>63.25</v>
      </c>
      <c r="J54" s="149"/>
      <c r="K54" s="1" t="s">
        <v>94</v>
      </c>
    </row>
    <row r="55" spans="1:37" ht="15" customHeight="1">
      <c r="A55" s="142" t="s">
        <v>61</v>
      </c>
      <c r="B55" s="195" t="s">
        <v>95</v>
      </c>
      <c r="C55" s="195"/>
      <c r="D55" s="195"/>
      <c r="E55" s="195"/>
      <c r="F55" s="195"/>
      <c r="G55" s="195"/>
      <c r="H55" s="40">
        <v>0.01</v>
      </c>
      <c r="I55" s="36">
        <f t="shared" si="0"/>
        <v>42.17</v>
      </c>
      <c r="J55" s="149"/>
      <c r="K55" s="1" t="s">
        <v>96</v>
      </c>
    </row>
    <row r="56" spans="1:37" ht="15" customHeight="1">
      <c r="A56" s="142" t="s">
        <v>63</v>
      </c>
      <c r="B56" s="195" t="s">
        <v>97</v>
      </c>
      <c r="C56" s="195"/>
      <c r="D56" s="195"/>
      <c r="E56" s="195"/>
      <c r="F56" s="195"/>
      <c r="G56" s="195"/>
      <c r="H56" s="35">
        <v>6.0000000000000001E-3</v>
      </c>
      <c r="I56" s="36">
        <f t="shared" si="0"/>
        <v>25.3</v>
      </c>
      <c r="J56" s="149"/>
      <c r="K56" s="1" t="s">
        <v>98</v>
      </c>
    </row>
    <row r="57" spans="1:37">
      <c r="A57" s="142" t="s">
        <v>65</v>
      </c>
      <c r="B57" s="195" t="s">
        <v>99</v>
      </c>
      <c r="C57" s="195"/>
      <c r="D57" s="195"/>
      <c r="E57" s="195"/>
      <c r="F57" s="195"/>
      <c r="G57" s="195"/>
      <c r="H57" s="35">
        <v>2E-3</v>
      </c>
      <c r="I57" s="36">
        <f t="shared" si="0"/>
        <v>8.43</v>
      </c>
      <c r="J57" s="149"/>
      <c r="K57" s="1" t="s">
        <v>100</v>
      </c>
    </row>
    <row r="58" spans="1:37" ht="15" customHeight="1">
      <c r="A58" s="142" t="s">
        <v>101</v>
      </c>
      <c r="B58" s="195" t="s">
        <v>102</v>
      </c>
      <c r="C58" s="195"/>
      <c r="D58" s="195"/>
      <c r="E58" s="195"/>
      <c r="F58" s="195"/>
      <c r="G58" s="195"/>
      <c r="H58" s="40">
        <v>0.08</v>
      </c>
      <c r="I58" s="36">
        <f t="shared" si="0"/>
        <v>337.34</v>
      </c>
      <c r="J58" s="149"/>
      <c r="K58" s="1" t="s">
        <v>103</v>
      </c>
    </row>
    <row r="59" spans="1:37" ht="15" customHeight="1">
      <c r="A59" s="188" t="s">
        <v>104</v>
      </c>
      <c r="B59" s="188"/>
      <c r="C59" s="188"/>
      <c r="D59" s="188"/>
      <c r="E59" s="188"/>
      <c r="F59" s="188"/>
      <c r="G59" s="188"/>
      <c r="H59" s="41">
        <f>SUM(H51:H58)</f>
        <v>0.36799999999999999</v>
      </c>
      <c r="I59" s="147">
        <f>SUM(I51:I58)</f>
        <v>1551.75</v>
      </c>
      <c r="J59" s="149"/>
      <c r="K59" s="1" t="s">
        <v>105</v>
      </c>
    </row>
    <row r="60" spans="1:37" ht="15" customHeight="1">
      <c r="A60" s="197"/>
      <c r="B60" s="197"/>
      <c r="C60" s="197"/>
      <c r="D60" s="197"/>
      <c r="E60" s="197"/>
      <c r="F60" s="197"/>
      <c r="G60" s="197"/>
      <c r="H60" s="197"/>
      <c r="I60" s="197"/>
      <c r="J60" s="149"/>
    </row>
    <row r="61" spans="1:37" ht="15" customHeight="1">
      <c r="A61" s="188" t="s">
        <v>106</v>
      </c>
      <c r="B61" s="188"/>
      <c r="C61" s="188"/>
      <c r="D61" s="188"/>
      <c r="E61" s="188"/>
      <c r="F61" s="188"/>
      <c r="G61" s="188"/>
      <c r="H61" s="188"/>
      <c r="I61" s="188"/>
      <c r="J61" s="149"/>
    </row>
    <row r="62" spans="1:37" ht="15" customHeight="1" thickBot="1">
      <c r="A62" s="146" t="s">
        <v>107</v>
      </c>
      <c r="B62" s="187" t="s">
        <v>108</v>
      </c>
      <c r="C62" s="187"/>
      <c r="D62" s="187"/>
      <c r="E62" s="187"/>
      <c r="F62" s="187"/>
      <c r="G62" s="187"/>
      <c r="H62" s="188" t="s">
        <v>50</v>
      </c>
      <c r="I62" s="188"/>
      <c r="J62" s="42"/>
    </row>
    <row r="63" spans="1:37" ht="15.75" thickBot="1">
      <c r="A63" s="210" t="s">
        <v>7</v>
      </c>
      <c r="B63" s="212" t="s">
        <v>109</v>
      </c>
      <c r="C63" s="142" t="s">
        <v>110</v>
      </c>
      <c r="D63" s="142" t="s">
        <v>111</v>
      </c>
      <c r="E63" s="142" t="s">
        <v>112</v>
      </c>
      <c r="F63" s="142" t="s">
        <v>113</v>
      </c>
      <c r="G63" s="142" t="s">
        <v>114</v>
      </c>
      <c r="H63" s="213">
        <f>IF(C64="N",0,(D64*E64*F64)-G64)</f>
        <v>495.38</v>
      </c>
      <c r="I63" s="213"/>
      <c r="J63" s="22"/>
      <c r="K63" s="1" t="s">
        <v>115</v>
      </c>
      <c r="Z63" s="208"/>
      <c r="AA63" s="208"/>
      <c r="AB63" s="208"/>
      <c r="AC63" s="208"/>
      <c r="AD63" s="208"/>
      <c r="AE63" s="208"/>
      <c r="AF63" s="208"/>
      <c r="AG63" s="208"/>
      <c r="AH63" s="208"/>
      <c r="AI63" s="208"/>
      <c r="AJ63" s="208"/>
      <c r="AK63" s="208"/>
    </row>
    <row r="64" spans="1:37" ht="27" customHeight="1">
      <c r="A64" s="210"/>
      <c r="B64" s="210"/>
      <c r="C64" s="148" t="s">
        <v>55</v>
      </c>
      <c r="D64" s="102">
        <v>15</v>
      </c>
      <c r="E64" s="148">
        <v>2</v>
      </c>
      <c r="F64" s="148">
        <v>23</v>
      </c>
      <c r="G64" s="102">
        <f>H32*0.06</f>
        <v>194.62</v>
      </c>
      <c r="H64" s="209">
        <f>IF(H63&gt;=0,H63,0)</f>
        <v>495.38</v>
      </c>
      <c r="I64" s="209"/>
      <c r="J64" s="22"/>
      <c r="K64" s="1" t="s">
        <v>116</v>
      </c>
      <c r="Z64" s="44"/>
      <c r="AA64" s="45"/>
      <c r="AB64" s="46"/>
      <c r="AC64" s="47"/>
      <c r="AD64" s="48"/>
      <c r="AE64" s="47"/>
      <c r="AF64" s="48"/>
      <c r="AG64" s="47"/>
      <c r="AH64" s="48"/>
      <c r="AI64" s="47"/>
      <c r="AJ64" s="48"/>
      <c r="AK64" s="47"/>
    </row>
    <row r="65" spans="1:37" ht="15" customHeight="1">
      <c r="A65" s="210" t="s">
        <v>11</v>
      </c>
      <c r="B65" s="210" t="s">
        <v>117</v>
      </c>
      <c r="C65" s="210"/>
      <c r="D65" s="142" t="s">
        <v>110</v>
      </c>
      <c r="E65" s="142" t="s">
        <v>111</v>
      </c>
      <c r="F65" s="142" t="s">
        <v>113</v>
      </c>
      <c r="G65" s="142" t="s">
        <v>114</v>
      </c>
      <c r="H65" s="211">
        <f>IF(D66="N",0,(E66*F66)-G66)</f>
        <v>828</v>
      </c>
      <c r="I65" s="211"/>
      <c r="J65" s="22"/>
      <c r="K65" s="1" t="s">
        <v>118</v>
      </c>
      <c r="Z65" s="49"/>
      <c r="AA65" s="50"/>
      <c r="AB65" s="49"/>
      <c r="AC65" s="51"/>
      <c r="AD65" s="49"/>
      <c r="AE65" s="51"/>
      <c r="AF65" s="49"/>
      <c r="AG65" s="51"/>
      <c r="AH65" s="49"/>
      <c r="AI65" s="51"/>
      <c r="AJ65" s="49"/>
      <c r="AK65" s="51"/>
    </row>
    <row r="66" spans="1:37" ht="15" customHeight="1" thickBot="1">
      <c r="A66" s="210"/>
      <c r="B66" s="210"/>
      <c r="C66" s="210"/>
      <c r="D66" s="142" t="s">
        <v>110</v>
      </c>
      <c r="E66" s="43">
        <v>40</v>
      </c>
      <c r="F66" s="142">
        <v>23</v>
      </c>
      <c r="G66" s="43">
        <f>E66*F66*10%</f>
        <v>92</v>
      </c>
      <c r="H66" s="211"/>
      <c r="I66" s="211"/>
      <c r="J66" s="22"/>
      <c r="K66" s="1" t="s">
        <v>119</v>
      </c>
      <c r="Z66" s="52"/>
      <c r="AA66" s="53"/>
      <c r="AB66" s="52"/>
      <c r="AC66" s="54"/>
      <c r="AD66" s="52"/>
      <c r="AE66" s="54"/>
      <c r="AF66" s="52"/>
      <c r="AG66" s="54"/>
      <c r="AH66" s="52"/>
      <c r="AI66" s="54"/>
      <c r="AJ66" s="52"/>
      <c r="AK66" s="54"/>
    </row>
    <row r="67" spans="1:37" ht="15" customHeight="1">
      <c r="A67" s="142" t="s">
        <v>15</v>
      </c>
      <c r="B67" s="177" t="s">
        <v>120</v>
      </c>
      <c r="C67" s="177"/>
      <c r="D67" s="177"/>
      <c r="E67" s="177"/>
      <c r="F67" s="177"/>
      <c r="G67" s="177"/>
      <c r="H67" s="201">
        <v>120</v>
      </c>
      <c r="I67" s="202"/>
      <c r="J67" s="55"/>
      <c r="K67" s="1" t="s">
        <v>121</v>
      </c>
      <c r="Z67" s="56"/>
      <c r="AA67" s="56"/>
      <c r="AB67" s="56"/>
      <c r="AC67" s="56"/>
      <c r="AD67" s="56"/>
      <c r="AE67" s="56"/>
      <c r="AF67" s="56"/>
      <c r="AG67" s="56"/>
      <c r="AH67" s="56"/>
      <c r="AI67" s="56"/>
      <c r="AJ67" s="56"/>
      <c r="AK67" s="56"/>
    </row>
    <row r="68" spans="1:37" ht="15" customHeight="1">
      <c r="A68" s="142" t="s">
        <v>19</v>
      </c>
      <c r="B68" s="177" t="s">
        <v>122</v>
      </c>
      <c r="C68" s="177"/>
      <c r="D68" s="177"/>
      <c r="E68" s="177"/>
      <c r="F68" s="177"/>
      <c r="G68" s="177"/>
      <c r="H68" s="199">
        <v>0</v>
      </c>
      <c r="I68" s="199"/>
      <c r="J68" s="22"/>
      <c r="K68" s="1" t="s">
        <v>123</v>
      </c>
      <c r="Z68" s="56"/>
      <c r="AA68" s="56"/>
      <c r="AB68" s="56"/>
      <c r="AC68" s="56"/>
      <c r="AD68" s="56"/>
      <c r="AE68" s="56"/>
      <c r="AF68" s="56"/>
      <c r="AG68" s="56"/>
      <c r="AH68" s="57"/>
      <c r="AI68" s="56"/>
      <c r="AJ68" s="56"/>
      <c r="AK68" s="56"/>
    </row>
    <row r="69" spans="1:37" ht="15" customHeight="1">
      <c r="A69" s="142" t="s">
        <v>61</v>
      </c>
      <c r="B69" s="203" t="s">
        <v>124</v>
      </c>
      <c r="C69" s="204"/>
      <c r="D69" s="204"/>
      <c r="E69" s="204"/>
      <c r="F69" s="204"/>
      <c r="G69" s="205"/>
      <c r="H69" s="206">
        <v>0</v>
      </c>
      <c r="I69" s="207"/>
      <c r="J69" s="22"/>
      <c r="Z69" s="56"/>
      <c r="AA69" s="56"/>
      <c r="AB69" s="56"/>
      <c r="AC69" s="56"/>
      <c r="AD69" s="56"/>
      <c r="AE69" s="56"/>
      <c r="AF69" s="56"/>
      <c r="AG69" s="56"/>
      <c r="AH69" s="57"/>
      <c r="AI69" s="56"/>
      <c r="AJ69" s="56"/>
      <c r="AK69" s="56"/>
    </row>
    <row r="70" spans="1:37" ht="15" customHeight="1">
      <c r="A70" s="142" t="s">
        <v>63</v>
      </c>
      <c r="B70" s="177" t="s">
        <v>125</v>
      </c>
      <c r="C70" s="177"/>
      <c r="D70" s="177"/>
      <c r="E70" s="177"/>
      <c r="F70" s="177"/>
      <c r="G70" s="177"/>
      <c r="H70" s="199">
        <v>0</v>
      </c>
      <c r="I70" s="199"/>
      <c r="J70" s="22"/>
      <c r="Z70" s="56"/>
      <c r="AA70" s="56"/>
      <c r="AB70" s="56"/>
      <c r="AC70" s="56"/>
      <c r="AD70" s="56"/>
      <c r="AE70" s="56"/>
      <c r="AF70" s="56"/>
      <c r="AG70" s="56"/>
      <c r="AH70" s="57"/>
      <c r="AI70" s="56"/>
      <c r="AJ70" s="56"/>
      <c r="AK70" s="56"/>
    </row>
    <row r="71" spans="1:37" ht="15" customHeight="1">
      <c r="A71" s="188" t="s">
        <v>80</v>
      </c>
      <c r="B71" s="188"/>
      <c r="C71" s="188"/>
      <c r="D71" s="188"/>
      <c r="E71" s="188"/>
      <c r="F71" s="188"/>
      <c r="G71" s="188"/>
      <c r="H71" s="196">
        <f>SUM(H63:I70)</f>
        <v>1938.76</v>
      </c>
      <c r="I71" s="196"/>
      <c r="J71" s="28"/>
      <c r="K71" s="1" t="s">
        <v>126</v>
      </c>
    </row>
    <row r="72" spans="1:37" ht="15" customHeight="1">
      <c r="A72" s="191"/>
      <c r="B72" s="191"/>
      <c r="C72" s="191"/>
      <c r="D72" s="191"/>
      <c r="E72" s="191"/>
      <c r="F72" s="191"/>
      <c r="G72" s="191"/>
      <c r="H72" s="191"/>
      <c r="I72" s="191"/>
      <c r="J72" s="28"/>
    </row>
    <row r="73" spans="1:37" ht="15" customHeight="1">
      <c r="A73" s="200" t="s">
        <v>127</v>
      </c>
      <c r="B73" s="200"/>
      <c r="C73" s="200"/>
      <c r="D73" s="200"/>
      <c r="E73" s="200"/>
      <c r="F73" s="200"/>
      <c r="G73" s="200"/>
      <c r="H73" s="200"/>
      <c r="I73" s="200"/>
      <c r="J73" s="28"/>
    </row>
    <row r="74" spans="1:37" ht="15" customHeight="1">
      <c r="A74" s="198"/>
      <c r="B74" s="198"/>
      <c r="C74" s="198"/>
      <c r="D74" s="198"/>
      <c r="E74" s="198"/>
      <c r="F74" s="198"/>
      <c r="G74" s="198"/>
      <c r="H74" s="198"/>
      <c r="I74" s="198"/>
      <c r="J74" s="28"/>
    </row>
    <row r="75" spans="1:37" ht="15" customHeight="1">
      <c r="A75" s="150">
        <v>2</v>
      </c>
      <c r="B75" s="180" t="s">
        <v>128</v>
      </c>
      <c r="C75" s="180"/>
      <c r="D75" s="180"/>
      <c r="E75" s="180"/>
      <c r="F75" s="180"/>
      <c r="G75" s="180"/>
      <c r="H75" s="172" t="s">
        <v>50</v>
      </c>
      <c r="I75" s="172"/>
      <c r="J75" s="28"/>
    </row>
    <row r="76" spans="1:37" ht="15" customHeight="1">
      <c r="A76" s="18" t="s">
        <v>71</v>
      </c>
      <c r="B76" s="177" t="s">
        <v>129</v>
      </c>
      <c r="C76" s="177"/>
      <c r="D76" s="177"/>
      <c r="E76" s="177"/>
      <c r="F76" s="177"/>
      <c r="G76" s="177"/>
      <c r="H76" s="178">
        <f>H47</f>
        <v>1121.21</v>
      </c>
      <c r="I76" s="178"/>
      <c r="J76" s="28"/>
      <c r="K76" s="1" t="s">
        <v>130</v>
      </c>
    </row>
    <row r="77" spans="1:37" ht="15" customHeight="1">
      <c r="A77" s="18" t="s">
        <v>83</v>
      </c>
      <c r="B77" s="177" t="s">
        <v>84</v>
      </c>
      <c r="C77" s="177"/>
      <c r="D77" s="177"/>
      <c r="E77" s="177"/>
      <c r="F77" s="177"/>
      <c r="G77" s="177"/>
      <c r="H77" s="178">
        <f>I59</f>
        <v>1551.75</v>
      </c>
      <c r="I77" s="178"/>
      <c r="J77" s="28"/>
      <c r="K77" s="1" t="s">
        <v>131</v>
      </c>
    </row>
    <row r="78" spans="1:37" ht="15" customHeight="1">
      <c r="A78" s="18" t="s">
        <v>107</v>
      </c>
      <c r="B78" s="177" t="s">
        <v>108</v>
      </c>
      <c r="C78" s="177"/>
      <c r="D78" s="177"/>
      <c r="E78" s="177"/>
      <c r="F78" s="177"/>
      <c r="G78" s="177"/>
      <c r="H78" s="178">
        <f>H71</f>
        <v>1938.76</v>
      </c>
      <c r="I78" s="178"/>
      <c r="J78" s="28"/>
      <c r="K78" s="1" t="s">
        <v>132</v>
      </c>
    </row>
    <row r="79" spans="1:37" ht="15" customHeight="1">
      <c r="A79" s="188" t="s">
        <v>80</v>
      </c>
      <c r="B79" s="188"/>
      <c r="C79" s="188"/>
      <c r="D79" s="188"/>
      <c r="E79" s="188"/>
      <c r="F79" s="188"/>
      <c r="G79" s="188"/>
      <c r="H79" s="196">
        <f>SUM(H76:I78)</f>
        <v>4611.72</v>
      </c>
      <c r="I79" s="196"/>
      <c r="J79" s="28"/>
      <c r="K79" s="1" t="s">
        <v>133</v>
      </c>
    </row>
    <row r="80" spans="1:37" ht="15" customHeight="1">
      <c r="A80" s="190"/>
      <c r="B80" s="190"/>
      <c r="C80" s="190"/>
      <c r="D80" s="190"/>
      <c r="E80" s="190"/>
      <c r="F80" s="190"/>
      <c r="G80" s="190"/>
      <c r="H80" s="190"/>
      <c r="I80" s="190"/>
      <c r="J80" s="28"/>
    </row>
    <row r="81" spans="1:22" ht="15" customHeight="1">
      <c r="A81" s="185" t="s">
        <v>134</v>
      </c>
      <c r="B81" s="185"/>
      <c r="C81" s="185"/>
      <c r="D81" s="185"/>
      <c r="E81" s="185"/>
      <c r="F81" s="185"/>
      <c r="G81" s="185"/>
      <c r="H81" s="185"/>
      <c r="I81" s="185"/>
      <c r="J81" s="28"/>
    </row>
    <row r="82" spans="1:22" ht="15" customHeight="1">
      <c r="A82" s="146">
        <v>3</v>
      </c>
      <c r="B82" s="187" t="s">
        <v>135</v>
      </c>
      <c r="C82" s="187"/>
      <c r="D82" s="187"/>
      <c r="E82" s="187"/>
      <c r="F82" s="187"/>
      <c r="G82" s="187"/>
      <c r="H82" s="146" t="s">
        <v>73</v>
      </c>
      <c r="I82" s="29" t="s">
        <v>50</v>
      </c>
      <c r="J82" s="28"/>
    </row>
    <row r="83" spans="1:22" ht="15" customHeight="1">
      <c r="A83" s="142" t="s">
        <v>7</v>
      </c>
      <c r="B83" s="195" t="s">
        <v>136</v>
      </c>
      <c r="C83" s="195"/>
      <c r="D83" s="195"/>
      <c r="E83" s="195"/>
      <c r="F83" s="195"/>
      <c r="G83" s="195"/>
      <c r="H83" s="104">
        <f>(1/12)</f>
        <v>8.3299999999999999E-2</v>
      </c>
      <c r="I83" s="36">
        <f t="shared" ref="I83:I88" si="1">H83*$H$39</f>
        <v>351.25</v>
      </c>
      <c r="J83" s="28"/>
      <c r="K83" s="1" t="s">
        <v>137</v>
      </c>
    </row>
    <row r="84" spans="1:22" ht="15" customHeight="1">
      <c r="A84" s="142" t="s">
        <v>11</v>
      </c>
      <c r="B84" s="195" t="s">
        <v>138</v>
      </c>
      <c r="C84" s="195"/>
      <c r="D84" s="195"/>
      <c r="E84" s="195"/>
      <c r="F84" s="195"/>
      <c r="G84" s="195"/>
      <c r="H84" s="104">
        <f>H83*8%</f>
        <v>6.7000000000000002E-3</v>
      </c>
      <c r="I84" s="36">
        <f t="shared" si="1"/>
        <v>28.25</v>
      </c>
      <c r="J84" s="28"/>
      <c r="K84" s="1" t="s">
        <v>139</v>
      </c>
    </row>
    <row r="85" spans="1:22" ht="15" customHeight="1">
      <c r="A85" s="142" t="s">
        <v>15</v>
      </c>
      <c r="B85" s="195" t="s">
        <v>140</v>
      </c>
      <c r="C85" s="195"/>
      <c r="D85" s="195"/>
      <c r="E85" s="195"/>
      <c r="F85" s="195"/>
      <c r="G85" s="195"/>
      <c r="H85" s="104">
        <f>(((1+(2/12)+((1/3)*(1/12)))*0.08*0.4*0.9))</f>
        <v>3.44E-2</v>
      </c>
      <c r="I85" s="36">
        <f t="shared" si="1"/>
        <v>145.05000000000001</v>
      </c>
      <c r="J85" s="28"/>
      <c r="K85" s="1" t="s">
        <v>141</v>
      </c>
    </row>
    <row r="86" spans="1:22" ht="15" customHeight="1">
      <c r="A86" s="142" t="s">
        <v>19</v>
      </c>
      <c r="B86" s="195" t="s">
        <v>142</v>
      </c>
      <c r="C86" s="195"/>
      <c r="D86" s="195"/>
      <c r="E86" s="195"/>
      <c r="F86" s="195"/>
      <c r="G86" s="195"/>
      <c r="H86" s="104">
        <v>1.9400000000000001E-2</v>
      </c>
      <c r="I86" s="36">
        <f t="shared" si="1"/>
        <v>81.8</v>
      </c>
      <c r="J86" s="28"/>
      <c r="K86" s="1" t="s">
        <v>143</v>
      </c>
    </row>
    <row r="87" spans="1:22" ht="15" customHeight="1">
      <c r="A87" s="142" t="s">
        <v>61</v>
      </c>
      <c r="B87" s="195" t="s">
        <v>144</v>
      </c>
      <c r="C87" s="195"/>
      <c r="D87" s="195"/>
      <c r="E87" s="195"/>
      <c r="F87" s="195"/>
      <c r="G87" s="195"/>
      <c r="H87" s="104">
        <f>H86*H59</f>
        <v>7.1000000000000004E-3</v>
      </c>
      <c r="I87" s="36">
        <f t="shared" si="1"/>
        <v>29.94</v>
      </c>
      <c r="J87" s="28"/>
      <c r="K87" s="1" t="s">
        <v>145</v>
      </c>
    </row>
    <row r="88" spans="1:22" ht="15" customHeight="1">
      <c r="A88" s="142" t="s">
        <v>63</v>
      </c>
      <c r="B88" s="195" t="s">
        <v>146</v>
      </c>
      <c r="C88" s="195"/>
      <c r="D88" s="195"/>
      <c r="E88" s="195"/>
      <c r="F88" s="195"/>
      <c r="G88" s="195"/>
      <c r="H88" s="104">
        <f>H86*0.08*0.4</f>
        <v>5.9999999999999995E-4</v>
      </c>
      <c r="I88" s="36">
        <f t="shared" si="1"/>
        <v>2.5299999999999998</v>
      </c>
      <c r="J88" s="28"/>
      <c r="K88" s="1" t="s">
        <v>147</v>
      </c>
    </row>
    <row r="89" spans="1:22" ht="15" customHeight="1">
      <c r="A89" s="188" t="s">
        <v>80</v>
      </c>
      <c r="B89" s="188"/>
      <c r="C89" s="188"/>
      <c r="D89" s="188"/>
      <c r="E89" s="188"/>
      <c r="F89" s="188"/>
      <c r="G89" s="188"/>
      <c r="H89" s="196">
        <f>SUM(I83:I88)</f>
        <v>638.82000000000005</v>
      </c>
      <c r="I89" s="196"/>
      <c r="J89" s="28"/>
      <c r="K89" s="1" t="s">
        <v>148</v>
      </c>
    </row>
    <row r="90" spans="1:22" ht="15" customHeight="1">
      <c r="A90" s="197"/>
      <c r="B90" s="197"/>
      <c r="C90" s="197"/>
      <c r="D90" s="197"/>
      <c r="E90" s="197"/>
      <c r="F90" s="197"/>
      <c r="G90" s="197"/>
      <c r="H90" s="197"/>
      <c r="I90" s="197"/>
      <c r="J90" s="28"/>
    </row>
    <row r="91" spans="1:22" ht="15" customHeight="1">
      <c r="A91" s="185" t="s">
        <v>149</v>
      </c>
      <c r="B91" s="185"/>
      <c r="C91" s="185"/>
      <c r="D91" s="185"/>
      <c r="E91" s="185"/>
      <c r="F91" s="185"/>
      <c r="G91" s="185"/>
      <c r="H91" s="185"/>
      <c r="I91" s="185"/>
      <c r="J91" s="28"/>
    </row>
    <row r="92" spans="1:22" ht="15" customHeight="1">
      <c r="A92" s="188" t="s">
        <v>150</v>
      </c>
      <c r="B92" s="188"/>
      <c r="C92" s="188"/>
      <c r="D92" s="188"/>
      <c r="E92" s="188"/>
      <c r="F92" s="188"/>
      <c r="G92" s="188"/>
      <c r="H92" s="188"/>
      <c r="I92" s="188"/>
      <c r="J92" s="28"/>
    </row>
    <row r="93" spans="1:22" ht="15" customHeight="1">
      <c r="A93" s="146" t="s">
        <v>151</v>
      </c>
      <c r="B93" s="187" t="s">
        <v>152</v>
      </c>
      <c r="C93" s="187"/>
      <c r="D93" s="187"/>
      <c r="E93" s="187"/>
      <c r="F93" s="187"/>
      <c r="G93" s="187"/>
      <c r="H93" s="146" t="s">
        <v>73</v>
      </c>
      <c r="I93" s="146" t="s">
        <v>50</v>
      </c>
      <c r="J93" s="28"/>
    </row>
    <row r="94" spans="1:22" ht="15" customHeight="1">
      <c r="A94" s="103" t="s">
        <v>7</v>
      </c>
      <c r="B94" s="195" t="s">
        <v>153</v>
      </c>
      <c r="C94" s="195"/>
      <c r="D94" s="195"/>
      <c r="E94" s="195"/>
      <c r="F94" s="195"/>
      <c r="G94" s="195"/>
      <c r="H94" s="32">
        <f>1/12</f>
        <v>8.3299999999999999E-2</v>
      </c>
      <c r="I94" s="31">
        <f>H94*H39</f>
        <v>351.25</v>
      </c>
      <c r="J94" s="149"/>
      <c r="K94" s="240" t="s">
        <v>75</v>
      </c>
      <c r="L94" s="240"/>
      <c r="M94" s="240"/>
      <c r="N94" s="240"/>
      <c r="O94" s="240"/>
      <c r="P94" s="240"/>
      <c r="Q94" s="240"/>
      <c r="R94" s="240"/>
      <c r="S94" s="240"/>
      <c r="T94" s="240"/>
      <c r="U94" s="240"/>
      <c r="V94" s="240"/>
    </row>
    <row r="95" spans="1:22" ht="15" customHeight="1">
      <c r="A95" s="142" t="s">
        <v>11</v>
      </c>
      <c r="B95" s="195" t="s">
        <v>154</v>
      </c>
      <c r="C95" s="195"/>
      <c r="D95" s="195"/>
      <c r="E95" s="195"/>
      <c r="F95" s="195"/>
      <c r="G95" s="195"/>
      <c r="H95" s="105">
        <v>1.66E-2</v>
      </c>
      <c r="I95" s="31">
        <f>H95*$H$39</f>
        <v>70</v>
      </c>
      <c r="J95" s="28"/>
      <c r="K95" s="1" t="s">
        <v>155</v>
      </c>
    </row>
    <row r="96" spans="1:22" ht="15" customHeight="1">
      <c r="A96" s="142" t="s">
        <v>15</v>
      </c>
      <c r="B96" s="195" t="s">
        <v>156</v>
      </c>
      <c r="C96" s="195"/>
      <c r="D96" s="195"/>
      <c r="E96" s="195"/>
      <c r="F96" s="195"/>
      <c r="G96" s="195"/>
      <c r="H96" s="105">
        <f>(5/30/12)*0.015</f>
        <v>2.0000000000000001E-4</v>
      </c>
      <c r="I96" s="31">
        <f>H96*$H$39</f>
        <v>0.84</v>
      </c>
      <c r="J96" s="28"/>
      <c r="K96" s="1" t="s">
        <v>157</v>
      </c>
    </row>
    <row r="97" spans="1:1024" ht="15" customHeight="1">
      <c r="A97" s="142" t="s">
        <v>19</v>
      </c>
      <c r="B97" s="195" t="s">
        <v>158</v>
      </c>
      <c r="C97" s="195"/>
      <c r="D97" s="195"/>
      <c r="E97" s="195"/>
      <c r="F97" s="195"/>
      <c r="G97" s="195"/>
      <c r="H97" s="105">
        <f>(1/12)*(0.0178)</f>
        <v>1.5E-3</v>
      </c>
      <c r="I97" s="31">
        <f>H97*$H$39</f>
        <v>6.33</v>
      </c>
      <c r="J97" s="28"/>
      <c r="K97" s="1" t="s">
        <v>159</v>
      </c>
    </row>
    <row r="98" spans="1:1024" ht="15" customHeight="1">
      <c r="A98" s="142" t="s">
        <v>61</v>
      </c>
      <c r="B98" s="195" t="s">
        <v>160</v>
      </c>
      <c r="C98" s="195"/>
      <c r="D98" s="195"/>
      <c r="E98" s="195"/>
      <c r="F98" s="195"/>
      <c r="G98" s="195"/>
      <c r="H98" s="105">
        <f>11.11%*5.28%*50%</f>
        <v>2.8999999999999998E-3</v>
      </c>
      <c r="I98" s="31">
        <f>H98*$H$39</f>
        <v>12.23</v>
      </c>
      <c r="J98" s="28"/>
      <c r="K98" s="1" t="s">
        <v>161</v>
      </c>
    </row>
    <row r="99" spans="1:1024" ht="15" customHeight="1">
      <c r="A99" s="142" t="s">
        <v>63</v>
      </c>
      <c r="B99" s="195" t="s">
        <v>162</v>
      </c>
      <c r="C99" s="195"/>
      <c r="D99" s="195"/>
      <c r="E99" s="195"/>
      <c r="F99" s="195"/>
      <c r="G99" s="195"/>
      <c r="H99" s="105">
        <f>(1/30/12)</f>
        <v>2.8E-3</v>
      </c>
      <c r="I99" s="31">
        <f>H99*$H$39</f>
        <v>11.81</v>
      </c>
      <c r="J99" s="28"/>
      <c r="K99" s="1" t="s">
        <v>163</v>
      </c>
    </row>
    <row r="100" spans="1:1024" ht="15" customHeight="1">
      <c r="A100" s="172" t="s">
        <v>80</v>
      </c>
      <c r="B100" s="172"/>
      <c r="C100" s="172"/>
      <c r="D100" s="172"/>
      <c r="E100" s="172"/>
      <c r="F100" s="172"/>
      <c r="G100" s="172"/>
      <c r="H100" s="60">
        <f>SUM(H95:H99)</f>
        <v>2.4E-2</v>
      </c>
      <c r="I100" s="61">
        <f>SUM(I94:I99)</f>
        <v>452.46</v>
      </c>
      <c r="J100" s="28"/>
      <c r="K100" s="1" t="s">
        <v>148</v>
      </c>
    </row>
    <row r="101" spans="1:1024" ht="15" customHeight="1">
      <c r="A101" s="190"/>
      <c r="B101" s="190"/>
      <c r="C101" s="190"/>
      <c r="D101" s="190"/>
      <c r="E101" s="190"/>
      <c r="F101" s="190"/>
      <c r="G101" s="190"/>
      <c r="H101" s="190"/>
      <c r="I101" s="190"/>
      <c r="J101" s="28"/>
    </row>
    <row r="102" spans="1:1024" ht="15" customHeight="1">
      <c r="A102" s="188" t="s">
        <v>164</v>
      </c>
      <c r="B102" s="188"/>
      <c r="C102" s="188"/>
      <c r="D102" s="188"/>
      <c r="E102" s="188"/>
      <c r="F102" s="188"/>
      <c r="G102" s="188"/>
      <c r="H102" s="188"/>
      <c r="I102" s="188"/>
      <c r="J102" s="28"/>
    </row>
    <row r="103" spans="1:1024" ht="15" customHeight="1">
      <c r="A103" s="146" t="s">
        <v>165</v>
      </c>
      <c r="B103" s="187" t="s">
        <v>166</v>
      </c>
      <c r="C103" s="187"/>
      <c r="D103" s="187"/>
      <c r="E103" s="187"/>
      <c r="F103" s="187"/>
      <c r="G103" s="187"/>
      <c r="H103" s="146" t="s">
        <v>73</v>
      </c>
      <c r="I103" s="146" t="s">
        <v>50</v>
      </c>
      <c r="J103" s="28"/>
      <c r="L103" s="2" t="s">
        <v>167</v>
      </c>
    </row>
    <row r="104" spans="1:1024" ht="15" customHeight="1">
      <c r="A104" s="142" t="s">
        <v>7</v>
      </c>
      <c r="B104" s="195" t="s">
        <v>168</v>
      </c>
      <c r="C104" s="195"/>
      <c r="D104" s="195"/>
      <c r="E104" s="195"/>
      <c r="F104" s="195"/>
      <c r="G104" s="195"/>
      <c r="H104" s="30"/>
      <c r="I104" s="31">
        <f>(H32+H33+H34)*H104</f>
        <v>0</v>
      </c>
      <c r="J104" s="28"/>
    </row>
    <row r="105" spans="1:1024" ht="15" customHeight="1">
      <c r="A105" s="188" t="s">
        <v>80</v>
      </c>
      <c r="B105" s="188"/>
      <c r="C105" s="188"/>
      <c r="D105" s="188"/>
      <c r="E105" s="188"/>
      <c r="F105" s="188"/>
      <c r="G105" s="188"/>
      <c r="H105" s="196">
        <f>SUM(I101:I104)</f>
        <v>0</v>
      </c>
      <c r="I105" s="196"/>
      <c r="J105" s="28"/>
    </row>
    <row r="106" spans="1:1024" ht="15" customHeight="1">
      <c r="A106" s="191"/>
      <c r="B106" s="191"/>
      <c r="C106" s="191"/>
      <c r="D106" s="191"/>
      <c r="E106" s="191"/>
      <c r="F106" s="191"/>
      <c r="G106" s="191"/>
      <c r="H106" s="191"/>
      <c r="I106" s="191"/>
      <c r="J106" s="28"/>
    </row>
    <row r="107" spans="1:1024" ht="15" customHeight="1">
      <c r="A107" s="192" t="s">
        <v>169</v>
      </c>
      <c r="B107" s="193"/>
      <c r="C107" s="193"/>
      <c r="D107" s="193"/>
      <c r="E107" s="193"/>
      <c r="F107" s="193"/>
      <c r="G107" s="193"/>
      <c r="H107" s="193"/>
      <c r="I107" s="194"/>
      <c r="J107" s="28"/>
    </row>
    <row r="108" spans="1:1024" s="2" customFormat="1" ht="15" customHeight="1">
      <c r="A108" s="150">
        <v>4</v>
      </c>
      <c r="B108" s="180" t="s">
        <v>128</v>
      </c>
      <c r="C108" s="180"/>
      <c r="D108" s="180"/>
      <c r="E108" s="180"/>
      <c r="F108" s="180"/>
      <c r="G108" s="180"/>
      <c r="H108" s="172" t="s">
        <v>50</v>
      </c>
      <c r="I108" s="172"/>
      <c r="J108" s="28"/>
      <c r="K108" s="1"/>
      <c r="AV108" s="58"/>
      <c r="AW108" s="58"/>
      <c r="AX108" s="58"/>
      <c r="AY108" s="58"/>
      <c r="AZ108" s="58"/>
      <c r="BA108" s="58"/>
      <c r="BB108" s="58"/>
      <c r="BC108" s="58"/>
      <c r="BD108" s="58"/>
      <c r="BE108" s="58"/>
      <c r="BF108" s="58"/>
      <c r="BG108" s="58"/>
      <c r="BH108" s="58"/>
      <c r="BI108" s="58"/>
      <c r="BJ108" s="58"/>
      <c r="BK108" s="58"/>
      <c r="BL108" s="58"/>
      <c r="BM108" s="58"/>
      <c r="BN108" s="58"/>
      <c r="BO108" s="58"/>
      <c r="BP108" s="58"/>
      <c r="BQ108" s="58"/>
      <c r="BR108" s="58"/>
      <c r="BS108" s="58"/>
      <c r="BT108" s="58"/>
      <c r="BU108" s="58"/>
      <c r="BV108" s="58"/>
      <c r="BW108" s="58"/>
      <c r="BX108" s="58"/>
      <c r="BY108" s="58"/>
      <c r="BZ108" s="58"/>
      <c r="CA108" s="58"/>
      <c r="CB108" s="58"/>
      <c r="CC108" s="58"/>
      <c r="CD108" s="58"/>
      <c r="CE108" s="58"/>
      <c r="CF108" s="58"/>
      <c r="CG108" s="58"/>
      <c r="CH108" s="58"/>
      <c r="CI108" s="58"/>
      <c r="CJ108" s="58"/>
      <c r="CK108" s="58"/>
      <c r="CL108" s="58"/>
      <c r="CM108" s="58"/>
      <c r="CN108" s="58"/>
      <c r="CO108" s="58"/>
      <c r="CP108" s="58"/>
      <c r="CQ108" s="58"/>
      <c r="CR108" s="58"/>
      <c r="CS108" s="58"/>
      <c r="CT108" s="58"/>
      <c r="CU108" s="58"/>
      <c r="CV108" s="58"/>
      <c r="CW108" s="58"/>
      <c r="CX108" s="58"/>
      <c r="CY108" s="58"/>
      <c r="CZ108" s="58"/>
      <c r="DA108" s="58"/>
      <c r="DB108" s="58"/>
      <c r="DC108" s="58"/>
      <c r="DD108" s="58"/>
      <c r="DE108" s="58"/>
      <c r="DF108" s="58"/>
      <c r="DG108" s="58"/>
      <c r="DH108" s="58"/>
      <c r="DI108" s="58"/>
      <c r="DJ108" s="58"/>
      <c r="DK108" s="58"/>
      <c r="DL108" s="58"/>
      <c r="DM108" s="58"/>
      <c r="DN108" s="58"/>
      <c r="DO108" s="58"/>
      <c r="DP108" s="58"/>
      <c r="DQ108" s="58"/>
      <c r="DR108" s="58"/>
      <c r="DS108" s="58"/>
      <c r="DT108" s="58"/>
      <c r="DU108" s="58"/>
      <c r="DV108" s="58"/>
      <c r="DW108" s="58"/>
      <c r="DX108" s="58"/>
      <c r="DY108" s="58"/>
      <c r="DZ108" s="58"/>
      <c r="EA108" s="58"/>
      <c r="EB108" s="58"/>
      <c r="EC108" s="58"/>
      <c r="ED108" s="58"/>
      <c r="EE108" s="58"/>
      <c r="EF108" s="58"/>
      <c r="EG108" s="58"/>
      <c r="EH108" s="58"/>
      <c r="EI108" s="58"/>
      <c r="EJ108" s="58"/>
      <c r="EK108" s="58"/>
      <c r="EL108" s="58"/>
      <c r="EM108" s="58"/>
      <c r="EN108" s="58"/>
      <c r="EO108" s="58"/>
      <c r="EP108" s="58"/>
      <c r="EQ108" s="58"/>
      <c r="ER108" s="58"/>
      <c r="ES108" s="58"/>
      <c r="ET108" s="58"/>
      <c r="EU108" s="58"/>
      <c r="EV108" s="58"/>
      <c r="EW108" s="58"/>
      <c r="EX108" s="58"/>
      <c r="EY108" s="58"/>
      <c r="EZ108" s="58"/>
      <c r="FA108" s="58"/>
      <c r="FB108" s="58"/>
      <c r="FC108" s="58"/>
      <c r="FD108" s="58"/>
      <c r="FE108" s="58"/>
      <c r="FF108" s="58"/>
      <c r="FG108" s="58"/>
      <c r="FH108" s="58"/>
      <c r="FI108" s="58"/>
      <c r="FJ108" s="58"/>
      <c r="FK108" s="58"/>
      <c r="FL108" s="58"/>
      <c r="FM108" s="58"/>
      <c r="FN108" s="58"/>
      <c r="FO108" s="58"/>
      <c r="FP108" s="58"/>
      <c r="FQ108" s="58"/>
      <c r="FR108" s="58"/>
      <c r="FS108" s="58"/>
      <c r="FT108" s="58"/>
      <c r="FU108" s="58"/>
      <c r="FV108" s="58"/>
      <c r="FW108" s="58"/>
      <c r="FX108" s="58"/>
      <c r="FY108" s="58"/>
      <c r="FZ108" s="58"/>
      <c r="GA108" s="58"/>
      <c r="GB108" s="58"/>
      <c r="GC108" s="58"/>
      <c r="GD108" s="58"/>
      <c r="GE108" s="58"/>
      <c r="GF108" s="58"/>
      <c r="GG108" s="58"/>
      <c r="GH108" s="58"/>
      <c r="GI108" s="58"/>
      <c r="GJ108" s="58"/>
      <c r="GK108" s="58"/>
      <c r="GL108" s="58"/>
      <c r="GM108" s="58"/>
      <c r="GN108" s="58"/>
      <c r="GO108" s="58"/>
      <c r="GP108" s="58"/>
      <c r="GQ108" s="58"/>
      <c r="GR108" s="58"/>
      <c r="GS108" s="58"/>
      <c r="GT108" s="58"/>
      <c r="GU108" s="58"/>
      <c r="GV108" s="58"/>
      <c r="GW108" s="58"/>
      <c r="GX108" s="58"/>
      <c r="GY108" s="58"/>
      <c r="GZ108" s="58"/>
      <c r="HA108" s="58"/>
      <c r="HB108" s="58"/>
      <c r="HC108" s="58"/>
      <c r="HD108" s="58"/>
      <c r="HE108" s="58"/>
      <c r="HF108" s="58"/>
      <c r="HG108" s="58"/>
      <c r="HH108" s="58"/>
      <c r="HI108" s="58"/>
      <c r="HJ108" s="58"/>
      <c r="HK108" s="58"/>
      <c r="HL108" s="58"/>
      <c r="HM108" s="58"/>
      <c r="HN108" s="58"/>
      <c r="HO108" s="58"/>
      <c r="HP108" s="58"/>
      <c r="HQ108" s="58"/>
      <c r="HR108" s="58"/>
      <c r="HS108" s="58"/>
      <c r="HT108" s="58"/>
      <c r="HU108" s="58"/>
      <c r="HV108" s="58"/>
      <c r="HW108" s="58"/>
      <c r="HX108" s="58"/>
      <c r="HY108" s="58"/>
      <c r="HZ108" s="58"/>
      <c r="IA108" s="58"/>
      <c r="IB108" s="58"/>
      <c r="IC108" s="58"/>
      <c r="ID108" s="58"/>
      <c r="IE108" s="58"/>
      <c r="IF108" s="58"/>
      <c r="IG108" s="58"/>
      <c r="IH108" s="58"/>
      <c r="II108" s="58"/>
      <c r="IJ108" s="58"/>
      <c r="IK108" s="58"/>
      <c r="IL108" s="58"/>
      <c r="IM108" s="58"/>
      <c r="IN108" s="58"/>
      <c r="IO108" s="58"/>
      <c r="IP108" s="58"/>
      <c r="IQ108" s="58"/>
      <c r="IR108" s="58"/>
      <c r="IS108" s="58"/>
      <c r="IT108" s="58"/>
      <c r="IU108" s="58"/>
      <c r="IV108" s="58"/>
      <c r="IW108" s="58"/>
      <c r="IX108" s="58"/>
      <c r="IY108" s="58"/>
      <c r="IZ108" s="58"/>
      <c r="JA108" s="58"/>
      <c r="JB108" s="58"/>
      <c r="JC108" s="58"/>
      <c r="JD108" s="58"/>
      <c r="JE108" s="58"/>
      <c r="JF108" s="58"/>
      <c r="JG108" s="58"/>
      <c r="JH108" s="58"/>
      <c r="JI108" s="58"/>
      <c r="JJ108" s="58"/>
      <c r="JK108" s="58"/>
      <c r="JL108" s="58"/>
      <c r="JM108" s="58"/>
      <c r="JN108" s="58"/>
      <c r="JO108" s="58"/>
      <c r="JP108" s="58"/>
      <c r="JQ108" s="58"/>
      <c r="JR108" s="58"/>
      <c r="JS108" s="58"/>
      <c r="JT108" s="58"/>
      <c r="JU108" s="58"/>
      <c r="JV108" s="58"/>
      <c r="JW108" s="58"/>
      <c r="JX108" s="58"/>
      <c r="JY108" s="58"/>
      <c r="JZ108" s="58"/>
      <c r="KA108" s="58"/>
      <c r="KB108" s="58"/>
      <c r="KC108" s="58"/>
      <c r="KD108" s="58"/>
      <c r="KE108" s="58"/>
      <c r="KF108" s="58"/>
      <c r="KG108" s="58"/>
      <c r="KH108" s="58"/>
      <c r="KI108" s="58"/>
      <c r="KJ108" s="58"/>
      <c r="KK108" s="58"/>
      <c r="KL108" s="58"/>
      <c r="KM108" s="58"/>
      <c r="KN108" s="58"/>
      <c r="KO108" s="58"/>
      <c r="KP108" s="58"/>
      <c r="KQ108" s="58"/>
      <c r="KR108" s="58"/>
      <c r="KS108" s="58"/>
      <c r="KT108" s="58"/>
      <c r="KU108" s="58"/>
      <c r="KV108" s="58"/>
      <c r="KW108" s="58"/>
      <c r="KX108" s="58"/>
      <c r="KY108" s="58"/>
      <c r="KZ108" s="58"/>
      <c r="LA108" s="58"/>
      <c r="LB108" s="58"/>
      <c r="LC108" s="58"/>
      <c r="LD108" s="58"/>
      <c r="LE108" s="58"/>
      <c r="LF108" s="58"/>
      <c r="LG108" s="58"/>
      <c r="LH108" s="58"/>
      <c r="LI108" s="58"/>
      <c r="LJ108" s="58"/>
      <c r="LK108" s="58"/>
      <c r="LL108" s="58"/>
      <c r="LM108" s="58"/>
      <c r="LN108" s="58"/>
      <c r="LO108" s="58"/>
      <c r="LP108" s="58"/>
      <c r="LQ108" s="58"/>
      <c r="LR108" s="58"/>
      <c r="LS108" s="58"/>
      <c r="LT108" s="58"/>
      <c r="LU108" s="58"/>
      <c r="LV108" s="58"/>
      <c r="LW108" s="58"/>
      <c r="LX108" s="58"/>
      <c r="LY108" s="58"/>
      <c r="LZ108" s="58"/>
      <c r="MA108" s="58"/>
      <c r="MB108" s="58"/>
      <c r="MC108" s="58"/>
      <c r="MD108" s="58"/>
      <c r="ME108" s="58"/>
      <c r="MF108" s="58"/>
      <c r="MG108" s="58"/>
      <c r="MH108" s="58"/>
      <c r="MI108" s="58"/>
      <c r="MJ108" s="58"/>
      <c r="MK108" s="58"/>
      <c r="ML108" s="58"/>
      <c r="MM108" s="58"/>
      <c r="MN108" s="58"/>
      <c r="MO108" s="58"/>
      <c r="MP108" s="58"/>
      <c r="MQ108" s="58"/>
      <c r="MR108" s="58"/>
      <c r="MS108" s="58"/>
      <c r="MT108" s="58"/>
      <c r="MU108" s="58"/>
      <c r="MV108" s="58"/>
      <c r="MW108" s="58"/>
      <c r="MX108" s="58"/>
      <c r="MY108" s="58"/>
      <c r="MZ108" s="58"/>
      <c r="NA108" s="58"/>
      <c r="NB108" s="58"/>
      <c r="NC108" s="58"/>
      <c r="ND108" s="58"/>
      <c r="NE108" s="58"/>
      <c r="NF108" s="58"/>
      <c r="NG108" s="58"/>
      <c r="NH108" s="58"/>
      <c r="NI108" s="58"/>
      <c r="NJ108" s="58"/>
      <c r="NK108" s="58"/>
      <c r="NL108" s="58"/>
      <c r="NM108" s="58"/>
      <c r="NN108" s="58"/>
      <c r="NO108" s="58"/>
      <c r="NP108" s="58"/>
      <c r="NQ108" s="58"/>
      <c r="NR108" s="58"/>
      <c r="NS108" s="58"/>
      <c r="NT108" s="58"/>
      <c r="NU108" s="58"/>
      <c r="NV108" s="58"/>
      <c r="NW108" s="58"/>
      <c r="NX108" s="58"/>
      <c r="NY108" s="58"/>
      <c r="NZ108" s="58"/>
      <c r="OA108" s="58"/>
      <c r="OB108" s="58"/>
      <c r="OC108" s="58"/>
      <c r="OD108" s="58"/>
      <c r="OE108" s="58"/>
      <c r="OF108" s="58"/>
      <c r="OG108" s="58"/>
      <c r="OH108" s="58"/>
      <c r="OI108" s="58"/>
      <c r="OJ108" s="58"/>
      <c r="OK108" s="58"/>
      <c r="OL108" s="58"/>
      <c r="OM108" s="58"/>
      <c r="ON108" s="58"/>
      <c r="OO108" s="58"/>
      <c r="OP108" s="58"/>
      <c r="OQ108" s="58"/>
      <c r="OR108" s="58"/>
      <c r="OS108" s="58"/>
      <c r="OT108" s="58"/>
      <c r="OU108" s="58"/>
      <c r="OV108" s="58"/>
      <c r="OW108" s="58"/>
      <c r="OX108" s="58"/>
      <c r="OY108" s="58"/>
      <c r="OZ108" s="58"/>
      <c r="PA108" s="58"/>
      <c r="PB108" s="58"/>
      <c r="PC108" s="58"/>
      <c r="PD108" s="58"/>
      <c r="PE108" s="58"/>
      <c r="PF108" s="58"/>
      <c r="PG108" s="58"/>
      <c r="PH108" s="58"/>
      <c r="PI108" s="58"/>
      <c r="PJ108" s="58"/>
      <c r="PK108" s="58"/>
      <c r="PL108" s="58"/>
      <c r="PM108" s="58"/>
      <c r="PN108" s="58"/>
      <c r="PO108" s="58"/>
      <c r="PP108" s="58"/>
      <c r="PQ108" s="58"/>
      <c r="PR108" s="58"/>
      <c r="PS108" s="58"/>
      <c r="PT108" s="58"/>
      <c r="PU108" s="58"/>
      <c r="PV108" s="58"/>
      <c r="PW108" s="58"/>
      <c r="PX108" s="58"/>
      <c r="PY108" s="58"/>
      <c r="PZ108" s="58"/>
      <c r="QA108" s="58"/>
      <c r="QB108" s="58"/>
      <c r="QC108" s="58"/>
      <c r="QD108" s="58"/>
      <c r="QE108" s="58"/>
      <c r="QF108" s="58"/>
      <c r="QG108" s="58"/>
      <c r="QH108" s="58"/>
      <c r="QI108" s="58"/>
      <c r="QJ108" s="58"/>
      <c r="QK108" s="58"/>
      <c r="QL108" s="58"/>
      <c r="QM108" s="58"/>
      <c r="QN108" s="58"/>
      <c r="QO108" s="58"/>
      <c r="QP108" s="58"/>
      <c r="QQ108" s="58"/>
      <c r="QR108" s="58"/>
      <c r="QS108" s="58"/>
      <c r="QT108" s="58"/>
      <c r="QU108" s="58"/>
      <c r="QV108" s="58"/>
      <c r="QW108" s="58"/>
      <c r="QX108" s="58"/>
      <c r="QY108" s="58"/>
      <c r="QZ108" s="58"/>
      <c r="RA108" s="58"/>
      <c r="RB108" s="58"/>
      <c r="RC108" s="58"/>
      <c r="RD108" s="58"/>
      <c r="RE108" s="58"/>
      <c r="RF108" s="58"/>
      <c r="RG108" s="58"/>
      <c r="RH108" s="58"/>
      <c r="RI108" s="58"/>
      <c r="RJ108" s="58"/>
      <c r="RK108" s="58"/>
      <c r="RL108" s="58"/>
      <c r="RM108" s="58"/>
      <c r="RN108" s="58"/>
      <c r="RO108" s="58"/>
      <c r="RP108" s="58"/>
      <c r="RQ108" s="58"/>
      <c r="RR108" s="58"/>
      <c r="RS108" s="58"/>
      <c r="RT108" s="58"/>
      <c r="RU108" s="58"/>
      <c r="RV108" s="58"/>
      <c r="RW108" s="58"/>
      <c r="RX108" s="58"/>
      <c r="RY108" s="58"/>
      <c r="RZ108" s="58"/>
      <c r="SA108" s="58"/>
      <c r="SB108" s="58"/>
      <c r="SC108" s="58"/>
      <c r="SD108" s="58"/>
      <c r="SE108" s="58"/>
      <c r="SF108" s="58"/>
      <c r="SG108" s="58"/>
      <c r="SH108" s="58"/>
      <c r="SI108" s="58"/>
      <c r="SJ108" s="58"/>
      <c r="SK108" s="58"/>
      <c r="SL108" s="58"/>
      <c r="SM108" s="58"/>
      <c r="SN108" s="58"/>
      <c r="SO108" s="58"/>
      <c r="SP108" s="58"/>
      <c r="SQ108" s="58"/>
      <c r="SR108" s="58"/>
      <c r="SS108" s="58"/>
      <c r="ST108" s="58"/>
      <c r="SU108" s="58"/>
      <c r="SV108" s="58"/>
      <c r="SW108" s="58"/>
      <c r="SX108" s="58"/>
      <c r="SY108" s="58"/>
      <c r="SZ108" s="58"/>
      <c r="TA108" s="58"/>
      <c r="TB108" s="58"/>
      <c r="TC108" s="58"/>
      <c r="TD108" s="58"/>
      <c r="TE108" s="58"/>
      <c r="TF108" s="58"/>
      <c r="TG108" s="58"/>
      <c r="TH108" s="58"/>
      <c r="TI108" s="58"/>
      <c r="TJ108" s="58"/>
      <c r="TK108" s="58"/>
      <c r="TL108" s="58"/>
      <c r="TM108" s="58"/>
      <c r="TN108" s="58"/>
      <c r="TO108" s="58"/>
      <c r="TP108" s="58"/>
      <c r="TQ108" s="58"/>
      <c r="TR108" s="58"/>
      <c r="TS108" s="58"/>
      <c r="TT108" s="58"/>
      <c r="TU108" s="58"/>
      <c r="TV108" s="58"/>
      <c r="TW108" s="58"/>
      <c r="TX108" s="58"/>
      <c r="TY108" s="58"/>
      <c r="TZ108" s="58"/>
      <c r="UA108" s="58"/>
      <c r="UB108" s="58"/>
      <c r="UC108" s="58"/>
      <c r="UD108" s="58"/>
      <c r="UE108" s="58"/>
      <c r="UF108" s="58"/>
      <c r="UG108" s="58"/>
      <c r="UH108" s="58"/>
      <c r="UI108" s="58"/>
      <c r="UJ108" s="58"/>
      <c r="UK108" s="58"/>
      <c r="UL108" s="58"/>
      <c r="UM108" s="58"/>
      <c r="UN108" s="58"/>
      <c r="UO108" s="58"/>
      <c r="UP108" s="58"/>
      <c r="UQ108" s="58"/>
      <c r="UR108" s="58"/>
      <c r="US108" s="58"/>
      <c r="UT108" s="58"/>
      <c r="UU108" s="58"/>
      <c r="UV108" s="58"/>
      <c r="UW108" s="58"/>
      <c r="UX108" s="58"/>
      <c r="UY108" s="58"/>
      <c r="UZ108" s="58"/>
      <c r="VA108" s="58"/>
      <c r="VB108" s="58"/>
      <c r="VC108" s="58"/>
      <c r="VD108" s="58"/>
      <c r="VE108" s="58"/>
      <c r="VF108" s="58"/>
      <c r="VG108" s="58"/>
      <c r="VH108" s="58"/>
      <c r="VI108" s="58"/>
      <c r="VJ108" s="58"/>
      <c r="VK108" s="58"/>
      <c r="VL108" s="58"/>
      <c r="VM108" s="58"/>
      <c r="VN108" s="58"/>
      <c r="VO108" s="58"/>
      <c r="VP108" s="58"/>
      <c r="VQ108" s="58"/>
      <c r="VR108" s="58"/>
      <c r="VS108" s="58"/>
      <c r="VT108" s="58"/>
      <c r="VU108" s="58"/>
      <c r="VV108" s="58"/>
      <c r="VW108" s="58"/>
      <c r="VX108" s="58"/>
      <c r="VY108" s="58"/>
      <c r="VZ108" s="58"/>
      <c r="WA108" s="58"/>
      <c r="WB108" s="58"/>
      <c r="WC108" s="58"/>
      <c r="WD108" s="58"/>
      <c r="WE108" s="58"/>
      <c r="WF108" s="58"/>
      <c r="WG108" s="58"/>
      <c r="WH108" s="58"/>
      <c r="WI108" s="58"/>
      <c r="WJ108" s="58"/>
      <c r="WK108" s="58"/>
      <c r="WL108" s="58"/>
      <c r="WM108" s="58"/>
      <c r="WN108" s="58"/>
      <c r="WO108" s="58"/>
      <c r="WP108" s="58"/>
      <c r="WQ108" s="58"/>
      <c r="WR108" s="58"/>
      <c r="WS108" s="58"/>
      <c r="WT108" s="58"/>
      <c r="WU108" s="58"/>
      <c r="WV108" s="58"/>
      <c r="WW108" s="58"/>
      <c r="WX108" s="58"/>
      <c r="WY108" s="58"/>
      <c r="WZ108" s="58"/>
      <c r="XA108" s="58"/>
      <c r="XB108" s="58"/>
      <c r="XC108" s="58"/>
      <c r="XD108" s="58"/>
      <c r="XE108" s="58"/>
      <c r="XF108" s="58"/>
      <c r="XG108" s="58"/>
      <c r="XH108" s="58"/>
      <c r="XI108" s="58"/>
      <c r="XJ108" s="58"/>
      <c r="XK108" s="58"/>
      <c r="XL108" s="58"/>
      <c r="XM108" s="58"/>
      <c r="XN108" s="58"/>
      <c r="XO108" s="58"/>
      <c r="XP108" s="58"/>
      <c r="XQ108" s="58"/>
      <c r="XR108" s="58"/>
      <c r="XS108" s="58"/>
      <c r="XT108" s="58"/>
      <c r="XU108" s="58"/>
      <c r="XV108" s="58"/>
      <c r="XW108" s="58"/>
      <c r="XX108" s="58"/>
      <c r="XY108" s="58"/>
      <c r="XZ108" s="58"/>
      <c r="YA108" s="58"/>
      <c r="YB108" s="58"/>
      <c r="YC108" s="58"/>
      <c r="YD108" s="58"/>
      <c r="YE108" s="58"/>
      <c r="YF108" s="58"/>
      <c r="YG108" s="58"/>
      <c r="YH108" s="58"/>
      <c r="YI108" s="58"/>
      <c r="YJ108" s="58"/>
      <c r="YK108" s="58"/>
      <c r="YL108" s="58"/>
      <c r="YM108" s="58"/>
      <c r="YN108" s="58"/>
      <c r="YO108" s="58"/>
      <c r="YP108" s="58"/>
      <c r="YQ108" s="58"/>
      <c r="YR108" s="58"/>
      <c r="YS108" s="58"/>
      <c r="YT108" s="58"/>
      <c r="YU108" s="58"/>
      <c r="YV108" s="58"/>
      <c r="YW108" s="58"/>
      <c r="YX108" s="58"/>
      <c r="YY108" s="58"/>
      <c r="YZ108" s="58"/>
      <c r="ZA108" s="58"/>
      <c r="ZB108" s="58"/>
      <c r="ZC108" s="58"/>
      <c r="ZD108" s="58"/>
      <c r="ZE108" s="58"/>
      <c r="ZF108" s="58"/>
      <c r="ZG108" s="58"/>
      <c r="ZH108" s="58"/>
      <c r="ZI108" s="58"/>
      <c r="ZJ108" s="58"/>
      <c r="ZK108" s="58"/>
      <c r="ZL108" s="58"/>
      <c r="ZM108" s="58"/>
      <c r="ZN108" s="58"/>
      <c r="ZO108" s="58"/>
      <c r="ZP108" s="58"/>
      <c r="ZQ108" s="58"/>
      <c r="ZR108" s="58"/>
      <c r="ZS108" s="58"/>
      <c r="ZT108" s="58"/>
      <c r="ZU108" s="58"/>
      <c r="ZV108" s="58"/>
      <c r="ZW108" s="58"/>
      <c r="ZX108" s="58"/>
      <c r="ZY108" s="58"/>
      <c r="ZZ108" s="58"/>
      <c r="AAA108" s="58"/>
      <c r="AAB108" s="58"/>
      <c r="AAC108" s="58"/>
      <c r="AAD108" s="58"/>
      <c r="AAE108" s="58"/>
      <c r="AAF108" s="58"/>
      <c r="AAG108" s="58"/>
      <c r="AAH108" s="58"/>
      <c r="AAI108" s="58"/>
      <c r="AAJ108" s="58"/>
      <c r="AAK108" s="58"/>
      <c r="AAL108" s="58"/>
      <c r="AAM108" s="58"/>
      <c r="AAN108" s="58"/>
      <c r="AAO108" s="58"/>
      <c r="AAP108" s="58"/>
      <c r="AAQ108" s="58"/>
      <c r="AAR108" s="58"/>
      <c r="AAS108" s="58"/>
      <c r="AAT108" s="58"/>
      <c r="AAU108" s="58"/>
      <c r="AAV108" s="58"/>
      <c r="AAW108" s="58"/>
      <c r="AAX108" s="58"/>
      <c r="AAY108" s="58"/>
      <c r="AAZ108" s="58"/>
      <c r="ABA108" s="58"/>
      <c r="ABB108" s="58"/>
      <c r="ABC108" s="58"/>
      <c r="ABD108" s="58"/>
      <c r="ABE108" s="58"/>
      <c r="ABF108" s="58"/>
      <c r="ABG108" s="58"/>
      <c r="ABH108" s="58"/>
      <c r="ABI108" s="58"/>
      <c r="ABJ108" s="58"/>
      <c r="ABK108" s="58"/>
      <c r="ABL108" s="58"/>
      <c r="ABM108" s="58"/>
      <c r="ABN108" s="58"/>
      <c r="ABO108" s="58"/>
      <c r="ABP108" s="58"/>
      <c r="ABQ108" s="58"/>
      <c r="ABR108" s="58"/>
      <c r="ABS108" s="58"/>
      <c r="ABT108" s="58"/>
      <c r="ABU108" s="58"/>
      <c r="ABV108" s="58"/>
      <c r="ABW108" s="58"/>
      <c r="ABX108" s="58"/>
      <c r="ABY108" s="58"/>
      <c r="ABZ108" s="58"/>
      <c r="ACA108" s="58"/>
      <c r="ACB108" s="58"/>
      <c r="ACC108" s="58"/>
      <c r="ACD108" s="58"/>
      <c r="ACE108" s="58"/>
      <c r="ACF108" s="58"/>
      <c r="ACG108" s="58"/>
      <c r="ACH108" s="58"/>
      <c r="ACI108" s="58"/>
      <c r="ACJ108" s="58"/>
      <c r="ACK108" s="58"/>
      <c r="ACL108" s="58"/>
      <c r="ACM108" s="58"/>
      <c r="ACN108" s="58"/>
      <c r="ACO108" s="58"/>
      <c r="ACP108" s="58"/>
      <c r="ACQ108" s="58"/>
      <c r="ACR108" s="58"/>
      <c r="ACS108" s="58"/>
      <c r="ACT108" s="58"/>
      <c r="ACU108" s="58"/>
      <c r="ACV108" s="58"/>
      <c r="ACW108" s="58"/>
      <c r="ACX108" s="58"/>
      <c r="ACY108" s="58"/>
      <c r="ACZ108" s="58"/>
      <c r="ADA108" s="58"/>
      <c r="ADB108" s="58"/>
      <c r="ADC108" s="58"/>
      <c r="ADD108" s="58"/>
      <c r="ADE108" s="58"/>
      <c r="ADF108" s="58"/>
      <c r="ADG108" s="58"/>
      <c r="ADH108" s="58"/>
      <c r="ADI108" s="58"/>
      <c r="ADJ108" s="58"/>
      <c r="ADK108" s="58"/>
      <c r="ADL108" s="58"/>
      <c r="ADM108" s="58"/>
      <c r="ADN108" s="58"/>
      <c r="ADO108" s="58"/>
      <c r="ADP108" s="58"/>
      <c r="ADQ108" s="58"/>
      <c r="ADR108" s="58"/>
      <c r="ADS108" s="58"/>
      <c r="ADT108" s="58"/>
      <c r="ADU108" s="58"/>
      <c r="ADV108" s="58"/>
      <c r="ADW108" s="58"/>
      <c r="ADX108" s="58"/>
      <c r="ADY108" s="58"/>
      <c r="ADZ108" s="58"/>
      <c r="AEA108" s="58"/>
      <c r="AEB108" s="58"/>
      <c r="AEC108" s="58"/>
      <c r="AED108" s="58"/>
      <c r="AEE108" s="58"/>
      <c r="AEF108" s="58"/>
      <c r="AEG108" s="58"/>
      <c r="AEH108" s="58"/>
      <c r="AEI108" s="58"/>
      <c r="AEJ108" s="58"/>
      <c r="AEK108" s="58"/>
      <c r="AEL108" s="58"/>
      <c r="AEM108" s="58"/>
      <c r="AEN108" s="58"/>
      <c r="AEO108" s="58"/>
      <c r="AEP108" s="58"/>
      <c r="AEQ108" s="58"/>
      <c r="AER108" s="58"/>
      <c r="AES108" s="58"/>
      <c r="AET108" s="58"/>
      <c r="AEU108" s="58"/>
      <c r="AEV108" s="58"/>
      <c r="AEW108" s="58"/>
      <c r="AEX108" s="58"/>
      <c r="AEY108" s="58"/>
      <c r="AEZ108" s="58"/>
      <c r="AFA108" s="58"/>
      <c r="AFB108" s="58"/>
      <c r="AFC108" s="58"/>
      <c r="AFD108" s="58"/>
      <c r="AFE108" s="58"/>
      <c r="AFF108" s="58"/>
      <c r="AFG108" s="58"/>
      <c r="AFH108" s="58"/>
      <c r="AFI108" s="58"/>
      <c r="AFJ108" s="58"/>
      <c r="AFK108" s="58"/>
      <c r="AFL108" s="58"/>
      <c r="AFM108" s="58"/>
      <c r="AFN108" s="58"/>
      <c r="AFO108" s="58"/>
      <c r="AFP108" s="58"/>
      <c r="AFQ108" s="58"/>
      <c r="AFR108" s="58"/>
      <c r="AFS108" s="58"/>
      <c r="AFT108" s="58"/>
      <c r="AFU108" s="58"/>
      <c r="AFV108" s="58"/>
      <c r="AFW108" s="58"/>
      <c r="AFX108" s="58"/>
      <c r="AFY108" s="58"/>
      <c r="AFZ108" s="58"/>
      <c r="AGA108" s="58"/>
      <c r="AGB108" s="58"/>
      <c r="AGC108" s="58"/>
      <c r="AGD108" s="58"/>
      <c r="AGE108" s="58"/>
      <c r="AGF108" s="58"/>
      <c r="AGG108" s="58"/>
      <c r="AGH108" s="58"/>
      <c r="AGI108" s="58"/>
      <c r="AGJ108" s="58"/>
      <c r="AGK108" s="58"/>
      <c r="AGL108" s="58"/>
      <c r="AGM108" s="58"/>
      <c r="AGN108" s="58"/>
      <c r="AGO108" s="58"/>
      <c r="AGP108" s="58"/>
      <c r="AGQ108" s="58"/>
      <c r="AGR108" s="58"/>
      <c r="AGS108" s="58"/>
      <c r="AGT108" s="58"/>
      <c r="AGU108" s="58"/>
      <c r="AGV108" s="58"/>
      <c r="AGW108" s="58"/>
      <c r="AGX108" s="58"/>
      <c r="AGY108" s="58"/>
      <c r="AGZ108" s="58"/>
      <c r="AHA108" s="58"/>
      <c r="AHB108" s="58"/>
      <c r="AHC108" s="58"/>
      <c r="AHD108" s="58"/>
      <c r="AHE108" s="58"/>
      <c r="AHF108" s="58"/>
      <c r="AHG108" s="58"/>
      <c r="AHH108" s="58"/>
      <c r="AHI108" s="58"/>
      <c r="AHJ108" s="58"/>
      <c r="AHK108" s="58"/>
      <c r="AHL108" s="58"/>
      <c r="AHM108" s="58"/>
      <c r="AHN108" s="58"/>
      <c r="AHO108" s="58"/>
      <c r="AHP108" s="58"/>
      <c r="AHQ108" s="58"/>
      <c r="AHR108" s="58"/>
      <c r="AHS108" s="58"/>
      <c r="AHT108" s="58"/>
      <c r="AHU108" s="58"/>
      <c r="AHV108" s="58"/>
      <c r="AHW108" s="58"/>
      <c r="AHX108" s="58"/>
      <c r="AHY108" s="58"/>
      <c r="AHZ108" s="58"/>
      <c r="AIA108" s="58"/>
      <c r="AIB108" s="58"/>
      <c r="AIC108" s="58"/>
      <c r="AID108" s="58"/>
      <c r="AIE108" s="58"/>
      <c r="AIF108" s="58"/>
      <c r="AIG108" s="58"/>
      <c r="AIH108" s="58"/>
      <c r="AII108" s="58"/>
      <c r="AIJ108" s="58"/>
      <c r="AIK108" s="58"/>
      <c r="AIL108" s="58"/>
      <c r="AIM108" s="58"/>
      <c r="AIN108" s="58"/>
      <c r="AIO108" s="58"/>
      <c r="AIP108" s="58"/>
      <c r="AIQ108" s="58"/>
      <c r="AIR108" s="58"/>
      <c r="AIS108" s="58"/>
      <c r="AIT108" s="58"/>
      <c r="AIU108" s="58"/>
      <c r="AIV108" s="58"/>
      <c r="AIW108" s="58"/>
      <c r="AIX108" s="58"/>
      <c r="AIY108" s="58"/>
      <c r="AIZ108" s="58"/>
      <c r="AJA108" s="58"/>
      <c r="AJB108" s="58"/>
      <c r="AJC108" s="58"/>
      <c r="AJD108" s="58"/>
      <c r="AJE108" s="58"/>
      <c r="AJF108" s="58"/>
      <c r="AJG108" s="58"/>
      <c r="AJH108" s="58"/>
      <c r="AJI108" s="58"/>
      <c r="AJJ108" s="58"/>
      <c r="AJK108" s="58"/>
      <c r="AJL108" s="58"/>
      <c r="AJM108" s="58"/>
      <c r="AJN108" s="58"/>
      <c r="AJO108" s="58"/>
      <c r="AJP108" s="58"/>
      <c r="AJQ108" s="58"/>
      <c r="AJR108" s="58"/>
      <c r="AJS108" s="58"/>
      <c r="AJT108" s="58"/>
      <c r="AJU108" s="58"/>
      <c r="AJV108" s="58"/>
      <c r="AJW108" s="58"/>
      <c r="AJX108" s="58"/>
      <c r="AJY108" s="58"/>
      <c r="AJZ108" s="58"/>
      <c r="AKA108" s="58"/>
      <c r="AKB108" s="58"/>
      <c r="AKC108" s="58"/>
      <c r="AKD108" s="58"/>
      <c r="AKE108" s="58"/>
      <c r="AKF108" s="58"/>
      <c r="AKG108" s="58"/>
      <c r="AKH108" s="58"/>
      <c r="AKI108" s="58"/>
      <c r="AKJ108" s="58"/>
      <c r="AKK108" s="58"/>
      <c r="AKL108" s="58"/>
      <c r="AKM108" s="58"/>
      <c r="AKN108" s="58"/>
      <c r="AKO108" s="58"/>
      <c r="AKP108" s="58"/>
      <c r="AKQ108" s="58"/>
      <c r="AKR108" s="58"/>
      <c r="AKS108" s="58"/>
      <c r="AKT108" s="58"/>
      <c r="AKU108" s="58"/>
      <c r="AKV108" s="58"/>
      <c r="AKW108" s="58"/>
      <c r="AKX108" s="58"/>
      <c r="AKY108" s="58"/>
      <c r="AKZ108" s="58"/>
      <c r="ALA108" s="58"/>
      <c r="ALB108" s="58"/>
      <c r="ALC108" s="58"/>
      <c r="ALD108" s="58"/>
      <c r="ALE108" s="58"/>
      <c r="ALF108" s="58"/>
      <c r="ALG108" s="58"/>
      <c r="ALH108" s="58"/>
      <c r="ALI108" s="58"/>
      <c r="ALJ108" s="58"/>
      <c r="ALK108" s="58"/>
      <c r="ALL108" s="58"/>
      <c r="ALM108" s="58"/>
      <c r="ALN108" s="58"/>
      <c r="ALO108" s="58"/>
      <c r="ALP108" s="58"/>
      <c r="ALQ108" s="58"/>
      <c r="ALR108" s="58"/>
      <c r="ALS108" s="58"/>
      <c r="ALT108" s="58"/>
      <c r="ALU108" s="58"/>
      <c r="ALV108" s="58"/>
      <c r="ALW108" s="58"/>
      <c r="ALX108" s="58"/>
      <c r="ALY108" s="58"/>
      <c r="ALZ108" s="58"/>
      <c r="AMA108" s="58"/>
      <c r="AMB108" s="58"/>
      <c r="AMC108" s="58"/>
      <c r="AMD108" s="58"/>
      <c r="AME108" s="58"/>
      <c r="AMF108" s="58"/>
      <c r="AMG108" s="58"/>
      <c r="AMH108" s="58"/>
      <c r="AMI108" s="58"/>
      <c r="AMJ108" s="59"/>
    </row>
    <row r="109" spans="1:1024" s="2" customFormat="1" ht="15" customHeight="1">
      <c r="A109" s="18" t="s">
        <v>151</v>
      </c>
      <c r="B109" s="177" t="s">
        <v>170</v>
      </c>
      <c r="C109" s="177"/>
      <c r="D109" s="177"/>
      <c r="E109" s="177"/>
      <c r="F109" s="177"/>
      <c r="G109" s="177"/>
      <c r="H109" s="178">
        <f>I100</f>
        <v>452.46</v>
      </c>
      <c r="I109" s="178"/>
      <c r="J109" s="28"/>
      <c r="K109" s="1" t="s">
        <v>171</v>
      </c>
      <c r="AV109" s="58"/>
      <c r="AW109" s="58"/>
      <c r="AX109" s="58"/>
      <c r="AY109" s="58"/>
      <c r="AZ109" s="58"/>
      <c r="BA109" s="58"/>
      <c r="BB109" s="58"/>
      <c r="BC109" s="58"/>
      <c r="BD109" s="58"/>
      <c r="BE109" s="58"/>
      <c r="BF109" s="58"/>
      <c r="BG109" s="58"/>
      <c r="BH109" s="58"/>
      <c r="BI109" s="58"/>
      <c r="BJ109" s="58"/>
      <c r="BK109" s="58"/>
      <c r="BL109" s="58"/>
      <c r="BM109" s="58"/>
      <c r="BN109" s="58"/>
      <c r="BO109" s="58"/>
      <c r="BP109" s="58"/>
      <c r="BQ109" s="58"/>
      <c r="BR109" s="58"/>
      <c r="BS109" s="58"/>
      <c r="BT109" s="58"/>
      <c r="BU109" s="58"/>
      <c r="BV109" s="58"/>
      <c r="BW109" s="58"/>
      <c r="BX109" s="58"/>
      <c r="BY109" s="58"/>
      <c r="BZ109" s="58"/>
      <c r="CA109" s="58"/>
      <c r="CB109" s="58"/>
      <c r="CC109" s="58"/>
      <c r="CD109" s="58"/>
      <c r="CE109" s="58"/>
      <c r="CF109" s="58"/>
      <c r="CG109" s="58"/>
      <c r="CH109" s="58"/>
      <c r="CI109" s="58"/>
      <c r="CJ109" s="58"/>
      <c r="CK109" s="58"/>
      <c r="CL109" s="58"/>
      <c r="CM109" s="58"/>
      <c r="CN109" s="58"/>
      <c r="CO109" s="58"/>
      <c r="CP109" s="58"/>
      <c r="CQ109" s="58"/>
      <c r="CR109" s="58"/>
      <c r="CS109" s="58"/>
      <c r="CT109" s="58"/>
      <c r="CU109" s="58"/>
      <c r="CV109" s="58"/>
      <c r="CW109" s="58"/>
      <c r="CX109" s="58"/>
      <c r="CY109" s="58"/>
      <c r="CZ109" s="58"/>
      <c r="DA109" s="58"/>
      <c r="DB109" s="58"/>
      <c r="DC109" s="58"/>
      <c r="DD109" s="58"/>
      <c r="DE109" s="58"/>
      <c r="DF109" s="58"/>
      <c r="DG109" s="58"/>
      <c r="DH109" s="58"/>
      <c r="DI109" s="58"/>
      <c r="DJ109" s="58"/>
      <c r="DK109" s="58"/>
      <c r="DL109" s="58"/>
      <c r="DM109" s="58"/>
      <c r="DN109" s="58"/>
      <c r="DO109" s="58"/>
      <c r="DP109" s="58"/>
      <c r="DQ109" s="58"/>
      <c r="DR109" s="58"/>
      <c r="DS109" s="58"/>
      <c r="DT109" s="58"/>
      <c r="DU109" s="58"/>
      <c r="DV109" s="58"/>
      <c r="DW109" s="58"/>
      <c r="DX109" s="58"/>
      <c r="DY109" s="58"/>
      <c r="DZ109" s="58"/>
      <c r="EA109" s="58"/>
      <c r="EB109" s="58"/>
      <c r="EC109" s="58"/>
      <c r="ED109" s="58"/>
      <c r="EE109" s="58"/>
      <c r="EF109" s="58"/>
      <c r="EG109" s="58"/>
      <c r="EH109" s="58"/>
      <c r="EI109" s="58"/>
      <c r="EJ109" s="58"/>
      <c r="EK109" s="58"/>
      <c r="EL109" s="58"/>
      <c r="EM109" s="58"/>
      <c r="EN109" s="58"/>
      <c r="EO109" s="58"/>
      <c r="EP109" s="58"/>
      <c r="EQ109" s="58"/>
      <c r="ER109" s="58"/>
      <c r="ES109" s="58"/>
      <c r="ET109" s="58"/>
      <c r="EU109" s="58"/>
      <c r="EV109" s="58"/>
      <c r="EW109" s="58"/>
      <c r="EX109" s="58"/>
      <c r="EY109" s="58"/>
      <c r="EZ109" s="58"/>
      <c r="FA109" s="58"/>
      <c r="FB109" s="58"/>
      <c r="FC109" s="58"/>
      <c r="FD109" s="58"/>
      <c r="FE109" s="58"/>
      <c r="FF109" s="58"/>
      <c r="FG109" s="58"/>
      <c r="FH109" s="58"/>
      <c r="FI109" s="58"/>
      <c r="FJ109" s="58"/>
      <c r="FK109" s="58"/>
      <c r="FL109" s="58"/>
      <c r="FM109" s="58"/>
      <c r="FN109" s="58"/>
      <c r="FO109" s="58"/>
      <c r="FP109" s="58"/>
      <c r="FQ109" s="58"/>
      <c r="FR109" s="58"/>
      <c r="FS109" s="58"/>
      <c r="FT109" s="58"/>
      <c r="FU109" s="58"/>
      <c r="FV109" s="58"/>
      <c r="FW109" s="58"/>
      <c r="FX109" s="58"/>
      <c r="FY109" s="58"/>
      <c r="FZ109" s="58"/>
      <c r="GA109" s="58"/>
      <c r="GB109" s="58"/>
      <c r="GC109" s="58"/>
      <c r="GD109" s="58"/>
      <c r="GE109" s="58"/>
      <c r="GF109" s="58"/>
      <c r="GG109" s="58"/>
      <c r="GH109" s="58"/>
      <c r="GI109" s="58"/>
      <c r="GJ109" s="58"/>
      <c r="GK109" s="58"/>
      <c r="GL109" s="58"/>
      <c r="GM109" s="58"/>
      <c r="GN109" s="58"/>
      <c r="GO109" s="58"/>
      <c r="GP109" s="58"/>
      <c r="GQ109" s="58"/>
      <c r="GR109" s="58"/>
      <c r="GS109" s="58"/>
      <c r="GT109" s="58"/>
      <c r="GU109" s="58"/>
      <c r="GV109" s="58"/>
      <c r="GW109" s="58"/>
      <c r="GX109" s="58"/>
      <c r="GY109" s="58"/>
      <c r="GZ109" s="58"/>
      <c r="HA109" s="58"/>
      <c r="HB109" s="58"/>
      <c r="HC109" s="58"/>
      <c r="HD109" s="58"/>
      <c r="HE109" s="58"/>
      <c r="HF109" s="58"/>
      <c r="HG109" s="58"/>
      <c r="HH109" s="58"/>
      <c r="HI109" s="58"/>
      <c r="HJ109" s="58"/>
      <c r="HK109" s="58"/>
      <c r="HL109" s="58"/>
      <c r="HM109" s="58"/>
      <c r="HN109" s="58"/>
      <c r="HO109" s="58"/>
      <c r="HP109" s="58"/>
      <c r="HQ109" s="58"/>
      <c r="HR109" s="58"/>
      <c r="HS109" s="58"/>
      <c r="HT109" s="58"/>
      <c r="HU109" s="58"/>
      <c r="HV109" s="58"/>
      <c r="HW109" s="58"/>
      <c r="HX109" s="58"/>
      <c r="HY109" s="58"/>
      <c r="HZ109" s="58"/>
      <c r="IA109" s="58"/>
      <c r="IB109" s="58"/>
      <c r="IC109" s="58"/>
      <c r="ID109" s="58"/>
      <c r="IE109" s="58"/>
      <c r="IF109" s="58"/>
      <c r="IG109" s="58"/>
      <c r="IH109" s="58"/>
      <c r="II109" s="58"/>
      <c r="IJ109" s="58"/>
      <c r="IK109" s="58"/>
      <c r="IL109" s="58"/>
      <c r="IM109" s="58"/>
      <c r="IN109" s="58"/>
      <c r="IO109" s="58"/>
      <c r="IP109" s="58"/>
      <c r="IQ109" s="58"/>
      <c r="IR109" s="58"/>
      <c r="IS109" s="58"/>
      <c r="IT109" s="58"/>
      <c r="IU109" s="58"/>
      <c r="IV109" s="58"/>
      <c r="IW109" s="58"/>
      <c r="IX109" s="58"/>
      <c r="IY109" s="58"/>
      <c r="IZ109" s="58"/>
      <c r="JA109" s="58"/>
      <c r="JB109" s="58"/>
      <c r="JC109" s="58"/>
      <c r="JD109" s="58"/>
      <c r="JE109" s="58"/>
      <c r="JF109" s="58"/>
      <c r="JG109" s="58"/>
      <c r="JH109" s="58"/>
      <c r="JI109" s="58"/>
      <c r="JJ109" s="58"/>
      <c r="JK109" s="58"/>
      <c r="JL109" s="58"/>
      <c r="JM109" s="58"/>
      <c r="JN109" s="58"/>
      <c r="JO109" s="58"/>
      <c r="JP109" s="58"/>
      <c r="JQ109" s="58"/>
      <c r="JR109" s="58"/>
      <c r="JS109" s="58"/>
      <c r="JT109" s="58"/>
      <c r="JU109" s="58"/>
      <c r="JV109" s="58"/>
      <c r="JW109" s="58"/>
      <c r="JX109" s="58"/>
      <c r="JY109" s="58"/>
      <c r="JZ109" s="58"/>
      <c r="KA109" s="58"/>
      <c r="KB109" s="58"/>
      <c r="KC109" s="58"/>
      <c r="KD109" s="58"/>
      <c r="KE109" s="58"/>
      <c r="KF109" s="58"/>
      <c r="KG109" s="58"/>
      <c r="KH109" s="58"/>
      <c r="KI109" s="58"/>
      <c r="KJ109" s="58"/>
      <c r="KK109" s="58"/>
      <c r="KL109" s="58"/>
      <c r="KM109" s="58"/>
      <c r="KN109" s="58"/>
      <c r="KO109" s="58"/>
      <c r="KP109" s="58"/>
      <c r="KQ109" s="58"/>
      <c r="KR109" s="58"/>
      <c r="KS109" s="58"/>
      <c r="KT109" s="58"/>
      <c r="KU109" s="58"/>
      <c r="KV109" s="58"/>
      <c r="KW109" s="58"/>
      <c r="KX109" s="58"/>
      <c r="KY109" s="58"/>
      <c r="KZ109" s="58"/>
      <c r="LA109" s="58"/>
      <c r="LB109" s="58"/>
      <c r="LC109" s="58"/>
      <c r="LD109" s="58"/>
      <c r="LE109" s="58"/>
      <c r="LF109" s="58"/>
      <c r="LG109" s="58"/>
      <c r="LH109" s="58"/>
      <c r="LI109" s="58"/>
      <c r="LJ109" s="58"/>
      <c r="LK109" s="58"/>
      <c r="LL109" s="58"/>
      <c r="LM109" s="58"/>
      <c r="LN109" s="58"/>
      <c r="LO109" s="58"/>
      <c r="LP109" s="58"/>
      <c r="LQ109" s="58"/>
      <c r="LR109" s="58"/>
      <c r="LS109" s="58"/>
      <c r="LT109" s="58"/>
      <c r="LU109" s="58"/>
      <c r="LV109" s="58"/>
      <c r="LW109" s="58"/>
      <c r="LX109" s="58"/>
      <c r="LY109" s="58"/>
      <c r="LZ109" s="58"/>
      <c r="MA109" s="58"/>
      <c r="MB109" s="58"/>
      <c r="MC109" s="58"/>
      <c r="MD109" s="58"/>
      <c r="ME109" s="58"/>
      <c r="MF109" s="58"/>
      <c r="MG109" s="58"/>
      <c r="MH109" s="58"/>
      <c r="MI109" s="58"/>
      <c r="MJ109" s="58"/>
      <c r="MK109" s="58"/>
      <c r="ML109" s="58"/>
      <c r="MM109" s="58"/>
      <c r="MN109" s="58"/>
      <c r="MO109" s="58"/>
      <c r="MP109" s="58"/>
      <c r="MQ109" s="58"/>
      <c r="MR109" s="58"/>
      <c r="MS109" s="58"/>
      <c r="MT109" s="58"/>
      <c r="MU109" s="58"/>
      <c r="MV109" s="58"/>
      <c r="MW109" s="58"/>
      <c r="MX109" s="58"/>
      <c r="MY109" s="58"/>
      <c r="MZ109" s="58"/>
      <c r="NA109" s="58"/>
      <c r="NB109" s="58"/>
      <c r="NC109" s="58"/>
      <c r="ND109" s="58"/>
      <c r="NE109" s="58"/>
      <c r="NF109" s="58"/>
      <c r="NG109" s="58"/>
      <c r="NH109" s="58"/>
      <c r="NI109" s="58"/>
      <c r="NJ109" s="58"/>
      <c r="NK109" s="58"/>
      <c r="NL109" s="58"/>
      <c r="NM109" s="58"/>
      <c r="NN109" s="58"/>
      <c r="NO109" s="58"/>
      <c r="NP109" s="58"/>
      <c r="NQ109" s="58"/>
      <c r="NR109" s="58"/>
      <c r="NS109" s="58"/>
      <c r="NT109" s="58"/>
      <c r="NU109" s="58"/>
      <c r="NV109" s="58"/>
      <c r="NW109" s="58"/>
      <c r="NX109" s="58"/>
      <c r="NY109" s="58"/>
      <c r="NZ109" s="58"/>
      <c r="OA109" s="58"/>
      <c r="OB109" s="58"/>
      <c r="OC109" s="58"/>
      <c r="OD109" s="58"/>
      <c r="OE109" s="58"/>
      <c r="OF109" s="58"/>
      <c r="OG109" s="58"/>
      <c r="OH109" s="58"/>
      <c r="OI109" s="58"/>
      <c r="OJ109" s="58"/>
      <c r="OK109" s="58"/>
      <c r="OL109" s="58"/>
      <c r="OM109" s="58"/>
      <c r="ON109" s="58"/>
      <c r="OO109" s="58"/>
      <c r="OP109" s="58"/>
      <c r="OQ109" s="58"/>
      <c r="OR109" s="58"/>
      <c r="OS109" s="58"/>
      <c r="OT109" s="58"/>
      <c r="OU109" s="58"/>
      <c r="OV109" s="58"/>
      <c r="OW109" s="58"/>
      <c r="OX109" s="58"/>
      <c r="OY109" s="58"/>
      <c r="OZ109" s="58"/>
      <c r="PA109" s="58"/>
      <c r="PB109" s="58"/>
      <c r="PC109" s="58"/>
      <c r="PD109" s="58"/>
      <c r="PE109" s="58"/>
      <c r="PF109" s="58"/>
      <c r="PG109" s="58"/>
      <c r="PH109" s="58"/>
      <c r="PI109" s="58"/>
      <c r="PJ109" s="58"/>
      <c r="PK109" s="58"/>
      <c r="PL109" s="58"/>
      <c r="PM109" s="58"/>
      <c r="PN109" s="58"/>
      <c r="PO109" s="58"/>
      <c r="PP109" s="58"/>
      <c r="PQ109" s="58"/>
      <c r="PR109" s="58"/>
      <c r="PS109" s="58"/>
      <c r="PT109" s="58"/>
      <c r="PU109" s="58"/>
      <c r="PV109" s="58"/>
      <c r="PW109" s="58"/>
      <c r="PX109" s="58"/>
      <c r="PY109" s="58"/>
      <c r="PZ109" s="58"/>
      <c r="QA109" s="58"/>
      <c r="QB109" s="58"/>
      <c r="QC109" s="58"/>
      <c r="QD109" s="58"/>
      <c r="QE109" s="58"/>
      <c r="QF109" s="58"/>
      <c r="QG109" s="58"/>
      <c r="QH109" s="58"/>
      <c r="QI109" s="58"/>
      <c r="QJ109" s="58"/>
      <c r="QK109" s="58"/>
      <c r="QL109" s="58"/>
      <c r="QM109" s="58"/>
      <c r="QN109" s="58"/>
      <c r="QO109" s="58"/>
      <c r="QP109" s="58"/>
      <c r="QQ109" s="58"/>
      <c r="QR109" s="58"/>
      <c r="QS109" s="58"/>
      <c r="QT109" s="58"/>
      <c r="QU109" s="58"/>
      <c r="QV109" s="58"/>
      <c r="QW109" s="58"/>
      <c r="QX109" s="58"/>
      <c r="QY109" s="58"/>
      <c r="QZ109" s="58"/>
      <c r="RA109" s="58"/>
      <c r="RB109" s="58"/>
      <c r="RC109" s="58"/>
      <c r="RD109" s="58"/>
      <c r="RE109" s="58"/>
      <c r="RF109" s="58"/>
      <c r="RG109" s="58"/>
      <c r="RH109" s="58"/>
      <c r="RI109" s="58"/>
      <c r="RJ109" s="58"/>
      <c r="RK109" s="58"/>
      <c r="RL109" s="58"/>
      <c r="RM109" s="58"/>
      <c r="RN109" s="58"/>
      <c r="RO109" s="58"/>
      <c r="RP109" s="58"/>
      <c r="RQ109" s="58"/>
      <c r="RR109" s="58"/>
      <c r="RS109" s="58"/>
      <c r="RT109" s="58"/>
      <c r="RU109" s="58"/>
      <c r="RV109" s="58"/>
      <c r="RW109" s="58"/>
      <c r="RX109" s="58"/>
      <c r="RY109" s="58"/>
      <c r="RZ109" s="58"/>
      <c r="SA109" s="58"/>
      <c r="SB109" s="58"/>
      <c r="SC109" s="58"/>
      <c r="SD109" s="58"/>
      <c r="SE109" s="58"/>
      <c r="SF109" s="58"/>
      <c r="SG109" s="58"/>
      <c r="SH109" s="58"/>
      <c r="SI109" s="58"/>
      <c r="SJ109" s="58"/>
      <c r="SK109" s="58"/>
      <c r="SL109" s="58"/>
      <c r="SM109" s="58"/>
      <c r="SN109" s="58"/>
      <c r="SO109" s="58"/>
      <c r="SP109" s="58"/>
      <c r="SQ109" s="58"/>
      <c r="SR109" s="58"/>
      <c r="SS109" s="58"/>
      <c r="ST109" s="58"/>
      <c r="SU109" s="58"/>
      <c r="SV109" s="58"/>
      <c r="SW109" s="58"/>
      <c r="SX109" s="58"/>
      <c r="SY109" s="58"/>
      <c r="SZ109" s="58"/>
      <c r="TA109" s="58"/>
      <c r="TB109" s="58"/>
      <c r="TC109" s="58"/>
      <c r="TD109" s="58"/>
      <c r="TE109" s="58"/>
      <c r="TF109" s="58"/>
      <c r="TG109" s="58"/>
      <c r="TH109" s="58"/>
      <c r="TI109" s="58"/>
      <c r="TJ109" s="58"/>
      <c r="TK109" s="58"/>
      <c r="TL109" s="58"/>
      <c r="TM109" s="58"/>
      <c r="TN109" s="58"/>
      <c r="TO109" s="58"/>
      <c r="TP109" s="58"/>
      <c r="TQ109" s="58"/>
      <c r="TR109" s="58"/>
      <c r="TS109" s="58"/>
      <c r="TT109" s="58"/>
      <c r="TU109" s="58"/>
      <c r="TV109" s="58"/>
      <c r="TW109" s="58"/>
      <c r="TX109" s="58"/>
      <c r="TY109" s="58"/>
      <c r="TZ109" s="58"/>
      <c r="UA109" s="58"/>
      <c r="UB109" s="58"/>
      <c r="UC109" s="58"/>
      <c r="UD109" s="58"/>
      <c r="UE109" s="58"/>
      <c r="UF109" s="58"/>
      <c r="UG109" s="58"/>
      <c r="UH109" s="58"/>
      <c r="UI109" s="58"/>
      <c r="UJ109" s="58"/>
      <c r="UK109" s="58"/>
      <c r="UL109" s="58"/>
      <c r="UM109" s="58"/>
      <c r="UN109" s="58"/>
      <c r="UO109" s="58"/>
      <c r="UP109" s="58"/>
      <c r="UQ109" s="58"/>
      <c r="UR109" s="58"/>
      <c r="US109" s="58"/>
      <c r="UT109" s="58"/>
      <c r="UU109" s="58"/>
      <c r="UV109" s="58"/>
      <c r="UW109" s="58"/>
      <c r="UX109" s="58"/>
      <c r="UY109" s="58"/>
      <c r="UZ109" s="58"/>
      <c r="VA109" s="58"/>
      <c r="VB109" s="58"/>
      <c r="VC109" s="58"/>
      <c r="VD109" s="58"/>
      <c r="VE109" s="58"/>
      <c r="VF109" s="58"/>
      <c r="VG109" s="58"/>
      <c r="VH109" s="58"/>
      <c r="VI109" s="58"/>
      <c r="VJ109" s="58"/>
      <c r="VK109" s="58"/>
      <c r="VL109" s="58"/>
      <c r="VM109" s="58"/>
      <c r="VN109" s="58"/>
      <c r="VO109" s="58"/>
      <c r="VP109" s="58"/>
      <c r="VQ109" s="58"/>
      <c r="VR109" s="58"/>
      <c r="VS109" s="58"/>
      <c r="VT109" s="58"/>
      <c r="VU109" s="58"/>
      <c r="VV109" s="58"/>
      <c r="VW109" s="58"/>
      <c r="VX109" s="58"/>
      <c r="VY109" s="58"/>
      <c r="VZ109" s="58"/>
      <c r="WA109" s="58"/>
      <c r="WB109" s="58"/>
      <c r="WC109" s="58"/>
      <c r="WD109" s="58"/>
      <c r="WE109" s="58"/>
      <c r="WF109" s="58"/>
      <c r="WG109" s="58"/>
      <c r="WH109" s="58"/>
      <c r="WI109" s="58"/>
      <c r="WJ109" s="58"/>
      <c r="WK109" s="58"/>
      <c r="WL109" s="58"/>
      <c r="WM109" s="58"/>
      <c r="WN109" s="58"/>
      <c r="WO109" s="58"/>
      <c r="WP109" s="58"/>
      <c r="WQ109" s="58"/>
      <c r="WR109" s="58"/>
      <c r="WS109" s="58"/>
      <c r="WT109" s="58"/>
      <c r="WU109" s="58"/>
      <c r="WV109" s="58"/>
      <c r="WW109" s="58"/>
      <c r="WX109" s="58"/>
      <c r="WY109" s="58"/>
      <c r="WZ109" s="58"/>
      <c r="XA109" s="58"/>
      <c r="XB109" s="58"/>
      <c r="XC109" s="58"/>
      <c r="XD109" s="58"/>
      <c r="XE109" s="58"/>
      <c r="XF109" s="58"/>
      <c r="XG109" s="58"/>
      <c r="XH109" s="58"/>
      <c r="XI109" s="58"/>
      <c r="XJ109" s="58"/>
      <c r="XK109" s="58"/>
      <c r="XL109" s="58"/>
      <c r="XM109" s="58"/>
      <c r="XN109" s="58"/>
      <c r="XO109" s="58"/>
      <c r="XP109" s="58"/>
      <c r="XQ109" s="58"/>
      <c r="XR109" s="58"/>
      <c r="XS109" s="58"/>
      <c r="XT109" s="58"/>
      <c r="XU109" s="58"/>
      <c r="XV109" s="58"/>
      <c r="XW109" s="58"/>
      <c r="XX109" s="58"/>
      <c r="XY109" s="58"/>
      <c r="XZ109" s="58"/>
      <c r="YA109" s="58"/>
      <c r="YB109" s="58"/>
      <c r="YC109" s="58"/>
      <c r="YD109" s="58"/>
      <c r="YE109" s="58"/>
      <c r="YF109" s="58"/>
      <c r="YG109" s="58"/>
      <c r="YH109" s="58"/>
      <c r="YI109" s="58"/>
      <c r="YJ109" s="58"/>
      <c r="YK109" s="58"/>
      <c r="YL109" s="58"/>
      <c r="YM109" s="58"/>
      <c r="YN109" s="58"/>
      <c r="YO109" s="58"/>
      <c r="YP109" s="58"/>
      <c r="YQ109" s="58"/>
      <c r="YR109" s="58"/>
      <c r="YS109" s="58"/>
      <c r="YT109" s="58"/>
      <c r="YU109" s="58"/>
      <c r="YV109" s="58"/>
      <c r="YW109" s="58"/>
      <c r="YX109" s="58"/>
      <c r="YY109" s="58"/>
      <c r="YZ109" s="58"/>
      <c r="ZA109" s="58"/>
      <c r="ZB109" s="58"/>
      <c r="ZC109" s="58"/>
      <c r="ZD109" s="58"/>
      <c r="ZE109" s="58"/>
      <c r="ZF109" s="58"/>
      <c r="ZG109" s="58"/>
      <c r="ZH109" s="58"/>
      <c r="ZI109" s="58"/>
      <c r="ZJ109" s="58"/>
      <c r="ZK109" s="58"/>
      <c r="ZL109" s="58"/>
      <c r="ZM109" s="58"/>
      <c r="ZN109" s="58"/>
      <c r="ZO109" s="58"/>
      <c r="ZP109" s="58"/>
      <c r="ZQ109" s="58"/>
      <c r="ZR109" s="58"/>
      <c r="ZS109" s="58"/>
      <c r="ZT109" s="58"/>
      <c r="ZU109" s="58"/>
      <c r="ZV109" s="58"/>
      <c r="ZW109" s="58"/>
      <c r="ZX109" s="58"/>
      <c r="ZY109" s="58"/>
      <c r="ZZ109" s="58"/>
      <c r="AAA109" s="58"/>
      <c r="AAB109" s="58"/>
      <c r="AAC109" s="58"/>
      <c r="AAD109" s="58"/>
      <c r="AAE109" s="58"/>
      <c r="AAF109" s="58"/>
      <c r="AAG109" s="58"/>
      <c r="AAH109" s="58"/>
      <c r="AAI109" s="58"/>
      <c r="AAJ109" s="58"/>
      <c r="AAK109" s="58"/>
      <c r="AAL109" s="58"/>
      <c r="AAM109" s="58"/>
      <c r="AAN109" s="58"/>
      <c r="AAO109" s="58"/>
      <c r="AAP109" s="58"/>
      <c r="AAQ109" s="58"/>
      <c r="AAR109" s="58"/>
      <c r="AAS109" s="58"/>
      <c r="AAT109" s="58"/>
      <c r="AAU109" s="58"/>
      <c r="AAV109" s="58"/>
      <c r="AAW109" s="58"/>
      <c r="AAX109" s="58"/>
      <c r="AAY109" s="58"/>
      <c r="AAZ109" s="58"/>
      <c r="ABA109" s="58"/>
      <c r="ABB109" s="58"/>
      <c r="ABC109" s="58"/>
      <c r="ABD109" s="58"/>
      <c r="ABE109" s="58"/>
      <c r="ABF109" s="58"/>
      <c r="ABG109" s="58"/>
      <c r="ABH109" s="58"/>
      <c r="ABI109" s="58"/>
      <c r="ABJ109" s="58"/>
      <c r="ABK109" s="58"/>
      <c r="ABL109" s="58"/>
      <c r="ABM109" s="58"/>
      <c r="ABN109" s="58"/>
      <c r="ABO109" s="58"/>
      <c r="ABP109" s="58"/>
      <c r="ABQ109" s="58"/>
      <c r="ABR109" s="58"/>
      <c r="ABS109" s="58"/>
      <c r="ABT109" s="58"/>
      <c r="ABU109" s="58"/>
      <c r="ABV109" s="58"/>
      <c r="ABW109" s="58"/>
      <c r="ABX109" s="58"/>
      <c r="ABY109" s="58"/>
      <c r="ABZ109" s="58"/>
      <c r="ACA109" s="58"/>
      <c r="ACB109" s="58"/>
      <c r="ACC109" s="58"/>
      <c r="ACD109" s="58"/>
      <c r="ACE109" s="58"/>
      <c r="ACF109" s="58"/>
      <c r="ACG109" s="58"/>
      <c r="ACH109" s="58"/>
      <c r="ACI109" s="58"/>
      <c r="ACJ109" s="58"/>
      <c r="ACK109" s="58"/>
      <c r="ACL109" s="58"/>
      <c r="ACM109" s="58"/>
      <c r="ACN109" s="58"/>
      <c r="ACO109" s="58"/>
      <c r="ACP109" s="58"/>
      <c r="ACQ109" s="58"/>
      <c r="ACR109" s="58"/>
      <c r="ACS109" s="58"/>
      <c r="ACT109" s="58"/>
      <c r="ACU109" s="58"/>
      <c r="ACV109" s="58"/>
      <c r="ACW109" s="58"/>
      <c r="ACX109" s="58"/>
      <c r="ACY109" s="58"/>
      <c r="ACZ109" s="58"/>
      <c r="ADA109" s="58"/>
      <c r="ADB109" s="58"/>
      <c r="ADC109" s="58"/>
      <c r="ADD109" s="58"/>
      <c r="ADE109" s="58"/>
      <c r="ADF109" s="58"/>
      <c r="ADG109" s="58"/>
      <c r="ADH109" s="58"/>
      <c r="ADI109" s="58"/>
      <c r="ADJ109" s="58"/>
      <c r="ADK109" s="58"/>
      <c r="ADL109" s="58"/>
      <c r="ADM109" s="58"/>
      <c r="ADN109" s="58"/>
      <c r="ADO109" s="58"/>
      <c r="ADP109" s="58"/>
      <c r="ADQ109" s="58"/>
      <c r="ADR109" s="58"/>
      <c r="ADS109" s="58"/>
      <c r="ADT109" s="58"/>
      <c r="ADU109" s="58"/>
      <c r="ADV109" s="58"/>
      <c r="ADW109" s="58"/>
      <c r="ADX109" s="58"/>
      <c r="ADY109" s="58"/>
      <c r="ADZ109" s="58"/>
      <c r="AEA109" s="58"/>
      <c r="AEB109" s="58"/>
      <c r="AEC109" s="58"/>
      <c r="AED109" s="58"/>
      <c r="AEE109" s="58"/>
      <c r="AEF109" s="58"/>
      <c r="AEG109" s="58"/>
      <c r="AEH109" s="58"/>
      <c r="AEI109" s="58"/>
      <c r="AEJ109" s="58"/>
      <c r="AEK109" s="58"/>
      <c r="AEL109" s="58"/>
      <c r="AEM109" s="58"/>
      <c r="AEN109" s="58"/>
      <c r="AEO109" s="58"/>
      <c r="AEP109" s="58"/>
      <c r="AEQ109" s="58"/>
      <c r="AER109" s="58"/>
      <c r="AES109" s="58"/>
      <c r="AET109" s="58"/>
      <c r="AEU109" s="58"/>
      <c r="AEV109" s="58"/>
      <c r="AEW109" s="58"/>
      <c r="AEX109" s="58"/>
      <c r="AEY109" s="58"/>
      <c r="AEZ109" s="58"/>
      <c r="AFA109" s="58"/>
      <c r="AFB109" s="58"/>
      <c r="AFC109" s="58"/>
      <c r="AFD109" s="58"/>
      <c r="AFE109" s="58"/>
      <c r="AFF109" s="58"/>
      <c r="AFG109" s="58"/>
      <c r="AFH109" s="58"/>
      <c r="AFI109" s="58"/>
      <c r="AFJ109" s="58"/>
      <c r="AFK109" s="58"/>
      <c r="AFL109" s="58"/>
      <c r="AFM109" s="58"/>
      <c r="AFN109" s="58"/>
      <c r="AFO109" s="58"/>
      <c r="AFP109" s="58"/>
      <c r="AFQ109" s="58"/>
      <c r="AFR109" s="58"/>
      <c r="AFS109" s="58"/>
      <c r="AFT109" s="58"/>
      <c r="AFU109" s="58"/>
      <c r="AFV109" s="58"/>
      <c r="AFW109" s="58"/>
      <c r="AFX109" s="58"/>
      <c r="AFY109" s="58"/>
      <c r="AFZ109" s="58"/>
      <c r="AGA109" s="58"/>
      <c r="AGB109" s="58"/>
      <c r="AGC109" s="58"/>
      <c r="AGD109" s="58"/>
      <c r="AGE109" s="58"/>
      <c r="AGF109" s="58"/>
      <c r="AGG109" s="58"/>
      <c r="AGH109" s="58"/>
      <c r="AGI109" s="58"/>
      <c r="AGJ109" s="58"/>
      <c r="AGK109" s="58"/>
      <c r="AGL109" s="58"/>
      <c r="AGM109" s="58"/>
      <c r="AGN109" s="58"/>
      <c r="AGO109" s="58"/>
      <c r="AGP109" s="58"/>
      <c r="AGQ109" s="58"/>
      <c r="AGR109" s="58"/>
      <c r="AGS109" s="58"/>
      <c r="AGT109" s="58"/>
      <c r="AGU109" s="58"/>
      <c r="AGV109" s="58"/>
      <c r="AGW109" s="58"/>
      <c r="AGX109" s="58"/>
      <c r="AGY109" s="58"/>
      <c r="AGZ109" s="58"/>
      <c r="AHA109" s="58"/>
      <c r="AHB109" s="58"/>
      <c r="AHC109" s="58"/>
      <c r="AHD109" s="58"/>
      <c r="AHE109" s="58"/>
      <c r="AHF109" s="58"/>
      <c r="AHG109" s="58"/>
      <c r="AHH109" s="58"/>
      <c r="AHI109" s="58"/>
      <c r="AHJ109" s="58"/>
      <c r="AHK109" s="58"/>
      <c r="AHL109" s="58"/>
      <c r="AHM109" s="58"/>
      <c r="AHN109" s="58"/>
      <c r="AHO109" s="58"/>
      <c r="AHP109" s="58"/>
      <c r="AHQ109" s="58"/>
      <c r="AHR109" s="58"/>
      <c r="AHS109" s="58"/>
      <c r="AHT109" s="58"/>
      <c r="AHU109" s="58"/>
      <c r="AHV109" s="58"/>
      <c r="AHW109" s="58"/>
      <c r="AHX109" s="58"/>
      <c r="AHY109" s="58"/>
      <c r="AHZ109" s="58"/>
      <c r="AIA109" s="58"/>
      <c r="AIB109" s="58"/>
      <c r="AIC109" s="58"/>
      <c r="AID109" s="58"/>
      <c r="AIE109" s="58"/>
      <c r="AIF109" s="58"/>
      <c r="AIG109" s="58"/>
      <c r="AIH109" s="58"/>
      <c r="AII109" s="58"/>
      <c r="AIJ109" s="58"/>
      <c r="AIK109" s="58"/>
      <c r="AIL109" s="58"/>
      <c r="AIM109" s="58"/>
      <c r="AIN109" s="58"/>
      <c r="AIO109" s="58"/>
      <c r="AIP109" s="58"/>
      <c r="AIQ109" s="58"/>
      <c r="AIR109" s="58"/>
      <c r="AIS109" s="58"/>
      <c r="AIT109" s="58"/>
      <c r="AIU109" s="58"/>
      <c r="AIV109" s="58"/>
      <c r="AIW109" s="58"/>
      <c r="AIX109" s="58"/>
      <c r="AIY109" s="58"/>
      <c r="AIZ109" s="58"/>
      <c r="AJA109" s="58"/>
      <c r="AJB109" s="58"/>
      <c r="AJC109" s="58"/>
      <c r="AJD109" s="58"/>
      <c r="AJE109" s="58"/>
      <c r="AJF109" s="58"/>
      <c r="AJG109" s="58"/>
      <c r="AJH109" s="58"/>
      <c r="AJI109" s="58"/>
      <c r="AJJ109" s="58"/>
      <c r="AJK109" s="58"/>
      <c r="AJL109" s="58"/>
      <c r="AJM109" s="58"/>
      <c r="AJN109" s="58"/>
      <c r="AJO109" s="58"/>
      <c r="AJP109" s="58"/>
      <c r="AJQ109" s="58"/>
      <c r="AJR109" s="58"/>
      <c r="AJS109" s="58"/>
      <c r="AJT109" s="58"/>
      <c r="AJU109" s="58"/>
      <c r="AJV109" s="58"/>
      <c r="AJW109" s="58"/>
      <c r="AJX109" s="58"/>
      <c r="AJY109" s="58"/>
      <c r="AJZ109" s="58"/>
      <c r="AKA109" s="58"/>
      <c r="AKB109" s="58"/>
      <c r="AKC109" s="58"/>
      <c r="AKD109" s="58"/>
      <c r="AKE109" s="58"/>
      <c r="AKF109" s="58"/>
      <c r="AKG109" s="58"/>
      <c r="AKH109" s="58"/>
      <c r="AKI109" s="58"/>
      <c r="AKJ109" s="58"/>
      <c r="AKK109" s="58"/>
      <c r="AKL109" s="58"/>
      <c r="AKM109" s="58"/>
      <c r="AKN109" s="58"/>
      <c r="AKO109" s="58"/>
      <c r="AKP109" s="58"/>
      <c r="AKQ109" s="58"/>
      <c r="AKR109" s="58"/>
      <c r="AKS109" s="58"/>
      <c r="AKT109" s="58"/>
      <c r="AKU109" s="58"/>
      <c r="AKV109" s="58"/>
      <c r="AKW109" s="58"/>
      <c r="AKX109" s="58"/>
      <c r="AKY109" s="58"/>
      <c r="AKZ109" s="58"/>
      <c r="ALA109" s="58"/>
      <c r="ALB109" s="58"/>
      <c r="ALC109" s="58"/>
      <c r="ALD109" s="58"/>
      <c r="ALE109" s="58"/>
      <c r="ALF109" s="58"/>
      <c r="ALG109" s="58"/>
      <c r="ALH109" s="58"/>
      <c r="ALI109" s="58"/>
      <c r="ALJ109" s="58"/>
      <c r="ALK109" s="58"/>
      <c r="ALL109" s="58"/>
      <c r="ALM109" s="58"/>
      <c r="ALN109" s="58"/>
      <c r="ALO109" s="58"/>
      <c r="ALP109" s="58"/>
      <c r="ALQ109" s="58"/>
      <c r="ALR109" s="58"/>
      <c r="ALS109" s="58"/>
      <c r="ALT109" s="58"/>
      <c r="ALU109" s="58"/>
      <c r="ALV109" s="58"/>
      <c r="ALW109" s="58"/>
      <c r="ALX109" s="58"/>
      <c r="ALY109" s="58"/>
      <c r="ALZ109" s="58"/>
      <c r="AMA109" s="58"/>
      <c r="AMB109" s="58"/>
      <c r="AMC109" s="58"/>
      <c r="AMD109" s="58"/>
      <c r="AME109" s="58"/>
      <c r="AMF109" s="58"/>
      <c r="AMG109" s="58"/>
      <c r="AMH109" s="58"/>
      <c r="AMI109" s="58"/>
      <c r="AMJ109" s="59"/>
    </row>
    <row r="110" spans="1:1024" s="2" customFormat="1" ht="15" customHeight="1">
      <c r="A110" s="18" t="s">
        <v>165</v>
      </c>
      <c r="B110" s="177" t="s">
        <v>166</v>
      </c>
      <c r="C110" s="177"/>
      <c r="D110" s="177"/>
      <c r="E110" s="177"/>
      <c r="F110" s="177"/>
      <c r="G110" s="177"/>
      <c r="H110" s="178">
        <f>H105</f>
        <v>0</v>
      </c>
      <c r="I110" s="178"/>
      <c r="J110" s="28"/>
      <c r="K110" s="1" t="s">
        <v>172</v>
      </c>
      <c r="AV110" s="58"/>
      <c r="AW110" s="58"/>
      <c r="AX110" s="58"/>
      <c r="AY110" s="58"/>
      <c r="AZ110" s="58"/>
      <c r="BA110" s="58"/>
      <c r="BB110" s="58"/>
      <c r="BC110" s="58"/>
      <c r="BD110" s="58"/>
      <c r="BE110" s="58"/>
      <c r="BF110" s="58"/>
      <c r="BG110" s="58"/>
      <c r="BH110" s="58"/>
      <c r="BI110" s="58"/>
      <c r="BJ110" s="58"/>
      <c r="BK110" s="58"/>
      <c r="BL110" s="58"/>
      <c r="BM110" s="58"/>
      <c r="BN110" s="58"/>
      <c r="BO110" s="58"/>
      <c r="BP110" s="58"/>
      <c r="BQ110" s="58"/>
      <c r="BR110" s="58"/>
      <c r="BS110" s="58"/>
      <c r="BT110" s="58"/>
      <c r="BU110" s="58"/>
      <c r="BV110" s="58"/>
      <c r="BW110" s="58"/>
      <c r="BX110" s="58"/>
      <c r="BY110" s="58"/>
      <c r="BZ110" s="58"/>
      <c r="CA110" s="58"/>
      <c r="CB110" s="58"/>
      <c r="CC110" s="58"/>
      <c r="CD110" s="58"/>
      <c r="CE110" s="58"/>
      <c r="CF110" s="58"/>
      <c r="CG110" s="58"/>
      <c r="CH110" s="58"/>
      <c r="CI110" s="58"/>
      <c r="CJ110" s="58"/>
      <c r="CK110" s="58"/>
      <c r="CL110" s="58"/>
      <c r="CM110" s="58"/>
      <c r="CN110" s="58"/>
      <c r="CO110" s="58"/>
      <c r="CP110" s="58"/>
      <c r="CQ110" s="58"/>
      <c r="CR110" s="58"/>
      <c r="CS110" s="58"/>
      <c r="CT110" s="58"/>
      <c r="CU110" s="58"/>
      <c r="CV110" s="58"/>
      <c r="CW110" s="58"/>
      <c r="CX110" s="58"/>
      <c r="CY110" s="58"/>
      <c r="CZ110" s="58"/>
      <c r="DA110" s="58"/>
      <c r="DB110" s="58"/>
      <c r="DC110" s="58"/>
      <c r="DD110" s="58"/>
      <c r="DE110" s="58"/>
      <c r="DF110" s="58"/>
      <c r="DG110" s="58"/>
      <c r="DH110" s="58"/>
      <c r="DI110" s="58"/>
      <c r="DJ110" s="58"/>
      <c r="DK110" s="58"/>
      <c r="DL110" s="58"/>
      <c r="DM110" s="58"/>
      <c r="DN110" s="58"/>
      <c r="DO110" s="58"/>
      <c r="DP110" s="58"/>
      <c r="DQ110" s="58"/>
      <c r="DR110" s="58"/>
      <c r="DS110" s="58"/>
      <c r="DT110" s="58"/>
      <c r="DU110" s="58"/>
      <c r="DV110" s="58"/>
      <c r="DW110" s="58"/>
      <c r="DX110" s="58"/>
      <c r="DY110" s="58"/>
      <c r="DZ110" s="58"/>
      <c r="EA110" s="58"/>
      <c r="EB110" s="58"/>
      <c r="EC110" s="58"/>
      <c r="ED110" s="58"/>
      <c r="EE110" s="58"/>
      <c r="EF110" s="58"/>
      <c r="EG110" s="58"/>
      <c r="EH110" s="58"/>
      <c r="EI110" s="58"/>
      <c r="EJ110" s="58"/>
      <c r="EK110" s="58"/>
      <c r="EL110" s="58"/>
      <c r="EM110" s="58"/>
      <c r="EN110" s="58"/>
      <c r="EO110" s="58"/>
      <c r="EP110" s="58"/>
      <c r="EQ110" s="58"/>
      <c r="ER110" s="58"/>
      <c r="ES110" s="58"/>
      <c r="ET110" s="58"/>
      <c r="EU110" s="58"/>
      <c r="EV110" s="58"/>
      <c r="EW110" s="58"/>
      <c r="EX110" s="58"/>
      <c r="EY110" s="58"/>
      <c r="EZ110" s="58"/>
      <c r="FA110" s="58"/>
      <c r="FB110" s="58"/>
      <c r="FC110" s="58"/>
      <c r="FD110" s="58"/>
      <c r="FE110" s="58"/>
      <c r="FF110" s="58"/>
      <c r="FG110" s="58"/>
      <c r="FH110" s="58"/>
      <c r="FI110" s="58"/>
      <c r="FJ110" s="58"/>
      <c r="FK110" s="58"/>
      <c r="FL110" s="58"/>
      <c r="FM110" s="58"/>
      <c r="FN110" s="58"/>
      <c r="FO110" s="58"/>
      <c r="FP110" s="58"/>
      <c r="FQ110" s="58"/>
      <c r="FR110" s="58"/>
      <c r="FS110" s="58"/>
      <c r="FT110" s="58"/>
      <c r="FU110" s="58"/>
      <c r="FV110" s="58"/>
      <c r="FW110" s="58"/>
      <c r="FX110" s="58"/>
      <c r="FY110" s="58"/>
      <c r="FZ110" s="58"/>
      <c r="GA110" s="58"/>
      <c r="GB110" s="58"/>
      <c r="GC110" s="58"/>
      <c r="GD110" s="58"/>
      <c r="GE110" s="58"/>
      <c r="GF110" s="58"/>
      <c r="GG110" s="58"/>
      <c r="GH110" s="58"/>
      <c r="GI110" s="58"/>
      <c r="GJ110" s="58"/>
      <c r="GK110" s="58"/>
      <c r="GL110" s="58"/>
      <c r="GM110" s="58"/>
      <c r="GN110" s="58"/>
      <c r="GO110" s="58"/>
      <c r="GP110" s="58"/>
      <c r="GQ110" s="58"/>
      <c r="GR110" s="58"/>
      <c r="GS110" s="58"/>
      <c r="GT110" s="58"/>
      <c r="GU110" s="58"/>
      <c r="GV110" s="58"/>
      <c r="GW110" s="58"/>
      <c r="GX110" s="58"/>
      <c r="GY110" s="58"/>
      <c r="GZ110" s="58"/>
      <c r="HA110" s="58"/>
      <c r="HB110" s="58"/>
      <c r="HC110" s="58"/>
      <c r="HD110" s="58"/>
      <c r="HE110" s="58"/>
      <c r="HF110" s="58"/>
      <c r="HG110" s="58"/>
      <c r="HH110" s="58"/>
      <c r="HI110" s="58"/>
      <c r="HJ110" s="58"/>
      <c r="HK110" s="58"/>
      <c r="HL110" s="58"/>
      <c r="HM110" s="58"/>
      <c r="HN110" s="58"/>
      <c r="HO110" s="58"/>
      <c r="HP110" s="58"/>
      <c r="HQ110" s="58"/>
      <c r="HR110" s="58"/>
      <c r="HS110" s="58"/>
      <c r="HT110" s="58"/>
      <c r="HU110" s="58"/>
      <c r="HV110" s="58"/>
      <c r="HW110" s="58"/>
      <c r="HX110" s="58"/>
      <c r="HY110" s="58"/>
      <c r="HZ110" s="58"/>
      <c r="IA110" s="58"/>
      <c r="IB110" s="58"/>
      <c r="IC110" s="58"/>
      <c r="ID110" s="58"/>
      <c r="IE110" s="58"/>
      <c r="IF110" s="58"/>
      <c r="IG110" s="58"/>
      <c r="IH110" s="58"/>
      <c r="II110" s="58"/>
      <c r="IJ110" s="58"/>
      <c r="IK110" s="58"/>
      <c r="IL110" s="58"/>
      <c r="IM110" s="58"/>
      <c r="IN110" s="58"/>
      <c r="IO110" s="58"/>
      <c r="IP110" s="58"/>
      <c r="IQ110" s="58"/>
      <c r="IR110" s="58"/>
      <c r="IS110" s="58"/>
      <c r="IT110" s="58"/>
      <c r="IU110" s="58"/>
      <c r="IV110" s="58"/>
      <c r="IW110" s="58"/>
      <c r="IX110" s="58"/>
      <c r="IY110" s="58"/>
      <c r="IZ110" s="58"/>
      <c r="JA110" s="58"/>
      <c r="JB110" s="58"/>
      <c r="JC110" s="58"/>
      <c r="JD110" s="58"/>
      <c r="JE110" s="58"/>
      <c r="JF110" s="58"/>
      <c r="JG110" s="58"/>
      <c r="JH110" s="58"/>
      <c r="JI110" s="58"/>
      <c r="JJ110" s="58"/>
      <c r="JK110" s="58"/>
      <c r="JL110" s="58"/>
      <c r="JM110" s="58"/>
      <c r="JN110" s="58"/>
      <c r="JO110" s="58"/>
      <c r="JP110" s="58"/>
      <c r="JQ110" s="58"/>
      <c r="JR110" s="58"/>
      <c r="JS110" s="58"/>
      <c r="JT110" s="58"/>
      <c r="JU110" s="58"/>
      <c r="JV110" s="58"/>
      <c r="JW110" s="58"/>
      <c r="JX110" s="58"/>
      <c r="JY110" s="58"/>
      <c r="JZ110" s="58"/>
      <c r="KA110" s="58"/>
      <c r="KB110" s="58"/>
      <c r="KC110" s="58"/>
      <c r="KD110" s="58"/>
      <c r="KE110" s="58"/>
      <c r="KF110" s="58"/>
      <c r="KG110" s="58"/>
      <c r="KH110" s="58"/>
      <c r="KI110" s="58"/>
      <c r="KJ110" s="58"/>
      <c r="KK110" s="58"/>
      <c r="KL110" s="58"/>
      <c r="KM110" s="58"/>
      <c r="KN110" s="58"/>
      <c r="KO110" s="58"/>
      <c r="KP110" s="58"/>
      <c r="KQ110" s="58"/>
      <c r="KR110" s="58"/>
      <c r="KS110" s="58"/>
      <c r="KT110" s="58"/>
      <c r="KU110" s="58"/>
      <c r="KV110" s="58"/>
      <c r="KW110" s="58"/>
      <c r="KX110" s="58"/>
      <c r="KY110" s="58"/>
      <c r="KZ110" s="58"/>
      <c r="LA110" s="58"/>
      <c r="LB110" s="58"/>
      <c r="LC110" s="58"/>
      <c r="LD110" s="58"/>
      <c r="LE110" s="58"/>
      <c r="LF110" s="58"/>
      <c r="LG110" s="58"/>
      <c r="LH110" s="58"/>
      <c r="LI110" s="58"/>
      <c r="LJ110" s="58"/>
      <c r="LK110" s="58"/>
      <c r="LL110" s="58"/>
      <c r="LM110" s="58"/>
      <c r="LN110" s="58"/>
      <c r="LO110" s="58"/>
      <c r="LP110" s="58"/>
      <c r="LQ110" s="58"/>
      <c r="LR110" s="58"/>
      <c r="LS110" s="58"/>
      <c r="LT110" s="58"/>
      <c r="LU110" s="58"/>
      <c r="LV110" s="58"/>
      <c r="LW110" s="58"/>
      <c r="LX110" s="58"/>
      <c r="LY110" s="58"/>
      <c r="LZ110" s="58"/>
      <c r="MA110" s="58"/>
      <c r="MB110" s="58"/>
      <c r="MC110" s="58"/>
      <c r="MD110" s="58"/>
      <c r="ME110" s="58"/>
      <c r="MF110" s="58"/>
      <c r="MG110" s="58"/>
      <c r="MH110" s="58"/>
      <c r="MI110" s="58"/>
      <c r="MJ110" s="58"/>
      <c r="MK110" s="58"/>
      <c r="ML110" s="58"/>
      <c r="MM110" s="58"/>
      <c r="MN110" s="58"/>
      <c r="MO110" s="58"/>
      <c r="MP110" s="58"/>
      <c r="MQ110" s="58"/>
      <c r="MR110" s="58"/>
      <c r="MS110" s="58"/>
      <c r="MT110" s="58"/>
      <c r="MU110" s="58"/>
      <c r="MV110" s="58"/>
      <c r="MW110" s="58"/>
      <c r="MX110" s="58"/>
      <c r="MY110" s="58"/>
      <c r="MZ110" s="58"/>
      <c r="NA110" s="58"/>
      <c r="NB110" s="58"/>
      <c r="NC110" s="58"/>
      <c r="ND110" s="58"/>
      <c r="NE110" s="58"/>
      <c r="NF110" s="58"/>
      <c r="NG110" s="58"/>
      <c r="NH110" s="58"/>
      <c r="NI110" s="58"/>
      <c r="NJ110" s="58"/>
      <c r="NK110" s="58"/>
      <c r="NL110" s="58"/>
      <c r="NM110" s="58"/>
      <c r="NN110" s="58"/>
      <c r="NO110" s="58"/>
      <c r="NP110" s="58"/>
      <c r="NQ110" s="58"/>
      <c r="NR110" s="58"/>
      <c r="NS110" s="58"/>
      <c r="NT110" s="58"/>
      <c r="NU110" s="58"/>
      <c r="NV110" s="58"/>
      <c r="NW110" s="58"/>
      <c r="NX110" s="58"/>
      <c r="NY110" s="58"/>
      <c r="NZ110" s="58"/>
      <c r="OA110" s="58"/>
      <c r="OB110" s="58"/>
      <c r="OC110" s="58"/>
      <c r="OD110" s="58"/>
      <c r="OE110" s="58"/>
      <c r="OF110" s="58"/>
      <c r="OG110" s="58"/>
      <c r="OH110" s="58"/>
      <c r="OI110" s="58"/>
      <c r="OJ110" s="58"/>
      <c r="OK110" s="58"/>
      <c r="OL110" s="58"/>
      <c r="OM110" s="58"/>
      <c r="ON110" s="58"/>
      <c r="OO110" s="58"/>
      <c r="OP110" s="58"/>
      <c r="OQ110" s="58"/>
      <c r="OR110" s="58"/>
      <c r="OS110" s="58"/>
      <c r="OT110" s="58"/>
      <c r="OU110" s="58"/>
      <c r="OV110" s="58"/>
      <c r="OW110" s="58"/>
      <c r="OX110" s="58"/>
      <c r="OY110" s="58"/>
      <c r="OZ110" s="58"/>
      <c r="PA110" s="58"/>
      <c r="PB110" s="58"/>
      <c r="PC110" s="58"/>
      <c r="PD110" s="58"/>
      <c r="PE110" s="58"/>
      <c r="PF110" s="58"/>
      <c r="PG110" s="58"/>
      <c r="PH110" s="58"/>
      <c r="PI110" s="58"/>
      <c r="PJ110" s="58"/>
      <c r="PK110" s="58"/>
      <c r="PL110" s="58"/>
      <c r="PM110" s="58"/>
      <c r="PN110" s="58"/>
      <c r="PO110" s="58"/>
      <c r="PP110" s="58"/>
      <c r="PQ110" s="58"/>
      <c r="PR110" s="58"/>
      <c r="PS110" s="58"/>
      <c r="PT110" s="58"/>
      <c r="PU110" s="58"/>
      <c r="PV110" s="58"/>
      <c r="PW110" s="58"/>
      <c r="PX110" s="58"/>
      <c r="PY110" s="58"/>
      <c r="PZ110" s="58"/>
      <c r="QA110" s="58"/>
      <c r="QB110" s="58"/>
      <c r="QC110" s="58"/>
      <c r="QD110" s="58"/>
      <c r="QE110" s="58"/>
      <c r="QF110" s="58"/>
      <c r="QG110" s="58"/>
      <c r="QH110" s="58"/>
      <c r="QI110" s="58"/>
      <c r="QJ110" s="58"/>
      <c r="QK110" s="58"/>
      <c r="QL110" s="58"/>
      <c r="QM110" s="58"/>
      <c r="QN110" s="58"/>
      <c r="QO110" s="58"/>
      <c r="QP110" s="58"/>
      <c r="QQ110" s="58"/>
      <c r="QR110" s="58"/>
      <c r="QS110" s="58"/>
      <c r="QT110" s="58"/>
      <c r="QU110" s="58"/>
      <c r="QV110" s="58"/>
      <c r="QW110" s="58"/>
      <c r="QX110" s="58"/>
      <c r="QY110" s="58"/>
      <c r="QZ110" s="58"/>
      <c r="RA110" s="58"/>
      <c r="RB110" s="58"/>
      <c r="RC110" s="58"/>
      <c r="RD110" s="58"/>
      <c r="RE110" s="58"/>
      <c r="RF110" s="58"/>
      <c r="RG110" s="58"/>
      <c r="RH110" s="58"/>
      <c r="RI110" s="58"/>
      <c r="RJ110" s="58"/>
      <c r="RK110" s="58"/>
      <c r="RL110" s="58"/>
      <c r="RM110" s="58"/>
      <c r="RN110" s="58"/>
      <c r="RO110" s="58"/>
      <c r="RP110" s="58"/>
      <c r="RQ110" s="58"/>
      <c r="RR110" s="58"/>
      <c r="RS110" s="58"/>
      <c r="RT110" s="58"/>
      <c r="RU110" s="58"/>
      <c r="RV110" s="58"/>
      <c r="RW110" s="58"/>
      <c r="RX110" s="58"/>
      <c r="RY110" s="58"/>
      <c r="RZ110" s="58"/>
      <c r="SA110" s="58"/>
      <c r="SB110" s="58"/>
      <c r="SC110" s="58"/>
      <c r="SD110" s="58"/>
      <c r="SE110" s="58"/>
      <c r="SF110" s="58"/>
      <c r="SG110" s="58"/>
      <c r="SH110" s="58"/>
      <c r="SI110" s="58"/>
      <c r="SJ110" s="58"/>
      <c r="SK110" s="58"/>
      <c r="SL110" s="58"/>
      <c r="SM110" s="58"/>
      <c r="SN110" s="58"/>
      <c r="SO110" s="58"/>
      <c r="SP110" s="58"/>
      <c r="SQ110" s="58"/>
      <c r="SR110" s="58"/>
      <c r="SS110" s="58"/>
      <c r="ST110" s="58"/>
      <c r="SU110" s="58"/>
      <c r="SV110" s="58"/>
      <c r="SW110" s="58"/>
      <c r="SX110" s="58"/>
      <c r="SY110" s="58"/>
      <c r="SZ110" s="58"/>
      <c r="TA110" s="58"/>
      <c r="TB110" s="58"/>
      <c r="TC110" s="58"/>
      <c r="TD110" s="58"/>
      <c r="TE110" s="58"/>
      <c r="TF110" s="58"/>
      <c r="TG110" s="58"/>
      <c r="TH110" s="58"/>
      <c r="TI110" s="58"/>
      <c r="TJ110" s="58"/>
      <c r="TK110" s="58"/>
      <c r="TL110" s="58"/>
      <c r="TM110" s="58"/>
      <c r="TN110" s="58"/>
      <c r="TO110" s="58"/>
      <c r="TP110" s="58"/>
      <c r="TQ110" s="58"/>
      <c r="TR110" s="58"/>
      <c r="TS110" s="58"/>
      <c r="TT110" s="58"/>
      <c r="TU110" s="58"/>
      <c r="TV110" s="58"/>
      <c r="TW110" s="58"/>
      <c r="TX110" s="58"/>
      <c r="TY110" s="58"/>
      <c r="TZ110" s="58"/>
      <c r="UA110" s="58"/>
      <c r="UB110" s="58"/>
      <c r="UC110" s="58"/>
      <c r="UD110" s="58"/>
      <c r="UE110" s="58"/>
      <c r="UF110" s="58"/>
      <c r="UG110" s="58"/>
      <c r="UH110" s="58"/>
      <c r="UI110" s="58"/>
      <c r="UJ110" s="58"/>
      <c r="UK110" s="58"/>
      <c r="UL110" s="58"/>
      <c r="UM110" s="58"/>
      <c r="UN110" s="58"/>
      <c r="UO110" s="58"/>
      <c r="UP110" s="58"/>
      <c r="UQ110" s="58"/>
      <c r="UR110" s="58"/>
      <c r="US110" s="58"/>
      <c r="UT110" s="58"/>
      <c r="UU110" s="58"/>
      <c r="UV110" s="58"/>
      <c r="UW110" s="58"/>
      <c r="UX110" s="58"/>
      <c r="UY110" s="58"/>
      <c r="UZ110" s="58"/>
      <c r="VA110" s="58"/>
      <c r="VB110" s="58"/>
      <c r="VC110" s="58"/>
      <c r="VD110" s="58"/>
      <c r="VE110" s="58"/>
      <c r="VF110" s="58"/>
      <c r="VG110" s="58"/>
      <c r="VH110" s="58"/>
      <c r="VI110" s="58"/>
      <c r="VJ110" s="58"/>
      <c r="VK110" s="58"/>
      <c r="VL110" s="58"/>
      <c r="VM110" s="58"/>
      <c r="VN110" s="58"/>
      <c r="VO110" s="58"/>
      <c r="VP110" s="58"/>
      <c r="VQ110" s="58"/>
      <c r="VR110" s="58"/>
      <c r="VS110" s="58"/>
      <c r="VT110" s="58"/>
      <c r="VU110" s="58"/>
      <c r="VV110" s="58"/>
      <c r="VW110" s="58"/>
      <c r="VX110" s="58"/>
      <c r="VY110" s="58"/>
      <c r="VZ110" s="58"/>
      <c r="WA110" s="58"/>
      <c r="WB110" s="58"/>
      <c r="WC110" s="58"/>
      <c r="WD110" s="58"/>
      <c r="WE110" s="58"/>
      <c r="WF110" s="58"/>
      <c r="WG110" s="58"/>
      <c r="WH110" s="58"/>
      <c r="WI110" s="58"/>
      <c r="WJ110" s="58"/>
      <c r="WK110" s="58"/>
      <c r="WL110" s="58"/>
      <c r="WM110" s="58"/>
      <c r="WN110" s="58"/>
      <c r="WO110" s="58"/>
      <c r="WP110" s="58"/>
      <c r="WQ110" s="58"/>
      <c r="WR110" s="58"/>
      <c r="WS110" s="58"/>
      <c r="WT110" s="58"/>
      <c r="WU110" s="58"/>
      <c r="WV110" s="58"/>
      <c r="WW110" s="58"/>
      <c r="WX110" s="58"/>
      <c r="WY110" s="58"/>
      <c r="WZ110" s="58"/>
      <c r="XA110" s="58"/>
      <c r="XB110" s="58"/>
      <c r="XC110" s="58"/>
      <c r="XD110" s="58"/>
      <c r="XE110" s="58"/>
      <c r="XF110" s="58"/>
      <c r="XG110" s="58"/>
      <c r="XH110" s="58"/>
      <c r="XI110" s="58"/>
      <c r="XJ110" s="58"/>
      <c r="XK110" s="58"/>
      <c r="XL110" s="58"/>
      <c r="XM110" s="58"/>
      <c r="XN110" s="58"/>
      <c r="XO110" s="58"/>
      <c r="XP110" s="58"/>
      <c r="XQ110" s="58"/>
      <c r="XR110" s="58"/>
      <c r="XS110" s="58"/>
      <c r="XT110" s="58"/>
      <c r="XU110" s="58"/>
      <c r="XV110" s="58"/>
      <c r="XW110" s="58"/>
      <c r="XX110" s="58"/>
      <c r="XY110" s="58"/>
      <c r="XZ110" s="58"/>
      <c r="YA110" s="58"/>
      <c r="YB110" s="58"/>
      <c r="YC110" s="58"/>
      <c r="YD110" s="58"/>
      <c r="YE110" s="58"/>
      <c r="YF110" s="58"/>
      <c r="YG110" s="58"/>
      <c r="YH110" s="58"/>
      <c r="YI110" s="58"/>
      <c r="YJ110" s="58"/>
      <c r="YK110" s="58"/>
      <c r="YL110" s="58"/>
      <c r="YM110" s="58"/>
      <c r="YN110" s="58"/>
      <c r="YO110" s="58"/>
      <c r="YP110" s="58"/>
      <c r="YQ110" s="58"/>
      <c r="YR110" s="58"/>
      <c r="YS110" s="58"/>
      <c r="YT110" s="58"/>
      <c r="YU110" s="58"/>
      <c r="YV110" s="58"/>
      <c r="YW110" s="58"/>
      <c r="YX110" s="58"/>
      <c r="YY110" s="58"/>
      <c r="YZ110" s="58"/>
      <c r="ZA110" s="58"/>
      <c r="ZB110" s="58"/>
      <c r="ZC110" s="58"/>
      <c r="ZD110" s="58"/>
      <c r="ZE110" s="58"/>
      <c r="ZF110" s="58"/>
      <c r="ZG110" s="58"/>
      <c r="ZH110" s="58"/>
      <c r="ZI110" s="58"/>
      <c r="ZJ110" s="58"/>
      <c r="ZK110" s="58"/>
      <c r="ZL110" s="58"/>
      <c r="ZM110" s="58"/>
      <c r="ZN110" s="58"/>
      <c r="ZO110" s="58"/>
      <c r="ZP110" s="58"/>
      <c r="ZQ110" s="58"/>
      <c r="ZR110" s="58"/>
      <c r="ZS110" s="58"/>
      <c r="ZT110" s="58"/>
      <c r="ZU110" s="58"/>
      <c r="ZV110" s="58"/>
      <c r="ZW110" s="58"/>
      <c r="ZX110" s="58"/>
      <c r="ZY110" s="58"/>
      <c r="ZZ110" s="58"/>
      <c r="AAA110" s="58"/>
      <c r="AAB110" s="58"/>
      <c r="AAC110" s="58"/>
      <c r="AAD110" s="58"/>
      <c r="AAE110" s="58"/>
      <c r="AAF110" s="58"/>
      <c r="AAG110" s="58"/>
      <c r="AAH110" s="58"/>
      <c r="AAI110" s="58"/>
      <c r="AAJ110" s="58"/>
      <c r="AAK110" s="58"/>
      <c r="AAL110" s="58"/>
      <c r="AAM110" s="58"/>
      <c r="AAN110" s="58"/>
      <c r="AAO110" s="58"/>
      <c r="AAP110" s="58"/>
      <c r="AAQ110" s="58"/>
      <c r="AAR110" s="58"/>
      <c r="AAS110" s="58"/>
      <c r="AAT110" s="58"/>
      <c r="AAU110" s="58"/>
      <c r="AAV110" s="58"/>
      <c r="AAW110" s="58"/>
      <c r="AAX110" s="58"/>
      <c r="AAY110" s="58"/>
      <c r="AAZ110" s="58"/>
      <c r="ABA110" s="58"/>
      <c r="ABB110" s="58"/>
      <c r="ABC110" s="58"/>
      <c r="ABD110" s="58"/>
      <c r="ABE110" s="58"/>
      <c r="ABF110" s="58"/>
      <c r="ABG110" s="58"/>
      <c r="ABH110" s="58"/>
      <c r="ABI110" s="58"/>
      <c r="ABJ110" s="58"/>
      <c r="ABK110" s="58"/>
      <c r="ABL110" s="58"/>
      <c r="ABM110" s="58"/>
      <c r="ABN110" s="58"/>
      <c r="ABO110" s="58"/>
      <c r="ABP110" s="58"/>
      <c r="ABQ110" s="58"/>
      <c r="ABR110" s="58"/>
      <c r="ABS110" s="58"/>
      <c r="ABT110" s="58"/>
      <c r="ABU110" s="58"/>
      <c r="ABV110" s="58"/>
      <c r="ABW110" s="58"/>
      <c r="ABX110" s="58"/>
      <c r="ABY110" s="58"/>
      <c r="ABZ110" s="58"/>
      <c r="ACA110" s="58"/>
      <c r="ACB110" s="58"/>
      <c r="ACC110" s="58"/>
      <c r="ACD110" s="58"/>
      <c r="ACE110" s="58"/>
      <c r="ACF110" s="58"/>
      <c r="ACG110" s="58"/>
      <c r="ACH110" s="58"/>
      <c r="ACI110" s="58"/>
      <c r="ACJ110" s="58"/>
      <c r="ACK110" s="58"/>
      <c r="ACL110" s="58"/>
      <c r="ACM110" s="58"/>
      <c r="ACN110" s="58"/>
      <c r="ACO110" s="58"/>
      <c r="ACP110" s="58"/>
      <c r="ACQ110" s="58"/>
      <c r="ACR110" s="58"/>
      <c r="ACS110" s="58"/>
      <c r="ACT110" s="58"/>
      <c r="ACU110" s="58"/>
      <c r="ACV110" s="58"/>
      <c r="ACW110" s="58"/>
      <c r="ACX110" s="58"/>
      <c r="ACY110" s="58"/>
      <c r="ACZ110" s="58"/>
      <c r="ADA110" s="58"/>
      <c r="ADB110" s="58"/>
      <c r="ADC110" s="58"/>
      <c r="ADD110" s="58"/>
      <c r="ADE110" s="58"/>
      <c r="ADF110" s="58"/>
      <c r="ADG110" s="58"/>
      <c r="ADH110" s="58"/>
      <c r="ADI110" s="58"/>
      <c r="ADJ110" s="58"/>
      <c r="ADK110" s="58"/>
      <c r="ADL110" s="58"/>
      <c r="ADM110" s="58"/>
      <c r="ADN110" s="58"/>
      <c r="ADO110" s="58"/>
      <c r="ADP110" s="58"/>
      <c r="ADQ110" s="58"/>
      <c r="ADR110" s="58"/>
      <c r="ADS110" s="58"/>
      <c r="ADT110" s="58"/>
      <c r="ADU110" s="58"/>
      <c r="ADV110" s="58"/>
      <c r="ADW110" s="58"/>
      <c r="ADX110" s="58"/>
      <c r="ADY110" s="58"/>
      <c r="ADZ110" s="58"/>
      <c r="AEA110" s="58"/>
      <c r="AEB110" s="58"/>
      <c r="AEC110" s="58"/>
      <c r="AED110" s="58"/>
      <c r="AEE110" s="58"/>
      <c r="AEF110" s="58"/>
      <c r="AEG110" s="58"/>
      <c r="AEH110" s="58"/>
      <c r="AEI110" s="58"/>
      <c r="AEJ110" s="58"/>
      <c r="AEK110" s="58"/>
      <c r="AEL110" s="58"/>
      <c r="AEM110" s="58"/>
      <c r="AEN110" s="58"/>
      <c r="AEO110" s="58"/>
      <c r="AEP110" s="58"/>
      <c r="AEQ110" s="58"/>
      <c r="AER110" s="58"/>
      <c r="AES110" s="58"/>
      <c r="AET110" s="58"/>
      <c r="AEU110" s="58"/>
      <c r="AEV110" s="58"/>
      <c r="AEW110" s="58"/>
      <c r="AEX110" s="58"/>
      <c r="AEY110" s="58"/>
      <c r="AEZ110" s="58"/>
      <c r="AFA110" s="58"/>
      <c r="AFB110" s="58"/>
      <c r="AFC110" s="58"/>
      <c r="AFD110" s="58"/>
      <c r="AFE110" s="58"/>
      <c r="AFF110" s="58"/>
      <c r="AFG110" s="58"/>
      <c r="AFH110" s="58"/>
      <c r="AFI110" s="58"/>
      <c r="AFJ110" s="58"/>
      <c r="AFK110" s="58"/>
      <c r="AFL110" s="58"/>
      <c r="AFM110" s="58"/>
      <c r="AFN110" s="58"/>
      <c r="AFO110" s="58"/>
      <c r="AFP110" s="58"/>
      <c r="AFQ110" s="58"/>
      <c r="AFR110" s="58"/>
      <c r="AFS110" s="58"/>
      <c r="AFT110" s="58"/>
      <c r="AFU110" s="58"/>
      <c r="AFV110" s="58"/>
      <c r="AFW110" s="58"/>
      <c r="AFX110" s="58"/>
      <c r="AFY110" s="58"/>
      <c r="AFZ110" s="58"/>
      <c r="AGA110" s="58"/>
      <c r="AGB110" s="58"/>
      <c r="AGC110" s="58"/>
      <c r="AGD110" s="58"/>
      <c r="AGE110" s="58"/>
      <c r="AGF110" s="58"/>
      <c r="AGG110" s="58"/>
      <c r="AGH110" s="58"/>
      <c r="AGI110" s="58"/>
      <c r="AGJ110" s="58"/>
      <c r="AGK110" s="58"/>
      <c r="AGL110" s="58"/>
      <c r="AGM110" s="58"/>
      <c r="AGN110" s="58"/>
      <c r="AGO110" s="58"/>
      <c r="AGP110" s="58"/>
      <c r="AGQ110" s="58"/>
      <c r="AGR110" s="58"/>
      <c r="AGS110" s="58"/>
      <c r="AGT110" s="58"/>
      <c r="AGU110" s="58"/>
      <c r="AGV110" s="58"/>
      <c r="AGW110" s="58"/>
      <c r="AGX110" s="58"/>
      <c r="AGY110" s="58"/>
      <c r="AGZ110" s="58"/>
      <c r="AHA110" s="58"/>
      <c r="AHB110" s="58"/>
      <c r="AHC110" s="58"/>
      <c r="AHD110" s="58"/>
      <c r="AHE110" s="58"/>
      <c r="AHF110" s="58"/>
      <c r="AHG110" s="58"/>
      <c r="AHH110" s="58"/>
      <c r="AHI110" s="58"/>
      <c r="AHJ110" s="58"/>
      <c r="AHK110" s="58"/>
      <c r="AHL110" s="58"/>
      <c r="AHM110" s="58"/>
      <c r="AHN110" s="58"/>
      <c r="AHO110" s="58"/>
      <c r="AHP110" s="58"/>
      <c r="AHQ110" s="58"/>
      <c r="AHR110" s="58"/>
      <c r="AHS110" s="58"/>
      <c r="AHT110" s="58"/>
      <c r="AHU110" s="58"/>
      <c r="AHV110" s="58"/>
      <c r="AHW110" s="58"/>
      <c r="AHX110" s="58"/>
      <c r="AHY110" s="58"/>
      <c r="AHZ110" s="58"/>
      <c r="AIA110" s="58"/>
      <c r="AIB110" s="58"/>
      <c r="AIC110" s="58"/>
      <c r="AID110" s="58"/>
      <c r="AIE110" s="58"/>
      <c r="AIF110" s="58"/>
      <c r="AIG110" s="58"/>
      <c r="AIH110" s="58"/>
      <c r="AII110" s="58"/>
      <c r="AIJ110" s="58"/>
      <c r="AIK110" s="58"/>
      <c r="AIL110" s="58"/>
      <c r="AIM110" s="58"/>
      <c r="AIN110" s="58"/>
      <c r="AIO110" s="58"/>
      <c r="AIP110" s="58"/>
      <c r="AIQ110" s="58"/>
      <c r="AIR110" s="58"/>
      <c r="AIS110" s="58"/>
      <c r="AIT110" s="58"/>
      <c r="AIU110" s="58"/>
      <c r="AIV110" s="58"/>
      <c r="AIW110" s="58"/>
      <c r="AIX110" s="58"/>
      <c r="AIY110" s="58"/>
      <c r="AIZ110" s="58"/>
      <c r="AJA110" s="58"/>
      <c r="AJB110" s="58"/>
      <c r="AJC110" s="58"/>
      <c r="AJD110" s="58"/>
      <c r="AJE110" s="58"/>
      <c r="AJF110" s="58"/>
      <c r="AJG110" s="58"/>
      <c r="AJH110" s="58"/>
      <c r="AJI110" s="58"/>
      <c r="AJJ110" s="58"/>
      <c r="AJK110" s="58"/>
      <c r="AJL110" s="58"/>
      <c r="AJM110" s="58"/>
      <c r="AJN110" s="58"/>
      <c r="AJO110" s="58"/>
      <c r="AJP110" s="58"/>
      <c r="AJQ110" s="58"/>
      <c r="AJR110" s="58"/>
      <c r="AJS110" s="58"/>
      <c r="AJT110" s="58"/>
      <c r="AJU110" s="58"/>
      <c r="AJV110" s="58"/>
      <c r="AJW110" s="58"/>
      <c r="AJX110" s="58"/>
      <c r="AJY110" s="58"/>
      <c r="AJZ110" s="58"/>
      <c r="AKA110" s="58"/>
      <c r="AKB110" s="58"/>
      <c r="AKC110" s="58"/>
      <c r="AKD110" s="58"/>
      <c r="AKE110" s="58"/>
      <c r="AKF110" s="58"/>
      <c r="AKG110" s="58"/>
      <c r="AKH110" s="58"/>
      <c r="AKI110" s="58"/>
      <c r="AKJ110" s="58"/>
      <c r="AKK110" s="58"/>
      <c r="AKL110" s="58"/>
      <c r="AKM110" s="58"/>
      <c r="AKN110" s="58"/>
      <c r="AKO110" s="58"/>
      <c r="AKP110" s="58"/>
      <c r="AKQ110" s="58"/>
      <c r="AKR110" s="58"/>
      <c r="AKS110" s="58"/>
      <c r="AKT110" s="58"/>
      <c r="AKU110" s="58"/>
      <c r="AKV110" s="58"/>
      <c r="AKW110" s="58"/>
      <c r="AKX110" s="58"/>
      <c r="AKY110" s="58"/>
      <c r="AKZ110" s="58"/>
      <c r="ALA110" s="58"/>
      <c r="ALB110" s="58"/>
      <c r="ALC110" s="58"/>
      <c r="ALD110" s="58"/>
      <c r="ALE110" s="58"/>
      <c r="ALF110" s="58"/>
      <c r="ALG110" s="58"/>
      <c r="ALH110" s="58"/>
      <c r="ALI110" s="58"/>
      <c r="ALJ110" s="58"/>
      <c r="ALK110" s="58"/>
      <c r="ALL110" s="58"/>
      <c r="ALM110" s="58"/>
      <c r="ALN110" s="58"/>
      <c r="ALO110" s="58"/>
      <c r="ALP110" s="58"/>
      <c r="ALQ110" s="58"/>
      <c r="ALR110" s="58"/>
      <c r="ALS110" s="58"/>
      <c r="ALT110" s="58"/>
      <c r="ALU110" s="58"/>
      <c r="ALV110" s="58"/>
      <c r="ALW110" s="58"/>
      <c r="ALX110" s="58"/>
      <c r="ALY110" s="58"/>
      <c r="ALZ110" s="58"/>
      <c r="AMA110" s="58"/>
      <c r="AMB110" s="58"/>
      <c r="AMC110" s="58"/>
      <c r="AMD110" s="58"/>
      <c r="AME110" s="58"/>
      <c r="AMF110" s="58"/>
      <c r="AMG110" s="58"/>
      <c r="AMH110" s="58"/>
      <c r="AMI110" s="58"/>
      <c r="AMJ110" s="59"/>
    </row>
    <row r="111" spans="1:1024" s="2" customFormat="1" ht="15" customHeight="1">
      <c r="A111" s="188" t="s">
        <v>80</v>
      </c>
      <c r="B111" s="188"/>
      <c r="C111" s="188"/>
      <c r="D111" s="188"/>
      <c r="E111" s="188"/>
      <c r="F111" s="188"/>
      <c r="G111" s="188"/>
      <c r="H111" s="189">
        <f>SUM(H109:I110)</f>
        <v>452.46</v>
      </c>
      <c r="I111" s="189"/>
      <c r="J111" s="28"/>
      <c r="K111" s="1"/>
      <c r="AV111" s="58"/>
      <c r="AW111" s="58"/>
      <c r="AX111" s="58"/>
      <c r="AY111" s="58"/>
      <c r="AZ111" s="58"/>
      <c r="BA111" s="58"/>
      <c r="BB111" s="58"/>
      <c r="BC111" s="58"/>
      <c r="BD111" s="58"/>
      <c r="BE111" s="58"/>
      <c r="BF111" s="58"/>
      <c r="BG111" s="58"/>
      <c r="BH111" s="58"/>
      <c r="BI111" s="58"/>
      <c r="BJ111" s="58"/>
      <c r="BK111" s="58"/>
      <c r="BL111" s="58"/>
      <c r="BM111" s="58"/>
      <c r="BN111" s="58"/>
      <c r="BO111" s="58"/>
      <c r="BP111" s="58"/>
      <c r="BQ111" s="58"/>
      <c r="BR111" s="58"/>
      <c r="BS111" s="58"/>
      <c r="BT111" s="58"/>
      <c r="BU111" s="58"/>
      <c r="BV111" s="58"/>
      <c r="BW111" s="58"/>
      <c r="BX111" s="58"/>
      <c r="BY111" s="58"/>
      <c r="BZ111" s="58"/>
      <c r="CA111" s="58"/>
      <c r="CB111" s="58"/>
      <c r="CC111" s="58"/>
      <c r="CD111" s="58"/>
      <c r="CE111" s="58"/>
      <c r="CF111" s="58"/>
      <c r="CG111" s="58"/>
      <c r="CH111" s="58"/>
      <c r="CI111" s="58"/>
      <c r="CJ111" s="58"/>
      <c r="CK111" s="58"/>
      <c r="CL111" s="58"/>
      <c r="CM111" s="58"/>
      <c r="CN111" s="58"/>
      <c r="CO111" s="58"/>
      <c r="CP111" s="58"/>
      <c r="CQ111" s="58"/>
      <c r="CR111" s="58"/>
      <c r="CS111" s="58"/>
      <c r="CT111" s="58"/>
      <c r="CU111" s="58"/>
      <c r="CV111" s="58"/>
      <c r="CW111" s="58"/>
      <c r="CX111" s="58"/>
      <c r="CY111" s="58"/>
      <c r="CZ111" s="58"/>
      <c r="DA111" s="58"/>
      <c r="DB111" s="58"/>
      <c r="DC111" s="58"/>
      <c r="DD111" s="58"/>
      <c r="DE111" s="58"/>
      <c r="DF111" s="58"/>
      <c r="DG111" s="58"/>
      <c r="DH111" s="58"/>
      <c r="DI111" s="58"/>
      <c r="DJ111" s="58"/>
      <c r="DK111" s="58"/>
      <c r="DL111" s="58"/>
      <c r="DM111" s="58"/>
      <c r="DN111" s="58"/>
      <c r="DO111" s="58"/>
      <c r="DP111" s="58"/>
      <c r="DQ111" s="58"/>
      <c r="DR111" s="58"/>
      <c r="DS111" s="58"/>
      <c r="DT111" s="58"/>
      <c r="DU111" s="58"/>
      <c r="DV111" s="58"/>
      <c r="DW111" s="58"/>
      <c r="DX111" s="58"/>
      <c r="DY111" s="58"/>
      <c r="DZ111" s="58"/>
      <c r="EA111" s="58"/>
      <c r="EB111" s="58"/>
      <c r="EC111" s="58"/>
      <c r="ED111" s="58"/>
      <c r="EE111" s="58"/>
      <c r="EF111" s="58"/>
      <c r="EG111" s="58"/>
      <c r="EH111" s="58"/>
      <c r="EI111" s="58"/>
      <c r="EJ111" s="58"/>
      <c r="EK111" s="58"/>
      <c r="EL111" s="58"/>
      <c r="EM111" s="58"/>
      <c r="EN111" s="58"/>
      <c r="EO111" s="58"/>
      <c r="EP111" s="58"/>
      <c r="EQ111" s="58"/>
      <c r="ER111" s="58"/>
      <c r="ES111" s="58"/>
      <c r="ET111" s="58"/>
      <c r="EU111" s="58"/>
      <c r="EV111" s="58"/>
      <c r="EW111" s="58"/>
      <c r="EX111" s="58"/>
      <c r="EY111" s="58"/>
      <c r="EZ111" s="58"/>
      <c r="FA111" s="58"/>
      <c r="FB111" s="58"/>
      <c r="FC111" s="58"/>
      <c r="FD111" s="58"/>
      <c r="FE111" s="58"/>
      <c r="FF111" s="58"/>
      <c r="FG111" s="58"/>
      <c r="FH111" s="58"/>
      <c r="FI111" s="58"/>
      <c r="FJ111" s="58"/>
      <c r="FK111" s="58"/>
      <c r="FL111" s="58"/>
      <c r="FM111" s="58"/>
      <c r="FN111" s="58"/>
      <c r="FO111" s="58"/>
      <c r="FP111" s="58"/>
      <c r="FQ111" s="58"/>
      <c r="FR111" s="58"/>
      <c r="FS111" s="58"/>
      <c r="FT111" s="58"/>
      <c r="FU111" s="58"/>
      <c r="FV111" s="58"/>
      <c r="FW111" s="58"/>
      <c r="FX111" s="58"/>
      <c r="FY111" s="58"/>
      <c r="FZ111" s="58"/>
      <c r="GA111" s="58"/>
      <c r="GB111" s="58"/>
      <c r="GC111" s="58"/>
      <c r="GD111" s="58"/>
      <c r="GE111" s="58"/>
      <c r="GF111" s="58"/>
      <c r="GG111" s="58"/>
      <c r="GH111" s="58"/>
      <c r="GI111" s="58"/>
      <c r="GJ111" s="58"/>
      <c r="GK111" s="58"/>
      <c r="GL111" s="58"/>
      <c r="GM111" s="58"/>
      <c r="GN111" s="58"/>
      <c r="GO111" s="58"/>
      <c r="GP111" s="58"/>
      <c r="GQ111" s="58"/>
      <c r="GR111" s="58"/>
      <c r="GS111" s="58"/>
      <c r="GT111" s="58"/>
      <c r="GU111" s="58"/>
      <c r="GV111" s="58"/>
      <c r="GW111" s="58"/>
      <c r="GX111" s="58"/>
      <c r="GY111" s="58"/>
      <c r="GZ111" s="58"/>
      <c r="HA111" s="58"/>
      <c r="HB111" s="58"/>
      <c r="HC111" s="58"/>
      <c r="HD111" s="58"/>
      <c r="HE111" s="58"/>
      <c r="HF111" s="58"/>
      <c r="HG111" s="58"/>
      <c r="HH111" s="58"/>
      <c r="HI111" s="58"/>
      <c r="HJ111" s="58"/>
      <c r="HK111" s="58"/>
      <c r="HL111" s="58"/>
      <c r="HM111" s="58"/>
      <c r="HN111" s="58"/>
      <c r="HO111" s="58"/>
      <c r="HP111" s="58"/>
      <c r="HQ111" s="58"/>
      <c r="HR111" s="58"/>
      <c r="HS111" s="58"/>
      <c r="HT111" s="58"/>
      <c r="HU111" s="58"/>
      <c r="HV111" s="58"/>
      <c r="HW111" s="58"/>
      <c r="HX111" s="58"/>
      <c r="HY111" s="58"/>
      <c r="HZ111" s="58"/>
      <c r="IA111" s="58"/>
      <c r="IB111" s="58"/>
      <c r="IC111" s="58"/>
      <c r="ID111" s="58"/>
      <c r="IE111" s="58"/>
      <c r="IF111" s="58"/>
      <c r="IG111" s="58"/>
      <c r="IH111" s="58"/>
      <c r="II111" s="58"/>
      <c r="IJ111" s="58"/>
      <c r="IK111" s="58"/>
      <c r="IL111" s="58"/>
      <c r="IM111" s="58"/>
      <c r="IN111" s="58"/>
      <c r="IO111" s="58"/>
      <c r="IP111" s="58"/>
      <c r="IQ111" s="58"/>
      <c r="IR111" s="58"/>
      <c r="IS111" s="58"/>
      <c r="IT111" s="58"/>
      <c r="IU111" s="58"/>
      <c r="IV111" s="58"/>
      <c r="IW111" s="58"/>
      <c r="IX111" s="58"/>
      <c r="IY111" s="58"/>
      <c r="IZ111" s="58"/>
      <c r="JA111" s="58"/>
      <c r="JB111" s="58"/>
      <c r="JC111" s="58"/>
      <c r="JD111" s="58"/>
      <c r="JE111" s="58"/>
      <c r="JF111" s="58"/>
      <c r="JG111" s="58"/>
      <c r="JH111" s="58"/>
      <c r="JI111" s="58"/>
      <c r="JJ111" s="58"/>
      <c r="JK111" s="58"/>
      <c r="JL111" s="58"/>
      <c r="JM111" s="58"/>
      <c r="JN111" s="58"/>
      <c r="JO111" s="58"/>
      <c r="JP111" s="58"/>
      <c r="JQ111" s="58"/>
      <c r="JR111" s="58"/>
      <c r="JS111" s="58"/>
      <c r="JT111" s="58"/>
      <c r="JU111" s="58"/>
      <c r="JV111" s="58"/>
      <c r="JW111" s="58"/>
      <c r="JX111" s="58"/>
      <c r="JY111" s="58"/>
      <c r="JZ111" s="58"/>
      <c r="KA111" s="58"/>
      <c r="KB111" s="58"/>
      <c r="KC111" s="58"/>
      <c r="KD111" s="58"/>
      <c r="KE111" s="58"/>
      <c r="KF111" s="58"/>
      <c r="KG111" s="58"/>
      <c r="KH111" s="58"/>
      <c r="KI111" s="58"/>
      <c r="KJ111" s="58"/>
      <c r="KK111" s="58"/>
      <c r="KL111" s="58"/>
      <c r="KM111" s="58"/>
      <c r="KN111" s="58"/>
      <c r="KO111" s="58"/>
      <c r="KP111" s="58"/>
      <c r="KQ111" s="58"/>
      <c r="KR111" s="58"/>
      <c r="KS111" s="58"/>
      <c r="KT111" s="58"/>
      <c r="KU111" s="58"/>
      <c r="KV111" s="58"/>
      <c r="KW111" s="58"/>
      <c r="KX111" s="58"/>
      <c r="KY111" s="58"/>
      <c r="KZ111" s="58"/>
      <c r="LA111" s="58"/>
      <c r="LB111" s="58"/>
      <c r="LC111" s="58"/>
      <c r="LD111" s="58"/>
      <c r="LE111" s="58"/>
      <c r="LF111" s="58"/>
      <c r="LG111" s="58"/>
      <c r="LH111" s="58"/>
      <c r="LI111" s="58"/>
      <c r="LJ111" s="58"/>
      <c r="LK111" s="58"/>
      <c r="LL111" s="58"/>
      <c r="LM111" s="58"/>
      <c r="LN111" s="58"/>
      <c r="LO111" s="58"/>
      <c r="LP111" s="58"/>
      <c r="LQ111" s="58"/>
      <c r="LR111" s="58"/>
      <c r="LS111" s="58"/>
      <c r="LT111" s="58"/>
      <c r="LU111" s="58"/>
      <c r="LV111" s="58"/>
      <c r="LW111" s="58"/>
      <c r="LX111" s="58"/>
      <c r="LY111" s="58"/>
      <c r="LZ111" s="58"/>
      <c r="MA111" s="58"/>
      <c r="MB111" s="58"/>
      <c r="MC111" s="58"/>
      <c r="MD111" s="58"/>
      <c r="ME111" s="58"/>
      <c r="MF111" s="58"/>
      <c r="MG111" s="58"/>
      <c r="MH111" s="58"/>
      <c r="MI111" s="58"/>
      <c r="MJ111" s="58"/>
      <c r="MK111" s="58"/>
      <c r="ML111" s="58"/>
      <c r="MM111" s="58"/>
      <c r="MN111" s="58"/>
      <c r="MO111" s="58"/>
      <c r="MP111" s="58"/>
      <c r="MQ111" s="58"/>
      <c r="MR111" s="58"/>
      <c r="MS111" s="58"/>
      <c r="MT111" s="58"/>
      <c r="MU111" s="58"/>
      <c r="MV111" s="58"/>
      <c r="MW111" s="58"/>
      <c r="MX111" s="58"/>
      <c r="MY111" s="58"/>
      <c r="MZ111" s="58"/>
      <c r="NA111" s="58"/>
      <c r="NB111" s="58"/>
      <c r="NC111" s="58"/>
      <c r="ND111" s="58"/>
      <c r="NE111" s="58"/>
      <c r="NF111" s="58"/>
      <c r="NG111" s="58"/>
      <c r="NH111" s="58"/>
      <c r="NI111" s="58"/>
      <c r="NJ111" s="58"/>
      <c r="NK111" s="58"/>
      <c r="NL111" s="58"/>
      <c r="NM111" s="58"/>
      <c r="NN111" s="58"/>
      <c r="NO111" s="58"/>
      <c r="NP111" s="58"/>
      <c r="NQ111" s="58"/>
      <c r="NR111" s="58"/>
      <c r="NS111" s="58"/>
      <c r="NT111" s="58"/>
      <c r="NU111" s="58"/>
      <c r="NV111" s="58"/>
      <c r="NW111" s="58"/>
      <c r="NX111" s="58"/>
      <c r="NY111" s="58"/>
      <c r="NZ111" s="58"/>
      <c r="OA111" s="58"/>
      <c r="OB111" s="58"/>
      <c r="OC111" s="58"/>
      <c r="OD111" s="58"/>
      <c r="OE111" s="58"/>
      <c r="OF111" s="58"/>
      <c r="OG111" s="58"/>
      <c r="OH111" s="58"/>
      <c r="OI111" s="58"/>
      <c r="OJ111" s="58"/>
      <c r="OK111" s="58"/>
      <c r="OL111" s="58"/>
      <c r="OM111" s="58"/>
      <c r="ON111" s="58"/>
      <c r="OO111" s="58"/>
      <c r="OP111" s="58"/>
      <c r="OQ111" s="58"/>
      <c r="OR111" s="58"/>
      <c r="OS111" s="58"/>
      <c r="OT111" s="58"/>
      <c r="OU111" s="58"/>
      <c r="OV111" s="58"/>
      <c r="OW111" s="58"/>
      <c r="OX111" s="58"/>
      <c r="OY111" s="58"/>
      <c r="OZ111" s="58"/>
      <c r="PA111" s="58"/>
      <c r="PB111" s="58"/>
      <c r="PC111" s="58"/>
      <c r="PD111" s="58"/>
      <c r="PE111" s="58"/>
      <c r="PF111" s="58"/>
      <c r="PG111" s="58"/>
      <c r="PH111" s="58"/>
      <c r="PI111" s="58"/>
      <c r="PJ111" s="58"/>
      <c r="PK111" s="58"/>
      <c r="PL111" s="58"/>
      <c r="PM111" s="58"/>
      <c r="PN111" s="58"/>
      <c r="PO111" s="58"/>
      <c r="PP111" s="58"/>
      <c r="PQ111" s="58"/>
      <c r="PR111" s="58"/>
      <c r="PS111" s="58"/>
      <c r="PT111" s="58"/>
      <c r="PU111" s="58"/>
      <c r="PV111" s="58"/>
      <c r="PW111" s="58"/>
      <c r="PX111" s="58"/>
      <c r="PY111" s="58"/>
      <c r="PZ111" s="58"/>
      <c r="QA111" s="58"/>
      <c r="QB111" s="58"/>
      <c r="QC111" s="58"/>
      <c r="QD111" s="58"/>
      <c r="QE111" s="58"/>
      <c r="QF111" s="58"/>
      <c r="QG111" s="58"/>
      <c r="QH111" s="58"/>
      <c r="QI111" s="58"/>
      <c r="QJ111" s="58"/>
      <c r="QK111" s="58"/>
      <c r="QL111" s="58"/>
      <c r="QM111" s="58"/>
      <c r="QN111" s="58"/>
      <c r="QO111" s="58"/>
      <c r="QP111" s="58"/>
      <c r="QQ111" s="58"/>
      <c r="QR111" s="58"/>
      <c r="QS111" s="58"/>
      <c r="QT111" s="58"/>
      <c r="QU111" s="58"/>
      <c r="QV111" s="58"/>
      <c r="QW111" s="58"/>
      <c r="QX111" s="58"/>
      <c r="QY111" s="58"/>
      <c r="QZ111" s="58"/>
      <c r="RA111" s="58"/>
      <c r="RB111" s="58"/>
      <c r="RC111" s="58"/>
      <c r="RD111" s="58"/>
      <c r="RE111" s="58"/>
      <c r="RF111" s="58"/>
      <c r="RG111" s="58"/>
      <c r="RH111" s="58"/>
      <c r="RI111" s="58"/>
      <c r="RJ111" s="58"/>
      <c r="RK111" s="58"/>
      <c r="RL111" s="58"/>
      <c r="RM111" s="58"/>
      <c r="RN111" s="58"/>
      <c r="RO111" s="58"/>
      <c r="RP111" s="58"/>
      <c r="RQ111" s="58"/>
      <c r="RR111" s="58"/>
      <c r="RS111" s="58"/>
      <c r="RT111" s="58"/>
      <c r="RU111" s="58"/>
      <c r="RV111" s="58"/>
      <c r="RW111" s="58"/>
      <c r="RX111" s="58"/>
      <c r="RY111" s="58"/>
      <c r="RZ111" s="58"/>
      <c r="SA111" s="58"/>
      <c r="SB111" s="58"/>
      <c r="SC111" s="58"/>
      <c r="SD111" s="58"/>
      <c r="SE111" s="58"/>
      <c r="SF111" s="58"/>
      <c r="SG111" s="58"/>
      <c r="SH111" s="58"/>
      <c r="SI111" s="58"/>
      <c r="SJ111" s="58"/>
      <c r="SK111" s="58"/>
      <c r="SL111" s="58"/>
      <c r="SM111" s="58"/>
      <c r="SN111" s="58"/>
      <c r="SO111" s="58"/>
      <c r="SP111" s="58"/>
      <c r="SQ111" s="58"/>
      <c r="SR111" s="58"/>
      <c r="SS111" s="58"/>
      <c r="ST111" s="58"/>
      <c r="SU111" s="58"/>
      <c r="SV111" s="58"/>
      <c r="SW111" s="58"/>
      <c r="SX111" s="58"/>
      <c r="SY111" s="58"/>
      <c r="SZ111" s="58"/>
      <c r="TA111" s="58"/>
      <c r="TB111" s="58"/>
      <c r="TC111" s="58"/>
      <c r="TD111" s="58"/>
      <c r="TE111" s="58"/>
      <c r="TF111" s="58"/>
      <c r="TG111" s="58"/>
      <c r="TH111" s="58"/>
      <c r="TI111" s="58"/>
      <c r="TJ111" s="58"/>
      <c r="TK111" s="58"/>
      <c r="TL111" s="58"/>
      <c r="TM111" s="58"/>
      <c r="TN111" s="58"/>
      <c r="TO111" s="58"/>
      <c r="TP111" s="58"/>
      <c r="TQ111" s="58"/>
      <c r="TR111" s="58"/>
      <c r="TS111" s="58"/>
      <c r="TT111" s="58"/>
      <c r="TU111" s="58"/>
      <c r="TV111" s="58"/>
      <c r="TW111" s="58"/>
      <c r="TX111" s="58"/>
      <c r="TY111" s="58"/>
      <c r="TZ111" s="58"/>
      <c r="UA111" s="58"/>
      <c r="UB111" s="58"/>
      <c r="UC111" s="58"/>
      <c r="UD111" s="58"/>
      <c r="UE111" s="58"/>
      <c r="UF111" s="58"/>
      <c r="UG111" s="58"/>
      <c r="UH111" s="58"/>
      <c r="UI111" s="58"/>
      <c r="UJ111" s="58"/>
      <c r="UK111" s="58"/>
      <c r="UL111" s="58"/>
      <c r="UM111" s="58"/>
      <c r="UN111" s="58"/>
      <c r="UO111" s="58"/>
      <c r="UP111" s="58"/>
      <c r="UQ111" s="58"/>
      <c r="UR111" s="58"/>
      <c r="US111" s="58"/>
      <c r="UT111" s="58"/>
      <c r="UU111" s="58"/>
      <c r="UV111" s="58"/>
      <c r="UW111" s="58"/>
      <c r="UX111" s="58"/>
      <c r="UY111" s="58"/>
      <c r="UZ111" s="58"/>
      <c r="VA111" s="58"/>
      <c r="VB111" s="58"/>
      <c r="VC111" s="58"/>
      <c r="VD111" s="58"/>
      <c r="VE111" s="58"/>
      <c r="VF111" s="58"/>
      <c r="VG111" s="58"/>
      <c r="VH111" s="58"/>
      <c r="VI111" s="58"/>
      <c r="VJ111" s="58"/>
      <c r="VK111" s="58"/>
      <c r="VL111" s="58"/>
      <c r="VM111" s="58"/>
      <c r="VN111" s="58"/>
      <c r="VO111" s="58"/>
      <c r="VP111" s="58"/>
      <c r="VQ111" s="58"/>
      <c r="VR111" s="58"/>
      <c r="VS111" s="58"/>
      <c r="VT111" s="58"/>
      <c r="VU111" s="58"/>
      <c r="VV111" s="58"/>
      <c r="VW111" s="58"/>
      <c r="VX111" s="58"/>
      <c r="VY111" s="58"/>
      <c r="VZ111" s="58"/>
      <c r="WA111" s="58"/>
      <c r="WB111" s="58"/>
      <c r="WC111" s="58"/>
      <c r="WD111" s="58"/>
      <c r="WE111" s="58"/>
      <c r="WF111" s="58"/>
      <c r="WG111" s="58"/>
      <c r="WH111" s="58"/>
      <c r="WI111" s="58"/>
      <c r="WJ111" s="58"/>
      <c r="WK111" s="58"/>
      <c r="WL111" s="58"/>
      <c r="WM111" s="58"/>
      <c r="WN111" s="58"/>
      <c r="WO111" s="58"/>
      <c r="WP111" s="58"/>
      <c r="WQ111" s="58"/>
      <c r="WR111" s="58"/>
      <c r="WS111" s="58"/>
      <c r="WT111" s="58"/>
      <c r="WU111" s="58"/>
      <c r="WV111" s="58"/>
      <c r="WW111" s="58"/>
      <c r="WX111" s="58"/>
      <c r="WY111" s="58"/>
      <c r="WZ111" s="58"/>
      <c r="XA111" s="58"/>
      <c r="XB111" s="58"/>
      <c r="XC111" s="58"/>
      <c r="XD111" s="58"/>
      <c r="XE111" s="58"/>
      <c r="XF111" s="58"/>
      <c r="XG111" s="58"/>
      <c r="XH111" s="58"/>
      <c r="XI111" s="58"/>
      <c r="XJ111" s="58"/>
      <c r="XK111" s="58"/>
      <c r="XL111" s="58"/>
      <c r="XM111" s="58"/>
      <c r="XN111" s="58"/>
      <c r="XO111" s="58"/>
      <c r="XP111" s="58"/>
      <c r="XQ111" s="58"/>
      <c r="XR111" s="58"/>
      <c r="XS111" s="58"/>
      <c r="XT111" s="58"/>
      <c r="XU111" s="58"/>
      <c r="XV111" s="58"/>
      <c r="XW111" s="58"/>
      <c r="XX111" s="58"/>
      <c r="XY111" s="58"/>
      <c r="XZ111" s="58"/>
      <c r="YA111" s="58"/>
      <c r="YB111" s="58"/>
      <c r="YC111" s="58"/>
      <c r="YD111" s="58"/>
      <c r="YE111" s="58"/>
      <c r="YF111" s="58"/>
      <c r="YG111" s="58"/>
      <c r="YH111" s="58"/>
      <c r="YI111" s="58"/>
      <c r="YJ111" s="58"/>
      <c r="YK111" s="58"/>
      <c r="YL111" s="58"/>
      <c r="YM111" s="58"/>
      <c r="YN111" s="58"/>
      <c r="YO111" s="58"/>
      <c r="YP111" s="58"/>
      <c r="YQ111" s="58"/>
      <c r="YR111" s="58"/>
      <c r="YS111" s="58"/>
      <c r="YT111" s="58"/>
      <c r="YU111" s="58"/>
      <c r="YV111" s="58"/>
      <c r="YW111" s="58"/>
      <c r="YX111" s="58"/>
      <c r="YY111" s="58"/>
      <c r="YZ111" s="58"/>
      <c r="ZA111" s="58"/>
      <c r="ZB111" s="58"/>
      <c r="ZC111" s="58"/>
      <c r="ZD111" s="58"/>
      <c r="ZE111" s="58"/>
      <c r="ZF111" s="58"/>
      <c r="ZG111" s="58"/>
      <c r="ZH111" s="58"/>
      <c r="ZI111" s="58"/>
      <c r="ZJ111" s="58"/>
      <c r="ZK111" s="58"/>
      <c r="ZL111" s="58"/>
      <c r="ZM111" s="58"/>
      <c r="ZN111" s="58"/>
      <c r="ZO111" s="58"/>
      <c r="ZP111" s="58"/>
      <c r="ZQ111" s="58"/>
      <c r="ZR111" s="58"/>
      <c r="ZS111" s="58"/>
      <c r="ZT111" s="58"/>
      <c r="ZU111" s="58"/>
      <c r="ZV111" s="58"/>
      <c r="ZW111" s="58"/>
      <c r="ZX111" s="58"/>
      <c r="ZY111" s="58"/>
      <c r="ZZ111" s="58"/>
      <c r="AAA111" s="58"/>
      <c r="AAB111" s="58"/>
      <c r="AAC111" s="58"/>
      <c r="AAD111" s="58"/>
      <c r="AAE111" s="58"/>
      <c r="AAF111" s="58"/>
      <c r="AAG111" s="58"/>
      <c r="AAH111" s="58"/>
      <c r="AAI111" s="58"/>
      <c r="AAJ111" s="58"/>
      <c r="AAK111" s="58"/>
      <c r="AAL111" s="58"/>
      <c r="AAM111" s="58"/>
      <c r="AAN111" s="58"/>
      <c r="AAO111" s="58"/>
      <c r="AAP111" s="58"/>
      <c r="AAQ111" s="58"/>
      <c r="AAR111" s="58"/>
      <c r="AAS111" s="58"/>
      <c r="AAT111" s="58"/>
      <c r="AAU111" s="58"/>
      <c r="AAV111" s="58"/>
      <c r="AAW111" s="58"/>
      <c r="AAX111" s="58"/>
      <c r="AAY111" s="58"/>
      <c r="AAZ111" s="58"/>
      <c r="ABA111" s="58"/>
      <c r="ABB111" s="58"/>
      <c r="ABC111" s="58"/>
      <c r="ABD111" s="58"/>
      <c r="ABE111" s="58"/>
      <c r="ABF111" s="58"/>
      <c r="ABG111" s="58"/>
      <c r="ABH111" s="58"/>
      <c r="ABI111" s="58"/>
      <c r="ABJ111" s="58"/>
      <c r="ABK111" s="58"/>
      <c r="ABL111" s="58"/>
      <c r="ABM111" s="58"/>
      <c r="ABN111" s="58"/>
      <c r="ABO111" s="58"/>
      <c r="ABP111" s="58"/>
      <c r="ABQ111" s="58"/>
      <c r="ABR111" s="58"/>
      <c r="ABS111" s="58"/>
      <c r="ABT111" s="58"/>
      <c r="ABU111" s="58"/>
      <c r="ABV111" s="58"/>
      <c r="ABW111" s="58"/>
      <c r="ABX111" s="58"/>
      <c r="ABY111" s="58"/>
      <c r="ABZ111" s="58"/>
      <c r="ACA111" s="58"/>
      <c r="ACB111" s="58"/>
      <c r="ACC111" s="58"/>
      <c r="ACD111" s="58"/>
      <c r="ACE111" s="58"/>
      <c r="ACF111" s="58"/>
      <c r="ACG111" s="58"/>
      <c r="ACH111" s="58"/>
      <c r="ACI111" s="58"/>
      <c r="ACJ111" s="58"/>
      <c r="ACK111" s="58"/>
      <c r="ACL111" s="58"/>
      <c r="ACM111" s="58"/>
      <c r="ACN111" s="58"/>
      <c r="ACO111" s="58"/>
      <c r="ACP111" s="58"/>
      <c r="ACQ111" s="58"/>
      <c r="ACR111" s="58"/>
      <c r="ACS111" s="58"/>
      <c r="ACT111" s="58"/>
      <c r="ACU111" s="58"/>
      <c r="ACV111" s="58"/>
      <c r="ACW111" s="58"/>
      <c r="ACX111" s="58"/>
      <c r="ACY111" s="58"/>
      <c r="ACZ111" s="58"/>
      <c r="ADA111" s="58"/>
      <c r="ADB111" s="58"/>
      <c r="ADC111" s="58"/>
      <c r="ADD111" s="58"/>
      <c r="ADE111" s="58"/>
      <c r="ADF111" s="58"/>
      <c r="ADG111" s="58"/>
      <c r="ADH111" s="58"/>
      <c r="ADI111" s="58"/>
      <c r="ADJ111" s="58"/>
      <c r="ADK111" s="58"/>
      <c r="ADL111" s="58"/>
      <c r="ADM111" s="58"/>
      <c r="ADN111" s="58"/>
      <c r="ADO111" s="58"/>
      <c r="ADP111" s="58"/>
      <c r="ADQ111" s="58"/>
      <c r="ADR111" s="58"/>
      <c r="ADS111" s="58"/>
      <c r="ADT111" s="58"/>
      <c r="ADU111" s="58"/>
      <c r="ADV111" s="58"/>
      <c r="ADW111" s="58"/>
      <c r="ADX111" s="58"/>
      <c r="ADY111" s="58"/>
      <c r="ADZ111" s="58"/>
      <c r="AEA111" s="58"/>
      <c r="AEB111" s="58"/>
      <c r="AEC111" s="58"/>
      <c r="AED111" s="58"/>
      <c r="AEE111" s="58"/>
      <c r="AEF111" s="58"/>
      <c r="AEG111" s="58"/>
      <c r="AEH111" s="58"/>
      <c r="AEI111" s="58"/>
      <c r="AEJ111" s="58"/>
      <c r="AEK111" s="58"/>
      <c r="AEL111" s="58"/>
      <c r="AEM111" s="58"/>
      <c r="AEN111" s="58"/>
      <c r="AEO111" s="58"/>
      <c r="AEP111" s="58"/>
      <c r="AEQ111" s="58"/>
      <c r="AER111" s="58"/>
      <c r="AES111" s="58"/>
      <c r="AET111" s="58"/>
      <c r="AEU111" s="58"/>
      <c r="AEV111" s="58"/>
      <c r="AEW111" s="58"/>
      <c r="AEX111" s="58"/>
      <c r="AEY111" s="58"/>
      <c r="AEZ111" s="58"/>
      <c r="AFA111" s="58"/>
      <c r="AFB111" s="58"/>
      <c r="AFC111" s="58"/>
      <c r="AFD111" s="58"/>
      <c r="AFE111" s="58"/>
      <c r="AFF111" s="58"/>
      <c r="AFG111" s="58"/>
      <c r="AFH111" s="58"/>
      <c r="AFI111" s="58"/>
      <c r="AFJ111" s="58"/>
      <c r="AFK111" s="58"/>
      <c r="AFL111" s="58"/>
      <c r="AFM111" s="58"/>
      <c r="AFN111" s="58"/>
      <c r="AFO111" s="58"/>
      <c r="AFP111" s="58"/>
      <c r="AFQ111" s="58"/>
      <c r="AFR111" s="58"/>
      <c r="AFS111" s="58"/>
      <c r="AFT111" s="58"/>
      <c r="AFU111" s="58"/>
      <c r="AFV111" s="58"/>
      <c r="AFW111" s="58"/>
      <c r="AFX111" s="58"/>
      <c r="AFY111" s="58"/>
      <c r="AFZ111" s="58"/>
      <c r="AGA111" s="58"/>
      <c r="AGB111" s="58"/>
      <c r="AGC111" s="58"/>
      <c r="AGD111" s="58"/>
      <c r="AGE111" s="58"/>
      <c r="AGF111" s="58"/>
      <c r="AGG111" s="58"/>
      <c r="AGH111" s="58"/>
      <c r="AGI111" s="58"/>
      <c r="AGJ111" s="58"/>
      <c r="AGK111" s="58"/>
      <c r="AGL111" s="58"/>
      <c r="AGM111" s="58"/>
      <c r="AGN111" s="58"/>
      <c r="AGO111" s="58"/>
      <c r="AGP111" s="58"/>
      <c r="AGQ111" s="58"/>
      <c r="AGR111" s="58"/>
      <c r="AGS111" s="58"/>
      <c r="AGT111" s="58"/>
      <c r="AGU111" s="58"/>
      <c r="AGV111" s="58"/>
      <c r="AGW111" s="58"/>
      <c r="AGX111" s="58"/>
      <c r="AGY111" s="58"/>
      <c r="AGZ111" s="58"/>
      <c r="AHA111" s="58"/>
      <c r="AHB111" s="58"/>
      <c r="AHC111" s="58"/>
      <c r="AHD111" s="58"/>
      <c r="AHE111" s="58"/>
      <c r="AHF111" s="58"/>
      <c r="AHG111" s="58"/>
      <c r="AHH111" s="58"/>
      <c r="AHI111" s="58"/>
      <c r="AHJ111" s="58"/>
      <c r="AHK111" s="58"/>
      <c r="AHL111" s="58"/>
      <c r="AHM111" s="58"/>
      <c r="AHN111" s="58"/>
      <c r="AHO111" s="58"/>
      <c r="AHP111" s="58"/>
      <c r="AHQ111" s="58"/>
      <c r="AHR111" s="58"/>
      <c r="AHS111" s="58"/>
      <c r="AHT111" s="58"/>
      <c r="AHU111" s="58"/>
      <c r="AHV111" s="58"/>
      <c r="AHW111" s="58"/>
      <c r="AHX111" s="58"/>
      <c r="AHY111" s="58"/>
      <c r="AHZ111" s="58"/>
      <c r="AIA111" s="58"/>
      <c r="AIB111" s="58"/>
      <c r="AIC111" s="58"/>
      <c r="AID111" s="58"/>
      <c r="AIE111" s="58"/>
      <c r="AIF111" s="58"/>
      <c r="AIG111" s="58"/>
      <c r="AIH111" s="58"/>
      <c r="AII111" s="58"/>
      <c r="AIJ111" s="58"/>
      <c r="AIK111" s="58"/>
      <c r="AIL111" s="58"/>
      <c r="AIM111" s="58"/>
      <c r="AIN111" s="58"/>
      <c r="AIO111" s="58"/>
      <c r="AIP111" s="58"/>
      <c r="AIQ111" s="58"/>
      <c r="AIR111" s="58"/>
      <c r="AIS111" s="58"/>
      <c r="AIT111" s="58"/>
      <c r="AIU111" s="58"/>
      <c r="AIV111" s="58"/>
      <c r="AIW111" s="58"/>
      <c r="AIX111" s="58"/>
      <c r="AIY111" s="58"/>
      <c r="AIZ111" s="58"/>
      <c r="AJA111" s="58"/>
      <c r="AJB111" s="58"/>
      <c r="AJC111" s="58"/>
      <c r="AJD111" s="58"/>
      <c r="AJE111" s="58"/>
      <c r="AJF111" s="58"/>
      <c r="AJG111" s="58"/>
      <c r="AJH111" s="58"/>
      <c r="AJI111" s="58"/>
      <c r="AJJ111" s="58"/>
      <c r="AJK111" s="58"/>
      <c r="AJL111" s="58"/>
      <c r="AJM111" s="58"/>
      <c r="AJN111" s="58"/>
      <c r="AJO111" s="58"/>
      <c r="AJP111" s="58"/>
      <c r="AJQ111" s="58"/>
      <c r="AJR111" s="58"/>
      <c r="AJS111" s="58"/>
      <c r="AJT111" s="58"/>
      <c r="AJU111" s="58"/>
      <c r="AJV111" s="58"/>
      <c r="AJW111" s="58"/>
      <c r="AJX111" s="58"/>
      <c r="AJY111" s="58"/>
      <c r="AJZ111" s="58"/>
      <c r="AKA111" s="58"/>
      <c r="AKB111" s="58"/>
      <c r="AKC111" s="58"/>
      <c r="AKD111" s="58"/>
      <c r="AKE111" s="58"/>
      <c r="AKF111" s="58"/>
      <c r="AKG111" s="58"/>
      <c r="AKH111" s="58"/>
      <c r="AKI111" s="58"/>
      <c r="AKJ111" s="58"/>
      <c r="AKK111" s="58"/>
      <c r="AKL111" s="58"/>
      <c r="AKM111" s="58"/>
      <c r="AKN111" s="58"/>
      <c r="AKO111" s="58"/>
      <c r="AKP111" s="58"/>
      <c r="AKQ111" s="58"/>
      <c r="AKR111" s="58"/>
      <c r="AKS111" s="58"/>
      <c r="AKT111" s="58"/>
      <c r="AKU111" s="58"/>
      <c r="AKV111" s="58"/>
      <c r="AKW111" s="58"/>
      <c r="AKX111" s="58"/>
      <c r="AKY111" s="58"/>
      <c r="AKZ111" s="58"/>
      <c r="ALA111" s="58"/>
      <c r="ALB111" s="58"/>
      <c r="ALC111" s="58"/>
      <c r="ALD111" s="58"/>
      <c r="ALE111" s="58"/>
      <c r="ALF111" s="58"/>
      <c r="ALG111" s="58"/>
      <c r="ALH111" s="58"/>
      <c r="ALI111" s="58"/>
      <c r="ALJ111" s="58"/>
      <c r="ALK111" s="58"/>
      <c r="ALL111" s="58"/>
      <c r="ALM111" s="58"/>
      <c r="ALN111" s="58"/>
      <c r="ALO111" s="58"/>
      <c r="ALP111" s="58"/>
      <c r="ALQ111" s="58"/>
      <c r="ALR111" s="58"/>
      <c r="ALS111" s="58"/>
      <c r="ALT111" s="58"/>
      <c r="ALU111" s="58"/>
      <c r="ALV111" s="58"/>
      <c r="ALW111" s="58"/>
      <c r="ALX111" s="58"/>
      <c r="ALY111" s="58"/>
      <c r="ALZ111" s="58"/>
      <c r="AMA111" s="58"/>
      <c r="AMB111" s="58"/>
      <c r="AMC111" s="58"/>
      <c r="AMD111" s="58"/>
      <c r="AME111" s="58"/>
      <c r="AMF111" s="58"/>
      <c r="AMG111" s="58"/>
      <c r="AMH111" s="58"/>
      <c r="AMI111" s="58"/>
      <c r="AMJ111" s="59"/>
    </row>
    <row r="112" spans="1:1024" s="2" customFormat="1" ht="15" customHeight="1">
      <c r="A112" s="190"/>
      <c r="B112" s="190"/>
      <c r="C112" s="190"/>
      <c r="D112" s="190"/>
      <c r="E112" s="190"/>
      <c r="F112" s="190"/>
      <c r="G112" s="190"/>
      <c r="H112" s="190"/>
      <c r="I112" s="190"/>
      <c r="J112" s="149"/>
      <c r="K112" s="1"/>
      <c r="AV112" s="58"/>
      <c r="AW112" s="58"/>
      <c r="AX112" s="58"/>
      <c r="AY112" s="58"/>
      <c r="AZ112" s="58"/>
      <c r="BA112" s="58"/>
      <c r="BB112" s="58"/>
      <c r="BC112" s="58"/>
      <c r="BD112" s="58"/>
      <c r="BE112" s="58"/>
      <c r="BF112" s="58"/>
      <c r="BG112" s="58"/>
      <c r="BH112" s="58"/>
      <c r="BI112" s="58"/>
      <c r="BJ112" s="58"/>
      <c r="BK112" s="58"/>
      <c r="BL112" s="58"/>
      <c r="BM112" s="58"/>
      <c r="BN112" s="58"/>
      <c r="BO112" s="58"/>
      <c r="BP112" s="58"/>
      <c r="BQ112" s="58"/>
      <c r="BR112" s="58"/>
      <c r="BS112" s="58"/>
      <c r="BT112" s="58"/>
      <c r="BU112" s="58"/>
      <c r="BV112" s="58"/>
      <c r="BW112" s="58"/>
      <c r="BX112" s="58"/>
      <c r="BY112" s="58"/>
      <c r="BZ112" s="58"/>
      <c r="CA112" s="58"/>
      <c r="CB112" s="58"/>
      <c r="CC112" s="58"/>
      <c r="CD112" s="58"/>
      <c r="CE112" s="58"/>
      <c r="CF112" s="58"/>
      <c r="CG112" s="58"/>
      <c r="CH112" s="58"/>
      <c r="CI112" s="58"/>
      <c r="CJ112" s="58"/>
      <c r="CK112" s="58"/>
      <c r="CL112" s="58"/>
      <c r="CM112" s="58"/>
      <c r="CN112" s="58"/>
      <c r="CO112" s="58"/>
      <c r="CP112" s="58"/>
      <c r="CQ112" s="58"/>
      <c r="CR112" s="58"/>
      <c r="CS112" s="58"/>
      <c r="CT112" s="58"/>
      <c r="CU112" s="58"/>
      <c r="CV112" s="58"/>
      <c r="CW112" s="58"/>
      <c r="CX112" s="58"/>
      <c r="CY112" s="58"/>
      <c r="CZ112" s="58"/>
      <c r="DA112" s="58"/>
      <c r="DB112" s="58"/>
      <c r="DC112" s="58"/>
      <c r="DD112" s="58"/>
      <c r="DE112" s="58"/>
      <c r="DF112" s="58"/>
      <c r="DG112" s="58"/>
      <c r="DH112" s="58"/>
      <c r="DI112" s="58"/>
      <c r="DJ112" s="58"/>
      <c r="DK112" s="58"/>
      <c r="DL112" s="58"/>
      <c r="DM112" s="58"/>
      <c r="DN112" s="58"/>
      <c r="DO112" s="58"/>
      <c r="DP112" s="58"/>
      <c r="DQ112" s="58"/>
      <c r="DR112" s="58"/>
      <c r="DS112" s="58"/>
      <c r="DT112" s="58"/>
      <c r="DU112" s="58"/>
      <c r="DV112" s="58"/>
      <c r="DW112" s="58"/>
      <c r="DX112" s="58"/>
      <c r="DY112" s="58"/>
      <c r="DZ112" s="58"/>
      <c r="EA112" s="58"/>
      <c r="EB112" s="58"/>
      <c r="EC112" s="58"/>
      <c r="ED112" s="58"/>
      <c r="EE112" s="58"/>
      <c r="EF112" s="58"/>
      <c r="EG112" s="58"/>
      <c r="EH112" s="58"/>
      <c r="EI112" s="58"/>
      <c r="EJ112" s="58"/>
      <c r="EK112" s="58"/>
      <c r="EL112" s="58"/>
      <c r="EM112" s="58"/>
      <c r="EN112" s="58"/>
      <c r="EO112" s="58"/>
      <c r="EP112" s="58"/>
      <c r="EQ112" s="58"/>
      <c r="ER112" s="58"/>
      <c r="ES112" s="58"/>
      <c r="ET112" s="58"/>
      <c r="EU112" s="58"/>
      <c r="EV112" s="58"/>
      <c r="EW112" s="58"/>
      <c r="EX112" s="58"/>
      <c r="EY112" s="58"/>
      <c r="EZ112" s="58"/>
      <c r="FA112" s="58"/>
      <c r="FB112" s="58"/>
      <c r="FC112" s="58"/>
      <c r="FD112" s="58"/>
      <c r="FE112" s="58"/>
      <c r="FF112" s="58"/>
      <c r="FG112" s="58"/>
      <c r="FH112" s="58"/>
      <c r="FI112" s="58"/>
      <c r="FJ112" s="58"/>
      <c r="FK112" s="58"/>
      <c r="FL112" s="58"/>
      <c r="FM112" s="58"/>
      <c r="FN112" s="58"/>
      <c r="FO112" s="58"/>
      <c r="FP112" s="58"/>
      <c r="FQ112" s="58"/>
      <c r="FR112" s="58"/>
      <c r="FS112" s="58"/>
      <c r="FT112" s="58"/>
      <c r="FU112" s="58"/>
      <c r="FV112" s="58"/>
      <c r="FW112" s="58"/>
      <c r="FX112" s="58"/>
      <c r="FY112" s="58"/>
      <c r="FZ112" s="58"/>
      <c r="GA112" s="58"/>
      <c r="GB112" s="58"/>
      <c r="GC112" s="58"/>
      <c r="GD112" s="58"/>
      <c r="GE112" s="58"/>
      <c r="GF112" s="58"/>
      <c r="GG112" s="58"/>
      <c r="GH112" s="58"/>
      <c r="GI112" s="58"/>
      <c r="GJ112" s="58"/>
      <c r="GK112" s="58"/>
      <c r="GL112" s="58"/>
      <c r="GM112" s="58"/>
      <c r="GN112" s="58"/>
      <c r="GO112" s="58"/>
      <c r="GP112" s="58"/>
      <c r="GQ112" s="58"/>
      <c r="GR112" s="58"/>
      <c r="GS112" s="58"/>
      <c r="GT112" s="58"/>
      <c r="GU112" s="58"/>
      <c r="GV112" s="58"/>
      <c r="GW112" s="58"/>
      <c r="GX112" s="58"/>
      <c r="GY112" s="58"/>
      <c r="GZ112" s="58"/>
      <c r="HA112" s="58"/>
      <c r="HB112" s="58"/>
      <c r="HC112" s="58"/>
      <c r="HD112" s="58"/>
      <c r="HE112" s="58"/>
      <c r="HF112" s="58"/>
      <c r="HG112" s="58"/>
      <c r="HH112" s="58"/>
      <c r="HI112" s="58"/>
      <c r="HJ112" s="58"/>
      <c r="HK112" s="58"/>
      <c r="HL112" s="58"/>
      <c r="HM112" s="58"/>
      <c r="HN112" s="58"/>
      <c r="HO112" s="58"/>
      <c r="HP112" s="58"/>
      <c r="HQ112" s="58"/>
      <c r="HR112" s="58"/>
      <c r="HS112" s="58"/>
      <c r="HT112" s="58"/>
      <c r="HU112" s="58"/>
      <c r="HV112" s="58"/>
      <c r="HW112" s="58"/>
      <c r="HX112" s="58"/>
      <c r="HY112" s="58"/>
      <c r="HZ112" s="58"/>
      <c r="IA112" s="58"/>
      <c r="IB112" s="58"/>
      <c r="IC112" s="58"/>
      <c r="ID112" s="58"/>
      <c r="IE112" s="58"/>
      <c r="IF112" s="58"/>
      <c r="IG112" s="58"/>
      <c r="IH112" s="58"/>
      <c r="II112" s="58"/>
      <c r="IJ112" s="58"/>
      <c r="IK112" s="58"/>
      <c r="IL112" s="58"/>
      <c r="IM112" s="58"/>
      <c r="IN112" s="58"/>
      <c r="IO112" s="58"/>
      <c r="IP112" s="58"/>
      <c r="IQ112" s="58"/>
      <c r="IR112" s="58"/>
      <c r="IS112" s="58"/>
      <c r="IT112" s="58"/>
      <c r="IU112" s="58"/>
      <c r="IV112" s="58"/>
      <c r="IW112" s="58"/>
      <c r="IX112" s="58"/>
      <c r="IY112" s="58"/>
      <c r="IZ112" s="58"/>
      <c r="JA112" s="58"/>
      <c r="JB112" s="58"/>
      <c r="JC112" s="58"/>
      <c r="JD112" s="58"/>
      <c r="JE112" s="58"/>
      <c r="JF112" s="58"/>
      <c r="JG112" s="58"/>
      <c r="JH112" s="58"/>
      <c r="JI112" s="58"/>
      <c r="JJ112" s="58"/>
      <c r="JK112" s="58"/>
      <c r="JL112" s="58"/>
      <c r="JM112" s="58"/>
      <c r="JN112" s="58"/>
      <c r="JO112" s="58"/>
      <c r="JP112" s="58"/>
      <c r="JQ112" s="58"/>
      <c r="JR112" s="58"/>
      <c r="JS112" s="58"/>
      <c r="JT112" s="58"/>
      <c r="JU112" s="58"/>
      <c r="JV112" s="58"/>
      <c r="JW112" s="58"/>
      <c r="JX112" s="58"/>
      <c r="JY112" s="58"/>
      <c r="JZ112" s="58"/>
      <c r="KA112" s="58"/>
      <c r="KB112" s="58"/>
      <c r="KC112" s="58"/>
      <c r="KD112" s="58"/>
      <c r="KE112" s="58"/>
      <c r="KF112" s="58"/>
      <c r="KG112" s="58"/>
      <c r="KH112" s="58"/>
      <c r="KI112" s="58"/>
      <c r="KJ112" s="58"/>
      <c r="KK112" s="58"/>
      <c r="KL112" s="58"/>
      <c r="KM112" s="58"/>
      <c r="KN112" s="58"/>
      <c r="KO112" s="58"/>
      <c r="KP112" s="58"/>
      <c r="KQ112" s="58"/>
      <c r="KR112" s="58"/>
      <c r="KS112" s="58"/>
      <c r="KT112" s="58"/>
      <c r="KU112" s="58"/>
      <c r="KV112" s="58"/>
      <c r="KW112" s="58"/>
      <c r="KX112" s="58"/>
      <c r="KY112" s="58"/>
      <c r="KZ112" s="58"/>
      <c r="LA112" s="58"/>
      <c r="LB112" s="58"/>
      <c r="LC112" s="58"/>
      <c r="LD112" s="58"/>
      <c r="LE112" s="58"/>
      <c r="LF112" s="58"/>
      <c r="LG112" s="58"/>
      <c r="LH112" s="58"/>
      <c r="LI112" s="58"/>
      <c r="LJ112" s="58"/>
      <c r="LK112" s="58"/>
      <c r="LL112" s="58"/>
      <c r="LM112" s="58"/>
      <c r="LN112" s="58"/>
      <c r="LO112" s="58"/>
      <c r="LP112" s="58"/>
      <c r="LQ112" s="58"/>
      <c r="LR112" s="58"/>
      <c r="LS112" s="58"/>
      <c r="LT112" s="58"/>
      <c r="LU112" s="58"/>
      <c r="LV112" s="58"/>
      <c r="LW112" s="58"/>
      <c r="LX112" s="58"/>
      <c r="LY112" s="58"/>
      <c r="LZ112" s="58"/>
      <c r="MA112" s="58"/>
      <c r="MB112" s="58"/>
      <c r="MC112" s="58"/>
      <c r="MD112" s="58"/>
      <c r="ME112" s="58"/>
      <c r="MF112" s="58"/>
      <c r="MG112" s="58"/>
      <c r="MH112" s="58"/>
      <c r="MI112" s="58"/>
      <c r="MJ112" s="58"/>
      <c r="MK112" s="58"/>
      <c r="ML112" s="58"/>
      <c r="MM112" s="58"/>
      <c r="MN112" s="58"/>
      <c r="MO112" s="58"/>
      <c r="MP112" s="58"/>
      <c r="MQ112" s="58"/>
      <c r="MR112" s="58"/>
      <c r="MS112" s="58"/>
      <c r="MT112" s="58"/>
      <c r="MU112" s="58"/>
      <c r="MV112" s="58"/>
      <c r="MW112" s="58"/>
      <c r="MX112" s="58"/>
      <c r="MY112" s="58"/>
      <c r="MZ112" s="58"/>
      <c r="NA112" s="58"/>
      <c r="NB112" s="58"/>
      <c r="NC112" s="58"/>
      <c r="ND112" s="58"/>
      <c r="NE112" s="58"/>
      <c r="NF112" s="58"/>
      <c r="NG112" s="58"/>
      <c r="NH112" s="58"/>
      <c r="NI112" s="58"/>
      <c r="NJ112" s="58"/>
      <c r="NK112" s="58"/>
      <c r="NL112" s="58"/>
      <c r="NM112" s="58"/>
      <c r="NN112" s="58"/>
      <c r="NO112" s="58"/>
      <c r="NP112" s="58"/>
      <c r="NQ112" s="58"/>
      <c r="NR112" s="58"/>
      <c r="NS112" s="58"/>
      <c r="NT112" s="58"/>
      <c r="NU112" s="58"/>
      <c r="NV112" s="58"/>
      <c r="NW112" s="58"/>
      <c r="NX112" s="58"/>
      <c r="NY112" s="58"/>
      <c r="NZ112" s="58"/>
      <c r="OA112" s="58"/>
      <c r="OB112" s="58"/>
      <c r="OC112" s="58"/>
      <c r="OD112" s="58"/>
      <c r="OE112" s="58"/>
      <c r="OF112" s="58"/>
      <c r="OG112" s="58"/>
      <c r="OH112" s="58"/>
      <c r="OI112" s="58"/>
      <c r="OJ112" s="58"/>
      <c r="OK112" s="58"/>
      <c r="OL112" s="58"/>
      <c r="OM112" s="58"/>
      <c r="ON112" s="58"/>
      <c r="OO112" s="58"/>
      <c r="OP112" s="58"/>
      <c r="OQ112" s="58"/>
      <c r="OR112" s="58"/>
      <c r="OS112" s="58"/>
      <c r="OT112" s="58"/>
      <c r="OU112" s="58"/>
      <c r="OV112" s="58"/>
      <c r="OW112" s="58"/>
      <c r="OX112" s="58"/>
      <c r="OY112" s="58"/>
      <c r="OZ112" s="58"/>
      <c r="PA112" s="58"/>
      <c r="PB112" s="58"/>
      <c r="PC112" s="58"/>
      <c r="PD112" s="58"/>
      <c r="PE112" s="58"/>
      <c r="PF112" s="58"/>
      <c r="PG112" s="58"/>
      <c r="PH112" s="58"/>
      <c r="PI112" s="58"/>
      <c r="PJ112" s="58"/>
      <c r="PK112" s="58"/>
      <c r="PL112" s="58"/>
      <c r="PM112" s="58"/>
      <c r="PN112" s="58"/>
      <c r="PO112" s="58"/>
      <c r="PP112" s="58"/>
      <c r="PQ112" s="58"/>
      <c r="PR112" s="58"/>
      <c r="PS112" s="58"/>
      <c r="PT112" s="58"/>
      <c r="PU112" s="58"/>
      <c r="PV112" s="58"/>
      <c r="PW112" s="58"/>
      <c r="PX112" s="58"/>
      <c r="PY112" s="58"/>
      <c r="PZ112" s="58"/>
      <c r="QA112" s="58"/>
      <c r="QB112" s="58"/>
      <c r="QC112" s="58"/>
      <c r="QD112" s="58"/>
      <c r="QE112" s="58"/>
      <c r="QF112" s="58"/>
      <c r="QG112" s="58"/>
      <c r="QH112" s="58"/>
      <c r="QI112" s="58"/>
      <c r="QJ112" s="58"/>
      <c r="QK112" s="58"/>
      <c r="QL112" s="58"/>
      <c r="QM112" s="58"/>
      <c r="QN112" s="58"/>
      <c r="QO112" s="58"/>
      <c r="QP112" s="58"/>
      <c r="QQ112" s="58"/>
      <c r="QR112" s="58"/>
      <c r="QS112" s="58"/>
      <c r="QT112" s="58"/>
      <c r="QU112" s="58"/>
      <c r="QV112" s="58"/>
      <c r="QW112" s="58"/>
      <c r="QX112" s="58"/>
      <c r="QY112" s="58"/>
      <c r="QZ112" s="58"/>
      <c r="RA112" s="58"/>
      <c r="RB112" s="58"/>
      <c r="RC112" s="58"/>
      <c r="RD112" s="58"/>
      <c r="RE112" s="58"/>
      <c r="RF112" s="58"/>
      <c r="RG112" s="58"/>
      <c r="RH112" s="58"/>
      <c r="RI112" s="58"/>
      <c r="RJ112" s="58"/>
      <c r="RK112" s="58"/>
      <c r="RL112" s="58"/>
      <c r="RM112" s="58"/>
      <c r="RN112" s="58"/>
      <c r="RO112" s="58"/>
      <c r="RP112" s="58"/>
      <c r="RQ112" s="58"/>
      <c r="RR112" s="58"/>
      <c r="RS112" s="58"/>
      <c r="RT112" s="58"/>
      <c r="RU112" s="58"/>
      <c r="RV112" s="58"/>
      <c r="RW112" s="58"/>
      <c r="RX112" s="58"/>
      <c r="RY112" s="58"/>
      <c r="RZ112" s="58"/>
      <c r="SA112" s="58"/>
      <c r="SB112" s="58"/>
      <c r="SC112" s="58"/>
      <c r="SD112" s="58"/>
      <c r="SE112" s="58"/>
      <c r="SF112" s="58"/>
      <c r="SG112" s="58"/>
      <c r="SH112" s="58"/>
      <c r="SI112" s="58"/>
      <c r="SJ112" s="58"/>
      <c r="SK112" s="58"/>
      <c r="SL112" s="58"/>
      <c r="SM112" s="58"/>
      <c r="SN112" s="58"/>
      <c r="SO112" s="58"/>
      <c r="SP112" s="58"/>
      <c r="SQ112" s="58"/>
      <c r="SR112" s="58"/>
      <c r="SS112" s="58"/>
      <c r="ST112" s="58"/>
      <c r="SU112" s="58"/>
      <c r="SV112" s="58"/>
      <c r="SW112" s="58"/>
      <c r="SX112" s="58"/>
      <c r="SY112" s="58"/>
      <c r="SZ112" s="58"/>
      <c r="TA112" s="58"/>
      <c r="TB112" s="58"/>
      <c r="TC112" s="58"/>
      <c r="TD112" s="58"/>
      <c r="TE112" s="58"/>
      <c r="TF112" s="58"/>
      <c r="TG112" s="58"/>
      <c r="TH112" s="58"/>
      <c r="TI112" s="58"/>
      <c r="TJ112" s="58"/>
      <c r="TK112" s="58"/>
      <c r="TL112" s="58"/>
      <c r="TM112" s="58"/>
      <c r="TN112" s="58"/>
      <c r="TO112" s="58"/>
      <c r="TP112" s="58"/>
      <c r="TQ112" s="58"/>
      <c r="TR112" s="58"/>
      <c r="TS112" s="58"/>
      <c r="TT112" s="58"/>
      <c r="TU112" s="58"/>
      <c r="TV112" s="58"/>
      <c r="TW112" s="58"/>
      <c r="TX112" s="58"/>
      <c r="TY112" s="58"/>
      <c r="TZ112" s="58"/>
      <c r="UA112" s="58"/>
      <c r="UB112" s="58"/>
      <c r="UC112" s="58"/>
      <c r="UD112" s="58"/>
      <c r="UE112" s="58"/>
      <c r="UF112" s="58"/>
      <c r="UG112" s="58"/>
      <c r="UH112" s="58"/>
      <c r="UI112" s="58"/>
      <c r="UJ112" s="58"/>
      <c r="UK112" s="58"/>
      <c r="UL112" s="58"/>
      <c r="UM112" s="58"/>
      <c r="UN112" s="58"/>
      <c r="UO112" s="58"/>
      <c r="UP112" s="58"/>
      <c r="UQ112" s="58"/>
      <c r="UR112" s="58"/>
      <c r="US112" s="58"/>
      <c r="UT112" s="58"/>
      <c r="UU112" s="58"/>
      <c r="UV112" s="58"/>
      <c r="UW112" s="58"/>
      <c r="UX112" s="58"/>
      <c r="UY112" s="58"/>
      <c r="UZ112" s="58"/>
      <c r="VA112" s="58"/>
      <c r="VB112" s="58"/>
      <c r="VC112" s="58"/>
      <c r="VD112" s="58"/>
      <c r="VE112" s="58"/>
      <c r="VF112" s="58"/>
      <c r="VG112" s="58"/>
      <c r="VH112" s="58"/>
      <c r="VI112" s="58"/>
      <c r="VJ112" s="58"/>
      <c r="VK112" s="58"/>
      <c r="VL112" s="58"/>
      <c r="VM112" s="58"/>
      <c r="VN112" s="58"/>
      <c r="VO112" s="58"/>
      <c r="VP112" s="58"/>
      <c r="VQ112" s="58"/>
      <c r="VR112" s="58"/>
      <c r="VS112" s="58"/>
      <c r="VT112" s="58"/>
      <c r="VU112" s="58"/>
      <c r="VV112" s="58"/>
      <c r="VW112" s="58"/>
      <c r="VX112" s="58"/>
      <c r="VY112" s="58"/>
      <c r="VZ112" s="58"/>
      <c r="WA112" s="58"/>
      <c r="WB112" s="58"/>
      <c r="WC112" s="58"/>
      <c r="WD112" s="58"/>
      <c r="WE112" s="58"/>
      <c r="WF112" s="58"/>
      <c r="WG112" s="58"/>
      <c r="WH112" s="58"/>
      <c r="WI112" s="58"/>
      <c r="WJ112" s="58"/>
      <c r="WK112" s="58"/>
      <c r="WL112" s="58"/>
      <c r="WM112" s="58"/>
      <c r="WN112" s="58"/>
      <c r="WO112" s="58"/>
      <c r="WP112" s="58"/>
      <c r="WQ112" s="58"/>
      <c r="WR112" s="58"/>
      <c r="WS112" s="58"/>
      <c r="WT112" s="58"/>
      <c r="WU112" s="58"/>
      <c r="WV112" s="58"/>
      <c r="WW112" s="58"/>
      <c r="WX112" s="58"/>
      <c r="WY112" s="58"/>
      <c r="WZ112" s="58"/>
      <c r="XA112" s="58"/>
      <c r="XB112" s="58"/>
      <c r="XC112" s="58"/>
      <c r="XD112" s="58"/>
      <c r="XE112" s="58"/>
      <c r="XF112" s="58"/>
      <c r="XG112" s="58"/>
      <c r="XH112" s="58"/>
      <c r="XI112" s="58"/>
      <c r="XJ112" s="58"/>
      <c r="XK112" s="58"/>
      <c r="XL112" s="58"/>
      <c r="XM112" s="58"/>
      <c r="XN112" s="58"/>
      <c r="XO112" s="58"/>
      <c r="XP112" s="58"/>
      <c r="XQ112" s="58"/>
      <c r="XR112" s="58"/>
      <c r="XS112" s="58"/>
      <c r="XT112" s="58"/>
      <c r="XU112" s="58"/>
      <c r="XV112" s="58"/>
      <c r="XW112" s="58"/>
      <c r="XX112" s="58"/>
      <c r="XY112" s="58"/>
      <c r="XZ112" s="58"/>
      <c r="YA112" s="58"/>
      <c r="YB112" s="58"/>
      <c r="YC112" s="58"/>
      <c r="YD112" s="58"/>
      <c r="YE112" s="58"/>
      <c r="YF112" s="58"/>
      <c r="YG112" s="58"/>
      <c r="YH112" s="58"/>
      <c r="YI112" s="58"/>
      <c r="YJ112" s="58"/>
      <c r="YK112" s="58"/>
      <c r="YL112" s="58"/>
      <c r="YM112" s="58"/>
      <c r="YN112" s="58"/>
      <c r="YO112" s="58"/>
      <c r="YP112" s="58"/>
      <c r="YQ112" s="58"/>
      <c r="YR112" s="58"/>
      <c r="YS112" s="58"/>
      <c r="YT112" s="58"/>
      <c r="YU112" s="58"/>
      <c r="YV112" s="58"/>
      <c r="YW112" s="58"/>
      <c r="YX112" s="58"/>
      <c r="YY112" s="58"/>
      <c r="YZ112" s="58"/>
      <c r="ZA112" s="58"/>
      <c r="ZB112" s="58"/>
      <c r="ZC112" s="58"/>
      <c r="ZD112" s="58"/>
      <c r="ZE112" s="58"/>
      <c r="ZF112" s="58"/>
      <c r="ZG112" s="58"/>
      <c r="ZH112" s="58"/>
      <c r="ZI112" s="58"/>
      <c r="ZJ112" s="58"/>
      <c r="ZK112" s="58"/>
      <c r="ZL112" s="58"/>
      <c r="ZM112" s="58"/>
      <c r="ZN112" s="58"/>
      <c r="ZO112" s="58"/>
      <c r="ZP112" s="58"/>
      <c r="ZQ112" s="58"/>
      <c r="ZR112" s="58"/>
      <c r="ZS112" s="58"/>
      <c r="ZT112" s="58"/>
      <c r="ZU112" s="58"/>
      <c r="ZV112" s="58"/>
      <c r="ZW112" s="58"/>
      <c r="ZX112" s="58"/>
      <c r="ZY112" s="58"/>
      <c r="ZZ112" s="58"/>
      <c r="AAA112" s="58"/>
      <c r="AAB112" s="58"/>
      <c r="AAC112" s="58"/>
      <c r="AAD112" s="58"/>
      <c r="AAE112" s="58"/>
      <c r="AAF112" s="58"/>
      <c r="AAG112" s="58"/>
      <c r="AAH112" s="58"/>
      <c r="AAI112" s="58"/>
      <c r="AAJ112" s="58"/>
      <c r="AAK112" s="58"/>
      <c r="AAL112" s="58"/>
      <c r="AAM112" s="58"/>
      <c r="AAN112" s="58"/>
      <c r="AAO112" s="58"/>
      <c r="AAP112" s="58"/>
      <c r="AAQ112" s="58"/>
      <c r="AAR112" s="58"/>
      <c r="AAS112" s="58"/>
      <c r="AAT112" s="58"/>
      <c r="AAU112" s="58"/>
      <c r="AAV112" s="58"/>
      <c r="AAW112" s="58"/>
      <c r="AAX112" s="58"/>
      <c r="AAY112" s="58"/>
      <c r="AAZ112" s="58"/>
      <c r="ABA112" s="58"/>
      <c r="ABB112" s="58"/>
      <c r="ABC112" s="58"/>
      <c r="ABD112" s="58"/>
      <c r="ABE112" s="58"/>
      <c r="ABF112" s="58"/>
      <c r="ABG112" s="58"/>
      <c r="ABH112" s="58"/>
      <c r="ABI112" s="58"/>
      <c r="ABJ112" s="58"/>
      <c r="ABK112" s="58"/>
      <c r="ABL112" s="58"/>
      <c r="ABM112" s="58"/>
      <c r="ABN112" s="58"/>
      <c r="ABO112" s="58"/>
      <c r="ABP112" s="58"/>
      <c r="ABQ112" s="58"/>
      <c r="ABR112" s="58"/>
      <c r="ABS112" s="58"/>
      <c r="ABT112" s="58"/>
      <c r="ABU112" s="58"/>
      <c r="ABV112" s="58"/>
      <c r="ABW112" s="58"/>
      <c r="ABX112" s="58"/>
      <c r="ABY112" s="58"/>
      <c r="ABZ112" s="58"/>
      <c r="ACA112" s="58"/>
      <c r="ACB112" s="58"/>
      <c r="ACC112" s="58"/>
      <c r="ACD112" s="58"/>
      <c r="ACE112" s="58"/>
      <c r="ACF112" s="58"/>
      <c r="ACG112" s="58"/>
      <c r="ACH112" s="58"/>
      <c r="ACI112" s="58"/>
      <c r="ACJ112" s="58"/>
      <c r="ACK112" s="58"/>
      <c r="ACL112" s="58"/>
      <c r="ACM112" s="58"/>
      <c r="ACN112" s="58"/>
      <c r="ACO112" s="58"/>
      <c r="ACP112" s="58"/>
      <c r="ACQ112" s="58"/>
      <c r="ACR112" s="58"/>
      <c r="ACS112" s="58"/>
      <c r="ACT112" s="58"/>
      <c r="ACU112" s="58"/>
      <c r="ACV112" s="58"/>
      <c r="ACW112" s="58"/>
      <c r="ACX112" s="58"/>
      <c r="ACY112" s="58"/>
      <c r="ACZ112" s="58"/>
      <c r="ADA112" s="58"/>
      <c r="ADB112" s="58"/>
      <c r="ADC112" s="58"/>
      <c r="ADD112" s="58"/>
      <c r="ADE112" s="58"/>
      <c r="ADF112" s="58"/>
      <c r="ADG112" s="58"/>
      <c r="ADH112" s="58"/>
      <c r="ADI112" s="58"/>
      <c r="ADJ112" s="58"/>
      <c r="ADK112" s="58"/>
      <c r="ADL112" s="58"/>
      <c r="ADM112" s="58"/>
      <c r="ADN112" s="58"/>
      <c r="ADO112" s="58"/>
      <c r="ADP112" s="58"/>
      <c r="ADQ112" s="58"/>
      <c r="ADR112" s="58"/>
      <c r="ADS112" s="58"/>
      <c r="ADT112" s="58"/>
      <c r="ADU112" s="58"/>
      <c r="ADV112" s="58"/>
      <c r="ADW112" s="58"/>
      <c r="ADX112" s="58"/>
      <c r="ADY112" s="58"/>
      <c r="ADZ112" s="58"/>
      <c r="AEA112" s="58"/>
      <c r="AEB112" s="58"/>
      <c r="AEC112" s="58"/>
      <c r="AED112" s="58"/>
      <c r="AEE112" s="58"/>
      <c r="AEF112" s="58"/>
      <c r="AEG112" s="58"/>
      <c r="AEH112" s="58"/>
      <c r="AEI112" s="58"/>
      <c r="AEJ112" s="58"/>
      <c r="AEK112" s="58"/>
      <c r="AEL112" s="58"/>
      <c r="AEM112" s="58"/>
      <c r="AEN112" s="58"/>
      <c r="AEO112" s="58"/>
      <c r="AEP112" s="58"/>
      <c r="AEQ112" s="58"/>
      <c r="AER112" s="58"/>
      <c r="AES112" s="58"/>
      <c r="AET112" s="58"/>
      <c r="AEU112" s="58"/>
      <c r="AEV112" s="58"/>
      <c r="AEW112" s="58"/>
      <c r="AEX112" s="58"/>
      <c r="AEY112" s="58"/>
      <c r="AEZ112" s="58"/>
      <c r="AFA112" s="58"/>
      <c r="AFB112" s="58"/>
      <c r="AFC112" s="58"/>
      <c r="AFD112" s="58"/>
      <c r="AFE112" s="58"/>
      <c r="AFF112" s="58"/>
      <c r="AFG112" s="58"/>
      <c r="AFH112" s="58"/>
      <c r="AFI112" s="58"/>
      <c r="AFJ112" s="58"/>
      <c r="AFK112" s="58"/>
      <c r="AFL112" s="58"/>
      <c r="AFM112" s="58"/>
      <c r="AFN112" s="58"/>
      <c r="AFO112" s="58"/>
      <c r="AFP112" s="58"/>
      <c r="AFQ112" s="58"/>
      <c r="AFR112" s="58"/>
      <c r="AFS112" s="58"/>
      <c r="AFT112" s="58"/>
      <c r="AFU112" s="58"/>
      <c r="AFV112" s="58"/>
      <c r="AFW112" s="58"/>
      <c r="AFX112" s="58"/>
      <c r="AFY112" s="58"/>
      <c r="AFZ112" s="58"/>
      <c r="AGA112" s="58"/>
      <c r="AGB112" s="58"/>
      <c r="AGC112" s="58"/>
      <c r="AGD112" s="58"/>
      <c r="AGE112" s="58"/>
      <c r="AGF112" s="58"/>
      <c r="AGG112" s="58"/>
      <c r="AGH112" s="58"/>
      <c r="AGI112" s="58"/>
      <c r="AGJ112" s="58"/>
      <c r="AGK112" s="58"/>
      <c r="AGL112" s="58"/>
      <c r="AGM112" s="58"/>
      <c r="AGN112" s="58"/>
      <c r="AGO112" s="58"/>
      <c r="AGP112" s="58"/>
      <c r="AGQ112" s="58"/>
      <c r="AGR112" s="58"/>
      <c r="AGS112" s="58"/>
      <c r="AGT112" s="58"/>
      <c r="AGU112" s="58"/>
      <c r="AGV112" s="58"/>
      <c r="AGW112" s="58"/>
      <c r="AGX112" s="58"/>
      <c r="AGY112" s="58"/>
      <c r="AGZ112" s="58"/>
      <c r="AHA112" s="58"/>
      <c r="AHB112" s="58"/>
      <c r="AHC112" s="58"/>
      <c r="AHD112" s="58"/>
      <c r="AHE112" s="58"/>
      <c r="AHF112" s="58"/>
      <c r="AHG112" s="58"/>
      <c r="AHH112" s="58"/>
      <c r="AHI112" s="58"/>
      <c r="AHJ112" s="58"/>
      <c r="AHK112" s="58"/>
      <c r="AHL112" s="58"/>
      <c r="AHM112" s="58"/>
      <c r="AHN112" s="58"/>
      <c r="AHO112" s="58"/>
      <c r="AHP112" s="58"/>
      <c r="AHQ112" s="58"/>
      <c r="AHR112" s="58"/>
      <c r="AHS112" s="58"/>
      <c r="AHT112" s="58"/>
      <c r="AHU112" s="58"/>
      <c r="AHV112" s="58"/>
      <c r="AHW112" s="58"/>
      <c r="AHX112" s="58"/>
      <c r="AHY112" s="58"/>
      <c r="AHZ112" s="58"/>
      <c r="AIA112" s="58"/>
      <c r="AIB112" s="58"/>
      <c r="AIC112" s="58"/>
      <c r="AID112" s="58"/>
      <c r="AIE112" s="58"/>
      <c r="AIF112" s="58"/>
      <c r="AIG112" s="58"/>
      <c r="AIH112" s="58"/>
      <c r="AII112" s="58"/>
      <c r="AIJ112" s="58"/>
      <c r="AIK112" s="58"/>
      <c r="AIL112" s="58"/>
      <c r="AIM112" s="58"/>
      <c r="AIN112" s="58"/>
      <c r="AIO112" s="58"/>
      <c r="AIP112" s="58"/>
      <c r="AIQ112" s="58"/>
      <c r="AIR112" s="58"/>
      <c r="AIS112" s="58"/>
      <c r="AIT112" s="58"/>
      <c r="AIU112" s="58"/>
      <c r="AIV112" s="58"/>
      <c r="AIW112" s="58"/>
      <c r="AIX112" s="58"/>
      <c r="AIY112" s="58"/>
      <c r="AIZ112" s="58"/>
      <c r="AJA112" s="58"/>
      <c r="AJB112" s="58"/>
      <c r="AJC112" s="58"/>
      <c r="AJD112" s="58"/>
      <c r="AJE112" s="58"/>
      <c r="AJF112" s="58"/>
      <c r="AJG112" s="58"/>
      <c r="AJH112" s="58"/>
      <c r="AJI112" s="58"/>
      <c r="AJJ112" s="58"/>
      <c r="AJK112" s="58"/>
      <c r="AJL112" s="58"/>
      <c r="AJM112" s="58"/>
      <c r="AJN112" s="58"/>
      <c r="AJO112" s="58"/>
      <c r="AJP112" s="58"/>
      <c r="AJQ112" s="58"/>
      <c r="AJR112" s="58"/>
      <c r="AJS112" s="58"/>
      <c r="AJT112" s="58"/>
      <c r="AJU112" s="58"/>
      <c r="AJV112" s="58"/>
      <c r="AJW112" s="58"/>
      <c r="AJX112" s="58"/>
      <c r="AJY112" s="58"/>
      <c r="AJZ112" s="58"/>
      <c r="AKA112" s="58"/>
      <c r="AKB112" s="58"/>
      <c r="AKC112" s="58"/>
      <c r="AKD112" s="58"/>
      <c r="AKE112" s="58"/>
      <c r="AKF112" s="58"/>
      <c r="AKG112" s="58"/>
      <c r="AKH112" s="58"/>
      <c r="AKI112" s="58"/>
      <c r="AKJ112" s="58"/>
      <c r="AKK112" s="58"/>
      <c r="AKL112" s="58"/>
      <c r="AKM112" s="58"/>
      <c r="AKN112" s="58"/>
      <c r="AKO112" s="58"/>
      <c r="AKP112" s="58"/>
      <c r="AKQ112" s="58"/>
      <c r="AKR112" s="58"/>
      <c r="AKS112" s="58"/>
      <c r="AKT112" s="58"/>
      <c r="AKU112" s="58"/>
      <c r="AKV112" s="58"/>
      <c r="AKW112" s="58"/>
      <c r="AKX112" s="58"/>
      <c r="AKY112" s="58"/>
      <c r="AKZ112" s="58"/>
      <c r="ALA112" s="58"/>
      <c r="ALB112" s="58"/>
      <c r="ALC112" s="58"/>
      <c r="ALD112" s="58"/>
      <c r="ALE112" s="58"/>
      <c r="ALF112" s="58"/>
      <c r="ALG112" s="58"/>
      <c r="ALH112" s="58"/>
      <c r="ALI112" s="58"/>
      <c r="ALJ112" s="58"/>
      <c r="ALK112" s="58"/>
      <c r="ALL112" s="58"/>
      <c r="ALM112" s="58"/>
      <c r="ALN112" s="58"/>
      <c r="ALO112" s="58"/>
      <c r="ALP112" s="58"/>
      <c r="ALQ112" s="58"/>
      <c r="ALR112" s="58"/>
      <c r="ALS112" s="58"/>
      <c r="ALT112" s="58"/>
      <c r="ALU112" s="58"/>
      <c r="ALV112" s="58"/>
      <c r="ALW112" s="58"/>
      <c r="ALX112" s="58"/>
      <c r="ALY112" s="58"/>
      <c r="ALZ112" s="58"/>
      <c r="AMA112" s="58"/>
      <c r="AMB112" s="58"/>
      <c r="AMC112" s="58"/>
      <c r="AMD112" s="58"/>
      <c r="AME112" s="58"/>
      <c r="AMF112" s="58"/>
      <c r="AMG112" s="58"/>
      <c r="AMH112" s="58"/>
      <c r="AMI112" s="58"/>
      <c r="AMJ112" s="59"/>
    </row>
    <row r="113" spans="1:1024" s="2" customFormat="1" ht="15" customHeight="1">
      <c r="A113" s="185" t="s">
        <v>173</v>
      </c>
      <c r="B113" s="185"/>
      <c r="C113" s="185"/>
      <c r="D113" s="185"/>
      <c r="E113" s="185"/>
      <c r="F113" s="185"/>
      <c r="G113" s="185"/>
      <c r="H113" s="185"/>
      <c r="I113" s="185"/>
      <c r="J113" s="15"/>
      <c r="K113" s="1"/>
      <c r="AV113" s="58"/>
      <c r="AW113" s="58"/>
      <c r="AX113" s="58"/>
      <c r="AY113" s="58"/>
      <c r="AZ113" s="58"/>
      <c r="BA113" s="58"/>
      <c r="BB113" s="58"/>
      <c r="BC113" s="58"/>
      <c r="BD113" s="58"/>
      <c r="BE113" s="58"/>
      <c r="BF113" s="58"/>
      <c r="BG113" s="58"/>
      <c r="BH113" s="58"/>
      <c r="BI113" s="58"/>
      <c r="BJ113" s="58"/>
      <c r="BK113" s="58"/>
      <c r="BL113" s="58"/>
      <c r="BM113" s="58"/>
      <c r="BN113" s="58"/>
      <c r="BO113" s="58"/>
      <c r="BP113" s="58"/>
      <c r="BQ113" s="58"/>
      <c r="BR113" s="58"/>
      <c r="BS113" s="58"/>
      <c r="BT113" s="58"/>
      <c r="BU113" s="58"/>
      <c r="BV113" s="58"/>
      <c r="BW113" s="58"/>
      <c r="BX113" s="58"/>
      <c r="BY113" s="58"/>
      <c r="BZ113" s="58"/>
      <c r="CA113" s="58"/>
      <c r="CB113" s="58"/>
      <c r="CC113" s="58"/>
      <c r="CD113" s="58"/>
      <c r="CE113" s="58"/>
      <c r="CF113" s="58"/>
      <c r="CG113" s="58"/>
      <c r="CH113" s="58"/>
      <c r="CI113" s="58"/>
      <c r="CJ113" s="58"/>
      <c r="CK113" s="58"/>
      <c r="CL113" s="58"/>
      <c r="CM113" s="58"/>
      <c r="CN113" s="58"/>
      <c r="CO113" s="58"/>
      <c r="CP113" s="58"/>
      <c r="CQ113" s="58"/>
      <c r="CR113" s="58"/>
      <c r="CS113" s="58"/>
      <c r="CT113" s="58"/>
      <c r="CU113" s="58"/>
      <c r="CV113" s="58"/>
      <c r="CW113" s="58"/>
      <c r="CX113" s="58"/>
      <c r="CY113" s="58"/>
      <c r="CZ113" s="58"/>
      <c r="DA113" s="58"/>
      <c r="DB113" s="58"/>
      <c r="DC113" s="58"/>
      <c r="DD113" s="58"/>
      <c r="DE113" s="58"/>
      <c r="DF113" s="58"/>
      <c r="DG113" s="58"/>
      <c r="DH113" s="58"/>
      <c r="DI113" s="58"/>
      <c r="DJ113" s="58"/>
      <c r="DK113" s="58"/>
      <c r="DL113" s="58"/>
      <c r="DM113" s="58"/>
      <c r="DN113" s="58"/>
      <c r="DO113" s="58"/>
      <c r="DP113" s="58"/>
      <c r="DQ113" s="58"/>
      <c r="DR113" s="58"/>
      <c r="DS113" s="58"/>
      <c r="DT113" s="58"/>
      <c r="DU113" s="58"/>
      <c r="DV113" s="58"/>
      <c r="DW113" s="58"/>
      <c r="DX113" s="58"/>
      <c r="DY113" s="58"/>
      <c r="DZ113" s="58"/>
      <c r="EA113" s="58"/>
      <c r="EB113" s="58"/>
      <c r="EC113" s="58"/>
      <c r="ED113" s="58"/>
      <c r="EE113" s="58"/>
      <c r="EF113" s="58"/>
      <c r="EG113" s="58"/>
      <c r="EH113" s="58"/>
      <c r="EI113" s="58"/>
      <c r="EJ113" s="58"/>
      <c r="EK113" s="58"/>
      <c r="EL113" s="58"/>
      <c r="EM113" s="58"/>
      <c r="EN113" s="58"/>
      <c r="EO113" s="58"/>
      <c r="EP113" s="58"/>
      <c r="EQ113" s="58"/>
      <c r="ER113" s="58"/>
      <c r="ES113" s="58"/>
      <c r="ET113" s="58"/>
      <c r="EU113" s="58"/>
      <c r="EV113" s="58"/>
      <c r="EW113" s="58"/>
      <c r="EX113" s="58"/>
      <c r="EY113" s="58"/>
      <c r="EZ113" s="58"/>
      <c r="FA113" s="58"/>
      <c r="FB113" s="58"/>
      <c r="FC113" s="58"/>
      <c r="FD113" s="58"/>
      <c r="FE113" s="58"/>
      <c r="FF113" s="58"/>
      <c r="FG113" s="58"/>
      <c r="FH113" s="58"/>
      <c r="FI113" s="58"/>
      <c r="FJ113" s="58"/>
      <c r="FK113" s="58"/>
      <c r="FL113" s="58"/>
      <c r="FM113" s="58"/>
      <c r="FN113" s="58"/>
      <c r="FO113" s="58"/>
      <c r="FP113" s="58"/>
      <c r="FQ113" s="58"/>
      <c r="FR113" s="58"/>
      <c r="FS113" s="58"/>
      <c r="FT113" s="58"/>
      <c r="FU113" s="58"/>
      <c r="FV113" s="58"/>
      <c r="FW113" s="58"/>
      <c r="FX113" s="58"/>
      <c r="FY113" s="58"/>
      <c r="FZ113" s="58"/>
      <c r="GA113" s="58"/>
      <c r="GB113" s="58"/>
      <c r="GC113" s="58"/>
      <c r="GD113" s="58"/>
      <c r="GE113" s="58"/>
      <c r="GF113" s="58"/>
      <c r="GG113" s="58"/>
      <c r="GH113" s="58"/>
      <c r="GI113" s="58"/>
      <c r="GJ113" s="58"/>
      <c r="GK113" s="58"/>
      <c r="GL113" s="58"/>
      <c r="GM113" s="58"/>
      <c r="GN113" s="58"/>
      <c r="GO113" s="58"/>
      <c r="GP113" s="58"/>
      <c r="GQ113" s="58"/>
      <c r="GR113" s="58"/>
      <c r="GS113" s="58"/>
      <c r="GT113" s="58"/>
      <c r="GU113" s="58"/>
      <c r="GV113" s="58"/>
      <c r="GW113" s="58"/>
      <c r="GX113" s="58"/>
      <c r="GY113" s="58"/>
      <c r="GZ113" s="58"/>
      <c r="HA113" s="58"/>
      <c r="HB113" s="58"/>
      <c r="HC113" s="58"/>
      <c r="HD113" s="58"/>
      <c r="HE113" s="58"/>
      <c r="HF113" s="58"/>
      <c r="HG113" s="58"/>
      <c r="HH113" s="58"/>
      <c r="HI113" s="58"/>
      <c r="HJ113" s="58"/>
      <c r="HK113" s="58"/>
      <c r="HL113" s="58"/>
      <c r="HM113" s="58"/>
      <c r="HN113" s="58"/>
      <c r="HO113" s="58"/>
      <c r="HP113" s="58"/>
      <c r="HQ113" s="58"/>
      <c r="HR113" s="58"/>
      <c r="HS113" s="58"/>
      <c r="HT113" s="58"/>
      <c r="HU113" s="58"/>
      <c r="HV113" s="58"/>
      <c r="HW113" s="58"/>
      <c r="HX113" s="58"/>
      <c r="HY113" s="58"/>
      <c r="HZ113" s="58"/>
      <c r="IA113" s="58"/>
      <c r="IB113" s="58"/>
      <c r="IC113" s="58"/>
      <c r="ID113" s="58"/>
      <c r="IE113" s="58"/>
      <c r="IF113" s="58"/>
      <c r="IG113" s="58"/>
      <c r="IH113" s="58"/>
      <c r="II113" s="58"/>
      <c r="IJ113" s="58"/>
      <c r="IK113" s="58"/>
      <c r="IL113" s="58"/>
      <c r="IM113" s="58"/>
      <c r="IN113" s="58"/>
      <c r="IO113" s="58"/>
      <c r="IP113" s="58"/>
      <c r="IQ113" s="58"/>
      <c r="IR113" s="58"/>
      <c r="IS113" s="58"/>
      <c r="IT113" s="58"/>
      <c r="IU113" s="58"/>
      <c r="IV113" s="58"/>
      <c r="IW113" s="58"/>
      <c r="IX113" s="58"/>
      <c r="IY113" s="58"/>
      <c r="IZ113" s="58"/>
      <c r="JA113" s="58"/>
      <c r="JB113" s="58"/>
      <c r="JC113" s="58"/>
      <c r="JD113" s="58"/>
      <c r="JE113" s="58"/>
      <c r="JF113" s="58"/>
      <c r="JG113" s="58"/>
      <c r="JH113" s="58"/>
      <c r="JI113" s="58"/>
      <c r="JJ113" s="58"/>
      <c r="JK113" s="58"/>
      <c r="JL113" s="58"/>
      <c r="JM113" s="58"/>
      <c r="JN113" s="58"/>
      <c r="JO113" s="58"/>
      <c r="JP113" s="58"/>
      <c r="JQ113" s="58"/>
      <c r="JR113" s="58"/>
      <c r="JS113" s="58"/>
      <c r="JT113" s="58"/>
      <c r="JU113" s="58"/>
      <c r="JV113" s="58"/>
      <c r="JW113" s="58"/>
      <c r="JX113" s="58"/>
      <c r="JY113" s="58"/>
      <c r="JZ113" s="58"/>
      <c r="KA113" s="58"/>
      <c r="KB113" s="58"/>
      <c r="KC113" s="58"/>
      <c r="KD113" s="58"/>
      <c r="KE113" s="58"/>
      <c r="KF113" s="58"/>
      <c r="KG113" s="58"/>
      <c r="KH113" s="58"/>
      <c r="KI113" s="58"/>
      <c r="KJ113" s="58"/>
      <c r="KK113" s="58"/>
      <c r="KL113" s="58"/>
      <c r="KM113" s="58"/>
      <c r="KN113" s="58"/>
      <c r="KO113" s="58"/>
      <c r="KP113" s="58"/>
      <c r="KQ113" s="58"/>
      <c r="KR113" s="58"/>
      <c r="KS113" s="58"/>
      <c r="KT113" s="58"/>
      <c r="KU113" s="58"/>
      <c r="KV113" s="58"/>
      <c r="KW113" s="58"/>
      <c r="KX113" s="58"/>
      <c r="KY113" s="58"/>
      <c r="KZ113" s="58"/>
      <c r="LA113" s="58"/>
      <c r="LB113" s="58"/>
      <c r="LC113" s="58"/>
      <c r="LD113" s="58"/>
      <c r="LE113" s="58"/>
      <c r="LF113" s="58"/>
      <c r="LG113" s="58"/>
      <c r="LH113" s="58"/>
      <c r="LI113" s="58"/>
      <c r="LJ113" s="58"/>
      <c r="LK113" s="58"/>
      <c r="LL113" s="58"/>
      <c r="LM113" s="58"/>
      <c r="LN113" s="58"/>
      <c r="LO113" s="58"/>
      <c r="LP113" s="58"/>
      <c r="LQ113" s="58"/>
      <c r="LR113" s="58"/>
      <c r="LS113" s="58"/>
      <c r="LT113" s="58"/>
      <c r="LU113" s="58"/>
      <c r="LV113" s="58"/>
      <c r="LW113" s="58"/>
      <c r="LX113" s="58"/>
      <c r="LY113" s="58"/>
      <c r="LZ113" s="58"/>
      <c r="MA113" s="58"/>
      <c r="MB113" s="58"/>
      <c r="MC113" s="58"/>
      <c r="MD113" s="58"/>
      <c r="ME113" s="58"/>
      <c r="MF113" s="58"/>
      <c r="MG113" s="58"/>
      <c r="MH113" s="58"/>
      <c r="MI113" s="58"/>
      <c r="MJ113" s="58"/>
      <c r="MK113" s="58"/>
      <c r="ML113" s="58"/>
      <c r="MM113" s="58"/>
      <c r="MN113" s="58"/>
      <c r="MO113" s="58"/>
      <c r="MP113" s="58"/>
      <c r="MQ113" s="58"/>
      <c r="MR113" s="58"/>
      <c r="MS113" s="58"/>
      <c r="MT113" s="58"/>
      <c r="MU113" s="58"/>
      <c r="MV113" s="58"/>
      <c r="MW113" s="58"/>
      <c r="MX113" s="58"/>
      <c r="MY113" s="58"/>
      <c r="MZ113" s="58"/>
      <c r="NA113" s="58"/>
      <c r="NB113" s="58"/>
      <c r="NC113" s="58"/>
      <c r="ND113" s="58"/>
      <c r="NE113" s="58"/>
      <c r="NF113" s="58"/>
      <c r="NG113" s="58"/>
      <c r="NH113" s="58"/>
      <c r="NI113" s="58"/>
      <c r="NJ113" s="58"/>
      <c r="NK113" s="58"/>
      <c r="NL113" s="58"/>
      <c r="NM113" s="58"/>
      <c r="NN113" s="58"/>
      <c r="NO113" s="58"/>
      <c r="NP113" s="58"/>
      <c r="NQ113" s="58"/>
      <c r="NR113" s="58"/>
      <c r="NS113" s="58"/>
      <c r="NT113" s="58"/>
      <c r="NU113" s="58"/>
      <c r="NV113" s="58"/>
      <c r="NW113" s="58"/>
      <c r="NX113" s="58"/>
      <c r="NY113" s="58"/>
      <c r="NZ113" s="58"/>
      <c r="OA113" s="58"/>
      <c r="OB113" s="58"/>
      <c r="OC113" s="58"/>
      <c r="OD113" s="58"/>
      <c r="OE113" s="58"/>
      <c r="OF113" s="58"/>
      <c r="OG113" s="58"/>
      <c r="OH113" s="58"/>
      <c r="OI113" s="58"/>
      <c r="OJ113" s="58"/>
      <c r="OK113" s="58"/>
      <c r="OL113" s="58"/>
      <c r="OM113" s="58"/>
      <c r="ON113" s="58"/>
      <c r="OO113" s="58"/>
      <c r="OP113" s="58"/>
      <c r="OQ113" s="58"/>
      <c r="OR113" s="58"/>
      <c r="OS113" s="58"/>
      <c r="OT113" s="58"/>
      <c r="OU113" s="58"/>
      <c r="OV113" s="58"/>
      <c r="OW113" s="58"/>
      <c r="OX113" s="58"/>
      <c r="OY113" s="58"/>
      <c r="OZ113" s="58"/>
      <c r="PA113" s="58"/>
      <c r="PB113" s="58"/>
      <c r="PC113" s="58"/>
      <c r="PD113" s="58"/>
      <c r="PE113" s="58"/>
      <c r="PF113" s="58"/>
      <c r="PG113" s="58"/>
      <c r="PH113" s="58"/>
      <c r="PI113" s="58"/>
      <c r="PJ113" s="58"/>
      <c r="PK113" s="58"/>
      <c r="PL113" s="58"/>
      <c r="PM113" s="58"/>
      <c r="PN113" s="58"/>
      <c r="PO113" s="58"/>
      <c r="PP113" s="58"/>
      <c r="PQ113" s="58"/>
      <c r="PR113" s="58"/>
      <c r="PS113" s="58"/>
      <c r="PT113" s="58"/>
      <c r="PU113" s="58"/>
      <c r="PV113" s="58"/>
      <c r="PW113" s="58"/>
      <c r="PX113" s="58"/>
      <c r="PY113" s="58"/>
      <c r="PZ113" s="58"/>
      <c r="QA113" s="58"/>
      <c r="QB113" s="58"/>
      <c r="QC113" s="58"/>
      <c r="QD113" s="58"/>
      <c r="QE113" s="58"/>
      <c r="QF113" s="58"/>
      <c r="QG113" s="58"/>
      <c r="QH113" s="58"/>
      <c r="QI113" s="58"/>
      <c r="QJ113" s="58"/>
      <c r="QK113" s="58"/>
      <c r="QL113" s="58"/>
      <c r="QM113" s="58"/>
      <c r="QN113" s="58"/>
      <c r="QO113" s="58"/>
      <c r="QP113" s="58"/>
      <c r="QQ113" s="58"/>
      <c r="QR113" s="58"/>
      <c r="QS113" s="58"/>
      <c r="QT113" s="58"/>
      <c r="QU113" s="58"/>
      <c r="QV113" s="58"/>
      <c r="QW113" s="58"/>
      <c r="QX113" s="58"/>
      <c r="QY113" s="58"/>
      <c r="QZ113" s="58"/>
      <c r="RA113" s="58"/>
      <c r="RB113" s="58"/>
      <c r="RC113" s="58"/>
      <c r="RD113" s="58"/>
      <c r="RE113" s="58"/>
      <c r="RF113" s="58"/>
      <c r="RG113" s="58"/>
      <c r="RH113" s="58"/>
      <c r="RI113" s="58"/>
      <c r="RJ113" s="58"/>
      <c r="RK113" s="58"/>
      <c r="RL113" s="58"/>
      <c r="RM113" s="58"/>
      <c r="RN113" s="58"/>
      <c r="RO113" s="58"/>
      <c r="RP113" s="58"/>
      <c r="RQ113" s="58"/>
      <c r="RR113" s="58"/>
      <c r="RS113" s="58"/>
      <c r="RT113" s="58"/>
      <c r="RU113" s="58"/>
      <c r="RV113" s="58"/>
      <c r="RW113" s="58"/>
      <c r="RX113" s="58"/>
      <c r="RY113" s="58"/>
      <c r="RZ113" s="58"/>
      <c r="SA113" s="58"/>
      <c r="SB113" s="58"/>
      <c r="SC113" s="58"/>
      <c r="SD113" s="58"/>
      <c r="SE113" s="58"/>
      <c r="SF113" s="58"/>
      <c r="SG113" s="58"/>
      <c r="SH113" s="58"/>
      <c r="SI113" s="58"/>
      <c r="SJ113" s="58"/>
      <c r="SK113" s="58"/>
      <c r="SL113" s="58"/>
      <c r="SM113" s="58"/>
      <c r="SN113" s="58"/>
      <c r="SO113" s="58"/>
      <c r="SP113" s="58"/>
      <c r="SQ113" s="58"/>
      <c r="SR113" s="58"/>
      <c r="SS113" s="58"/>
      <c r="ST113" s="58"/>
      <c r="SU113" s="58"/>
      <c r="SV113" s="58"/>
      <c r="SW113" s="58"/>
      <c r="SX113" s="58"/>
      <c r="SY113" s="58"/>
      <c r="SZ113" s="58"/>
      <c r="TA113" s="58"/>
      <c r="TB113" s="58"/>
      <c r="TC113" s="58"/>
      <c r="TD113" s="58"/>
      <c r="TE113" s="58"/>
      <c r="TF113" s="58"/>
      <c r="TG113" s="58"/>
      <c r="TH113" s="58"/>
      <c r="TI113" s="58"/>
      <c r="TJ113" s="58"/>
      <c r="TK113" s="58"/>
      <c r="TL113" s="58"/>
      <c r="TM113" s="58"/>
      <c r="TN113" s="58"/>
      <c r="TO113" s="58"/>
      <c r="TP113" s="58"/>
      <c r="TQ113" s="58"/>
      <c r="TR113" s="58"/>
      <c r="TS113" s="58"/>
      <c r="TT113" s="58"/>
      <c r="TU113" s="58"/>
      <c r="TV113" s="58"/>
      <c r="TW113" s="58"/>
      <c r="TX113" s="58"/>
      <c r="TY113" s="58"/>
      <c r="TZ113" s="58"/>
      <c r="UA113" s="58"/>
      <c r="UB113" s="58"/>
      <c r="UC113" s="58"/>
      <c r="UD113" s="58"/>
      <c r="UE113" s="58"/>
      <c r="UF113" s="58"/>
      <c r="UG113" s="58"/>
      <c r="UH113" s="58"/>
      <c r="UI113" s="58"/>
      <c r="UJ113" s="58"/>
      <c r="UK113" s="58"/>
      <c r="UL113" s="58"/>
      <c r="UM113" s="58"/>
      <c r="UN113" s="58"/>
      <c r="UO113" s="58"/>
      <c r="UP113" s="58"/>
      <c r="UQ113" s="58"/>
      <c r="UR113" s="58"/>
      <c r="US113" s="58"/>
      <c r="UT113" s="58"/>
      <c r="UU113" s="58"/>
      <c r="UV113" s="58"/>
      <c r="UW113" s="58"/>
      <c r="UX113" s="58"/>
      <c r="UY113" s="58"/>
      <c r="UZ113" s="58"/>
      <c r="VA113" s="58"/>
      <c r="VB113" s="58"/>
      <c r="VC113" s="58"/>
      <c r="VD113" s="58"/>
      <c r="VE113" s="58"/>
      <c r="VF113" s="58"/>
      <c r="VG113" s="58"/>
      <c r="VH113" s="58"/>
      <c r="VI113" s="58"/>
      <c r="VJ113" s="58"/>
      <c r="VK113" s="58"/>
      <c r="VL113" s="58"/>
      <c r="VM113" s="58"/>
      <c r="VN113" s="58"/>
      <c r="VO113" s="58"/>
      <c r="VP113" s="58"/>
      <c r="VQ113" s="58"/>
      <c r="VR113" s="58"/>
      <c r="VS113" s="58"/>
      <c r="VT113" s="58"/>
      <c r="VU113" s="58"/>
      <c r="VV113" s="58"/>
      <c r="VW113" s="58"/>
      <c r="VX113" s="58"/>
      <c r="VY113" s="58"/>
      <c r="VZ113" s="58"/>
      <c r="WA113" s="58"/>
      <c r="WB113" s="58"/>
      <c r="WC113" s="58"/>
      <c r="WD113" s="58"/>
      <c r="WE113" s="58"/>
      <c r="WF113" s="58"/>
      <c r="WG113" s="58"/>
      <c r="WH113" s="58"/>
      <c r="WI113" s="58"/>
      <c r="WJ113" s="58"/>
      <c r="WK113" s="58"/>
      <c r="WL113" s="58"/>
      <c r="WM113" s="58"/>
      <c r="WN113" s="58"/>
      <c r="WO113" s="58"/>
      <c r="WP113" s="58"/>
      <c r="WQ113" s="58"/>
      <c r="WR113" s="58"/>
      <c r="WS113" s="58"/>
      <c r="WT113" s="58"/>
      <c r="WU113" s="58"/>
      <c r="WV113" s="58"/>
      <c r="WW113" s="58"/>
      <c r="WX113" s="58"/>
      <c r="WY113" s="58"/>
      <c r="WZ113" s="58"/>
      <c r="XA113" s="58"/>
      <c r="XB113" s="58"/>
      <c r="XC113" s="58"/>
      <c r="XD113" s="58"/>
      <c r="XE113" s="58"/>
      <c r="XF113" s="58"/>
      <c r="XG113" s="58"/>
      <c r="XH113" s="58"/>
      <c r="XI113" s="58"/>
      <c r="XJ113" s="58"/>
      <c r="XK113" s="58"/>
      <c r="XL113" s="58"/>
      <c r="XM113" s="58"/>
      <c r="XN113" s="58"/>
      <c r="XO113" s="58"/>
      <c r="XP113" s="58"/>
      <c r="XQ113" s="58"/>
      <c r="XR113" s="58"/>
      <c r="XS113" s="58"/>
      <c r="XT113" s="58"/>
      <c r="XU113" s="58"/>
      <c r="XV113" s="58"/>
      <c r="XW113" s="58"/>
      <c r="XX113" s="58"/>
      <c r="XY113" s="58"/>
      <c r="XZ113" s="58"/>
      <c r="YA113" s="58"/>
      <c r="YB113" s="58"/>
      <c r="YC113" s="58"/>
      <c r="YD113" s="58"/>
      <c r="YE113" s="58"/>
      <c r="YF113" s="58"/>
      <c r="YG113" s="58"/>
      <c r="YH113" s="58"/>
      <c r="YI113" s="58"/>
      <c r="YJ113" s="58"/>
      <c r="YK113" s="58"/>
      <c r="YL113" s="58"/>
      <c r="YM113" s="58"/>
      <c r="YN113" s="58"/>
      <c r="YO113" s="58"/>
      <c r="YP113" s="58"/>
      <c r="YQ113" s="58"/>
      <c r="YR113" s="58"/>
      <c r="YS113" s="58"/>
      <c r="YT113" s="58"/>
      <c r="YU113" s="58"/>
      <c r="YV113" s="58"/>
      <c r="YW113" s="58"/>
      <c r="YX113" s="58"/>
      <c r="YY113" s="58"/>
      <c r="YZ113" s="58"/>
      <c r="ZA113" s="58"/>
      <c r="ZB113" s="58"/>
      <c r="ZC113" s="58"/>
      <c r="ZD113" s="58"/>
      <c r="ZE113" s="58"/>
      <c r="ZF113" s="58"/>
      <c r="ZG113" s="58"/>
      <c r="ZH113" s="58"/>
      <c r="ZI113" s="58"/>
      <c r="ZJ113" s="58"/>
      <c r="ZK113" s="58"/>
      <c r="ZL113" s="58"/>
      <c r="ZM113" s="58"/>
      <c r="ZN113" s="58"/>
      <c r="ZO113" s="58"/>
      <c r="ZP113" s="58"/>
      <c r="ZQ113" s="58"/>
      <c r="ZR113" s="58"/>
      <c r="ZS113" s="58"/>
      <c r="ZT113" s="58"/>
      <c r="ZU113" s="58"/>
      <c r="ZV113" s="58"/>
      <c r="ZW113" s="58"/>
      <c r="ZX113" s="58"/>
      <c r="ZY113" s="58"/>
      <c r="ZZ113" s="58"/>
      <c r="AAA113" s="58"/>
      <c r="AAB113" s="58"/>
      <c r="AAC113" s="58"/>
      <c r="AAD113" s="58"/>
      <c r="AAE113" s="58"/>
      <c r="AAF113" s="58"/>
      <c r="AAG113" s="58"/>
      <c r="AAH113" s="58"/>
      <c r="AAI113" s="58"/>
      <c r="AAJ113" s="58"/>
      <c r="AAK113" s="58"/>
      <c r="AAL113" s="58"/>
      <c r="AAM113" s="58"/>
      <c r="AAN113" s="58"/>
      <c r="AAO113" s="58"/>
      <c r="AAP113" s="58"/>
      <c r="AAQ113" s="58"/>
      <c r="AAR113" s="58"/>
      <c r="AAS113" s="58"/>
      <c r="AAT113" s="58"/>
      <c r="AAU113" s="58"/>
      <c r="AAV113" s="58"/>
      <c r="AAW113" s="58"/>
      <c r="AAX113" s="58"/>
      <c r="AAY113" s="58"/>
      <c r="AAZ113" s="58"/>
      <c r="ABA113" s="58"/>
      <c r="ABB113" s="58"/>
      <c r="ABC113" s="58"/>
      <c r="ABD113" s="58"/>
      <c r="ABE113" s="58"/>
      <c r="ABF113" s="58"/>
      <c r="ABG113" s="58"/>
      <c r="ABH113" s="58"/>
      <c r="ABI113" s="58"/>
      <c r="ABJ113" s="58"/>
      <c r="ABK113" s="58"/>
      <c r="ABL113" s="58"/>
      <c r="ABM113" s="58"/>
      <c r="ABN113" s="58"/>
      <c r="ABO113" s="58"/>
      <c r="ABP113" s="58"/>
      <c r="ABQ113" s="58"/>
      <c r="ABR113" s="58"/>
      <c r="ABS113" s="58"/>
      <c r="ABT113" s="58"/>
      <c r="ABU113" s="58"/>
      <c r="ABV113" s="58"/>
      <c r="ABW113" s="58"/>
      <c r="ABX113" s="58"/>
      <c r="ABY113" s="58"/>
      <c r="ABZ113" s="58"/>
      <c r="ACA113" s="58"/>
      <c r="ACB113" s="58"/>
      <c r="ACC113" s="58"/>
      <c r="ACD113" s="58"/>
      <c r="ACE113" s="58"/>
      <c r="ACF113" s="58"/>
      <c r="ACG113" s="58"/>
      <c r="ACH113" s="58"/>
      <c r="ACI113" s="58"/>
      <c r="ACJ113" s="58"/>
      <c r="ACK113" s="58"/>
      <c r="ACL113" s="58"/>
      <c r="ACM113" s="58"/>
      <c r="ACN113" s="58"/>
      <c r="ACO113" s="58"/>
      <c r="ACP113" s="58"/>
      <c r="ACQ113" s="58"/>
      <c r="ACR113" s="58"/>
      <c r="ACS113" s="58"/>
      <c r="ACT113" s="58"/>
      <c r="ACU113" s="58"/>
      <c r="ACV113" s="58"/>
      <c r="ACW113" s="58"/>
      <c r="ACX113" s="58"/>
      <c r="ACY113" s="58"/>
      <c r="ACZ113" s="58"/>
      <c r="ADA113" s="58"/>
      <c r="ADB113" s="58"/>
      <c r="ADC113" s="58"/>
      <c r="ADD113" s="58"/>
      <c r="ADE113" s="58"/>
      <c r="ADF113" s="58"/>
      <c r="ADG113" s="58"/>
      <c r="ADH113" s="58"/>
      <c r="ADI113" s="58"/>
      <c r="ADJ113" s="58"/>
      <c r="ADK113" s="58"/>
      <c r="ADL113" s="58"/>
      <c r="ADM113" s="58"/>
      <c r="ADN113" s="58"/>
      <c r="ADO113" s="58"/>
      <c r="ADP113" s="58"/>
      <c r="ADQ113" s="58"/>
      <c r="ADR113" s="58"/>
      <c r="ADS113" s="58"/>
      <c r="ADT113" s="58"/>
      <c r="ADU113" s="58"/>
      <c r="ADV113" s="58"/>
      <c r="ADW113" s="58"/>
      <c r="ADX113" s="58"/>
      <c r="ADY113" s="58"/>
      <c r="ADZ113" s="58"/>
      <c r="AEA113" s="58"/>
      <c r="AEB113" s="58"/>
      <c r="AEC113" s="58"/>
      <c r="AED113" s="58"/>
      <c r="AEE113" s="58"/>
      <c r="AEF113" s="58"/>
      <c r="AEG113" s="58"/>
      <c r="AEH113" s="58"/>
      <c r="AEI113" s="58"/>
      <c r="AEJ113" s="58"/>
      <c r="AEK113" s="58"/>
      <c r="AEL113" s="58"/>
      <c r="AEM113" s="58"/>
      <c r="AEN113" s="58"/>
      <c r="AEO113" s="58"/>
      <c r="AEP113" s="58"/>
      <c r="AEQ113" s="58"/>
      <c r="AER113" s="58"/>
      <c r="AES113" s="58"/>
      <c r="AET113" s="58"/>
      <c r="AEU113" s="58"/>
      <c r="AEV113" s="58"/>
      <c r="AEW113" s="58"/>
      <c r="AEX113" s="58"/>
      <c r="AEY113" s="58"/>
      <c r="AEZ113" s="58"/>
      <c r="AFA113" s="58"/>
      <c r="AFB113" s="58"/>
      <c r="AFC113" s="58"/>
      <c r="AFD113" s="58"/>
      <c r="AFE113" s="58"/>
      <c r="AFF113" s="58"/>
      <c r="AFG113" s="58"/>
      <c r="AFH113" s="58"/>
      <c r="AFI113" s="58"/>
      <c r="AFJ113" s="58"/>
      <c r="AFK113" s="58"/>
      <c r="AFL113" s="58"/>
      <c r="AFM113" s="58"/>
      <c r="AFN113" s="58"/>
      <c r="AFO113" s="58"/>
      <c r="AFP113" s="58"/>
      <c r="AFQ113" s="58"/>
      <c r="AFR113" s="58"/>
      <c r="AFS113" s="58"/>
      <c r="AFT113" s="58"/>
      <c r="AFU113" s="58"/>
      <c r="AFV113" s="58"/>
      <c r="AFW113" s="58"/>
      <c r="AFX113" s="58"/>
      <c r="AFY113" s="58"/>
      <c r="AFZ113" s="58"/>
      <c r="AGA113" s="58"/>
      <c r="AGB113" s="58"/>
      <c r="AGC113" s="58"/>
      <c r="AGD113" s="58"/>
      <c r="AGE113" s="58"/>
      <c r="AGF113" s="58"/>
      <c r="AGG113" s="58"/>
      <c r="AGH113" s="58"/>
      <c r="AGI113" s="58"/>
      <c r="AGJ113" s="58"/>
      <c r="AGK113" s="58"/>
      <c r="AGL113" s="58"/>
      <c r="AGM113" s="58"/>
      <c r="AGN113" s="58"/>
      <c r="AGO113" s="58"/>
      <c r="AGP113" s="58"/>
      <c r="AGQ113" s="58"/>
      <c r="AGR113" s="58"/>
      <c r="AGS113" s="58"/>
      <c r="AGT113" s="58"/>
      <c r="AGU113" s="58"/>
      <c r="AGV113" s="58"/>
      <c r="AGW113" s="58"/>
      <c r="AGX113" s="58"/>
      <c r="AGY113" s="58"/>
      <c r="AGZ113" s="58"/>
      <c r="AHA113" s="58"/>
      <c r="AHB113" s="58"/>
      <c r="AHC113" s="58"/>
      <c r="AHD113" s="58"/>
      <c r="AHE113" s="58"/>
      <c r="AHF113" s="58"/>
      <c r="AHG113" s="58"/>
      <c r="AHH113" s="58"/>
      <c r="AHI113" s="58"/>
      <c r="AHJ113" s="58"/>
      <c r="AHK113" s="58"/>
      <c r="AHL113" s="58"/>
      <c r="AHM113" s="58"/>
      <c r="AHN113" s="58"/>
      <c r="AHO113" s="58"/>
      <c r="AHP113" s="58"/>
      <c r="AHQ113" s="58"/>
      <c r="AHR113" s="58"/>
      <c r="AHS113" s="58"/>
      <c r="AHT113" s="58"/>
      <c r="AHU113" s="58"/>
      <c r="AHV113" s="58"/>
      <c r="AHW113" s="58"/>
      <c r="AHX113" s="58"/>
      <c r="AHY113" s="58"/>
      <c r="AHZ113" s="58"/>
      <c r="AIA113" s="58"/>
      <c r="AIB113" s="58"/>
      <c r="AIC113" s="58"/>
      <c r="AID113" s="58"/>
      <c r="AIE113" s="58"/>
      <c r="AIF113" s="58"/>
      <c r="AIG113" s="58"/>
      <c r="AIH113" s="58"/>
      <c r="AII113" s="58"/>
      <c r="AIJ113" s="58"/>
      <c r="AIK113" s="58"/>
      <c r="AIL113" s="58"/>
      <c r="AIM113" s="58"/>
      <c r="AIN113" s="58"/>
      <c r="AIO113" s="58"/>
      <c r="AIP113" s="58"/>
      <c r="AIQ113" s="58"/>
      <c r="AIR113" s="58"/>
      <c r="AIS113" s="58"/>
      <c r="AIT113" s="58"/>
      <c r="AIU113" s="58"/>
      <c r="AIV113" s="58"/>
      <c r="AIW113" s="58"/>
      <c r="AIX113" s="58"/>
      <c r="AIY113" s="58"/>
      <c r="AIZ113" s="58"/>
      <c r="AJA113" s="58"/>
      <c r="AJB113" s="58"/>
      <c r="AJC113" s="58"/>
      <c r="AJD113" s="58"/>
      <c r="AJE113" s="58"/>
      <c r="AJF113" s="58"/>
      <c r="AJG113" s="58"/>
      <c r="AJH113" s="58"/>
      <c r="AJI113" s="58"/>
      <c r="AJJ113" s="58"/>
      <c r="AJK113" s="58"/>
      <c r="AJL113" s="58"/>
      <c r="AJM113" s="58"/>
      <c r="AJN113" s="58"/>
      <c r="AJO113" s="58"/>
      <c r="AJP113" s="58"/>
      <c r="AJQ113" s="58"/>
      <c r="AJR113" s="58"/>
      <c r="AJS113" s="58"/>
      <c r="AJT113" s="58"/>
      <c r="AJU113" s="58"/>
      <c r="AJV113" s="58"/>
      <c r="AJW113" s="58"/>
      <c r="AJX113" s="58"/>
      <c r="AJY113" s="58"/>
      <c r="AJZ113" s="58"/>
      <c r="AKA113" s="58"/>
      <c r="AKB113" s="58"/>
      <c r="AKC113" s="58"/>
      <c r="AKD113" s="58"/>
      <c r="AKE113" s="58"/>
      <c r="AKF113" s="58"/>
      <c r="AKG113" s="58"/>
      <c r="AKH113" s="58"/>
      <c r="AKI113" s="58"/>
      <c r="AKJ113" s="58"/>
      <c r="AKK113" s="58"/>
      <c r="AKL113" s="58"/>
      <c r="AKM113" s="58"/>
      <c r="AKN113" s="58"/>
      <c r="AKO113" s="58"/>
      <c r="AKP113" s="58"/>
      <c r="AKQ113" s="58"/>
      <c r="AKR113" s="58"/>
      <c r="AKS113" s="58"/>
      <c r="AKT113" s="58"/>
      <c r="AKU113" s="58"/>
      <c r="AKV113" s="58"/>
      <c r="AKW113" s="58"/>
      <c r="AKX113" s="58"/>
      <c r="AKY113" s="58"/>
      <c r="AKZ113" s="58"/>
      <c r="ALA113" s="58"/>
      <c r="ALB113" s="58"/>
      <c r="ALC113" s="58"/>
      <c r="ALD113" s="58"/>
      <c r="ALE113" s="58"/>
      <c r="ALF113" s="58"/>
      <c r="ALG113" s="58"/>
      <c r="ALH113" s="58"/>
      <c r="ALI113" s="58"/>
      <c r="ALJ113" s="58"/>
      <c r="ALK113" s="58"/>
      <c r="ALL113" s="58"/>
      <c r="ALM113" s="58"/>
      <c r="ALN113" s="58"/>
      <c r="ALO113" s="58"/>
      <c r="ALP113" s="58"/>
      <c r="ALQ113" s="58"/>
      <c r="ALR113" s="58"/>
      <c r="ALS113" s="58"/>
      <c r="ALT113" s="58"/>
      <c r="ALU113" s="58"/>
      <c r="ALV113" s="58"/>
      <c r="ALW113" s="58"/>
      <c r="ALX113" s="58"/>
      <c r="ALY113" s="58"/>
      <c r="ALZ113" s="58"/>
      <c r="AMA113" s="58"/>
      <c r="AMB113" s="58"/>
      <c r="AMC113" s="58"/>
      <c r="AMD113" s="58"/>
      <c r="AME113" s="58"/>
      <c r="AMF113" s="58"/>
      <c r="AMG113" s="58"/>
      <c r="AMH113" s="58"/>
      <c r="AMI113" s="58"/>
      <c r="AMJ113" s="59"/>
    </row>
    <row r="114" spans="1:1024" s="2" customFormat="1" ht="15" customHeight="1">
      <c r="A114" s="146">
        <v>5</v>
      </c>
      <c r="B114" s="187" t="s">
        <v>174</v>
      </c>
      <c r="C114" s="187"/>
      <c r="D114" s="187"/>
      <c r="E114" s="187"/>
      <c r="F114" s="187"/>
      <c r="G114" s="187"/>
      <c r="H114" s="188" t="s">
        <v>50</v>
      </c>
      <c r="I114" s="188"/>
      <c r="J114" s="42"/>
      <c r="K114" s="62"/>
      <c r="AV114" s="58"/>
      <c r="AW114" s="58"/>
      <c r="AX114" s="58"/>
      <c r="AY114" s="58"/>
      <c r="AZ114" s="58"/>
      <c r="BA114" s="58"/>
      <c r="BB114" s="58"/>
      <c r="BC114" s="58"/>
      <c r="BD114" s="58"/>
      <c r="BE114" s="58"/>
      <c r="BF114" s="58"/>
      <c r="BG114" s="58"/>
      <c r="BH114" s="58"/>
      <c r="BI114" s="58"/>
      <c r="BJ114" s="58"/>
      <c r="BK114" s="58"/>
      <c r="BL114" s="58"/>
      <c r="BM114" s="58"/>
      <c r="BN114" s="58"/>
      <c r="BO114" s="58"/>
      <c r="BP114" s="58"/>
      <c r="BQ114" s="58"/>
      <c r="BR114" s="58"/>
      <c r="BS114" s="58"/>
      <c r="BT114" s="58"/>
      <c r="BU114" s="58"/>
      <c r="BV114" s="58"/>
      <c r="BW114" s="58"/>
      <c r="BX114" s="58"/>
      <c r="BY114" s="58"/>
      <c r="BZ114" s="58"/>
      <c r="CA114" s="58"/>
      <c r="CB114" s="58"/>
      <c r="CC114" s="58"/>
      <c r="CD114" s="58"/>
      <c r="CE114" s="58"/>
      <c r="CF114" s="58"/>
      <c r="CG114" s="58"/>
      <c r="CH114" s="58"/>
      <c r="CI114" s="58"/>
      <c r="CJ114" s="58"/>
      <c r="CK114" s="58"/>
      <c r="CL114" s="58"/>
      <c r="CM114" s="58"/>
      <c r="CN114" s="58"/>
      <c r="CO114" s="58"/>
      <c r="CP114" s="58"/>
      <c r="CQ114" s="58"/>
      <c r="CR114" s="58"/>
      <c r="CS114" s="58"/>
      <c r="CT114" s="58"/>
      <c r="CU114" s="58"/>
      <c r="CV114" s="58"/>
      <c r="CW114" s="58"/>
      <c r="CX114" s="58"/>
      <c r="CY114" s="58"/>
      <c r="CZ114" s="58"/>
      <c r="DA114" s="58"/>
      <c r="DB114" s="58"/>
      <c r="DC114" s="58"/>
      <c r="DD114" s="58"/>
      <c r="DE114" s="58"/>
      <c r="DF114" s="58"/>
      <c r="DG114" s="58"/>
      <c r="DH114" s="58"/>
      <c r="DI114" s="58"/>
      <c r="DJ114" s="58"/>
      <c r="DK114" s="58"/>
      <c r="DL114" s="58"/>
      <c r="DM114" s="58"/>
      <c r="DN114" s="58"/>
      <c r="DO114" s="58"/>
      <c r="DP114" s="58"/>
      <c r="DQ114" s="58"/>
      <c r="DR114" s="58"/>
      <c r="DS114" s="58"/>
      <c r="DT114" s="58"/>
      <c r="DU114" s="58"/>
      <c r="DV114" s="58"/>
      <c r="DW114" s="58"/>
      <c r="DX114" s="58"/>
      <c r="DY114" s="58"/>
      <c r="DZ114" s="58"/>
      <c r="EA114" s="58"/>
      <c r="EB114" s="58"/>
      <c r="EC114" s="58"/>
      <c r="ED114" s="58"/>
      <c r="EE114" s="58"/>
      <c r="EF114" s="58"/>
      <c r="EG114" s="58"/>
      <c r="EH114" s="58"/>
      <c r="EI114" s="58"/>
      <c r="EJ114" s="58"/>
      <c r="EK114" s="58"/>
      <c r="EL114" s="58"/>
      <c r="EM114" s="58"/>
      <c r="EN114" s="58"/>
      <c r="EO114" s="58"/>
      <c r="EP114" s="58"/>
      <c r="EQ114" s="58"/>
      <c r="ER114" s="58"/>
      <c r="ES114" s="58"/>
      <c r="ET114" s="58"/>
      <c r="EU114" s="58"/>
      <c r="EV114" s="58"/>
      <c r="EW114" s="58"/>
      <c r="EX114" s="58"/>
      <c r="EY114" s="58"/>
      <c r="EZ114" s="58"/>
      <c r="FA114" s="58"/>
      <c r="FB114" s="58"/>
      <c r="FC114" s="58"/>
      <c r="FD114" s="58"/>
      <c r="FE114" s="58"/>
      <c r="FF114" s="58"/>
      <c r="FG114" s="58"/>
      <c r="FH114" s="58"/>
      <c r="FI114" s="58"/>
      <c r="FJ114" s="58"/>
      <c r="FK114" s="58"/>
      <c r="FL114" s="58"/>
      <c r="FM114" s="58"/>
      <c r="FN114" s="58"/>
      <c r="FO114" s="58"/>
      <c r="FP114" s="58"/>
      <c r="FQ114" s="58"/>
      <c r="FR114" s="58"/>
      <c r="FS114" s="58"/>
      <c r="FT114" s="58"/>
      <c r="FU114" s="58"/>
      <c r="FV114" s="58"/>
      <c r="FW114" s="58"/>
      <c r="FX114" s="58"/>
      <c r="FY114" s="58"/>
      <c r="FZ114" s="58"/>
      <c r="GA114" s="58"/>
      <c r="GB114" s="58"/>
      <c r="GC114" s="58"/>
      <c r="GD114" s="58"/>
      <c r="GE114" s="58"/>
      <c r="GF114" s="58"/>
      <c r="GG114" s="58"/>
      <c r="GH114" s="58"/>
      <c r="GI114" s="58"/>
      <c r="GJ114" s="58"/>
      <c r="GK114" s="58"/>
      <c r="GL114" s="58"/>
      <c r="GM114" s="58"/>
      <c r="GN114" s="58"/>
      <c r="GO114" s="58"/>
      <c r="GP114" s="58"/>
      <c r="GQ114" s="58"/>
      <c r="GR114" s="58"/>
      <c r="GS114" s="58"/>
      <c r="GT114" s="58"/>
      <c r="GU114" s="58"/>
      <c r="GV114" s="58"/>
      <c r="GW114" s="58"/>
      <c r="GX114" s="58"/>
      <c r="GY114" s="58"/>
      <c r="GZ114" s="58"/>
      <c r="HA114" s="58"/>
      <c r="HB114" s="58"/>
      <c r="HC114" s="58"/>
      <c r="HD114" s="58"/>
      <c r="HE114" s="58"/>
      <c r="HF114" s="58"/>
      <c r="HG114" s="58"/>
      <c r="HH114" s="58"/>
      <c r="HI114" s="58"/>
      <c r="HJ114" s="58"/>
      <c r="HK114" s="58"/>
      <c r="HL114" s="58"/>
      <c r="HM114" s="58"/>
      <c r="HN114" s="58"/>
      <c r="HO114" s="58"/>
      <c r="HP114" s="58"/>
      <c r="HQ114" s="58"/>
      <c r="HR114" s="58"/>
      <c r="HS114" s="58"/>
      <c r="HT114" s="58"/>
      <c r="HU114" s="58"/>
      <c r="HV114" s="58"/>
      <c r="HW114" s="58"/>
      <c r="HX114" s="58"/>
      <c r="HY114" s="58"/>
      <c r="HZ114" s="58"/>
      <c r="IA114" s="58"/>
      <c r="IB114" s="58"/>
      <c r="IC114" s="58"/>
      <c r="ID114" s="58"/>
      <c r="IE114" s="58"/>
      <c r="IF114" s="58"/>
      <c r="IG114" s="58"/>
      <c r="IH114" s="58"/>
      <c r="II114" s="58"/>
      <c r="IJ114" s="58"/>
      <c r="IK114" s="58"/>
      <c r="IL114" s="58"/>
      <c r="IM114" s="58"/>
      <c r="IN114" s="58"/>
      <c r="IO114" s="58"/>
      <c r="IP114" s="58"/>
      <c r="IQ114" s="58"/>
      <c r="IR114" s="58"/>
      <c r="IS114" s="58"/>
      <c r="IT114" s="58"/>
      <c r="IU114" s="58"/>
      <c r="IV114" s="58"/>
      <c r="IW114" s="58"/>
      <c r="IX114" s="58"/>
      <c r="IY114" s="58"/>
      <c r="IZ114" s="58"/>
      <c r="JA114" s="58"/>
      <c r="JB114" s="58"/>
      <c r="JC114" s="58"/>
      <c r="JD114" s="58"/>
      <c r="JE114" s="58"/>
      <c r="JF114" s="58"/>
      <c r="JG114" s="58"/>
      <c r="JH114" s="58"/>
      <c r="JI114" s="58"/>
      <c r="JJ114" s="58"/>
      <c r="JK114" s="58"/>
      <c r="JL114" s="58"/>
      <c r="JM114" s="58"/>
      <c r="JN114" s="58"/>
      <c r="JO114" s="58"/>
      <c r="JP114" s="58"/>
      <c r="JQ114" s="58"/>
      <c r="JR114" s="58"/>
      <c r="JS114" s="58"/>
      <c r="JT114" s="58"/>
      <c r="JU114" s="58"/>
      <c r="JV114" s="58"/>
      <c r="JW114" s="58"/>
      <c r="JX114" s="58"/>
      <c r="JY114" s="58"/>
      <c r="JZ114" s="58"/>
      <c r="KA114" s="58"/>
      <c r="KB114" s="58"/>
      <c r="KC114" s="58"/>
      <c r="KD114" s="58"/>
      <c r="KE114" s="58"/>
      <c r="KF114" s="58"/>
      <c r="KG114" s="58"/>
      <c r="KH114" s="58"/>
      <c r="KI114" s="58"/>
      <c r="KJ114" s="58"/>
      <c r="KK114" s="58"/>
      <c r="KL114" s="58"/>
      <c r="KM114" s="58"/>
      <c r="KN114" s="58"/>
      <c r="KO114" s="58"/>
      <c r="KP114" s="58"/>
      <c r="KQ114" s="58"/>
      <c r="KR114" s="58"/>
      <c r="KS114" s="58"/>
      <c r="KT114" s="58"/>
      <c r="KU114" s="58"/>
      <c r="KV114" s="58"/>
      <c r="KW114" s="58"/>
      <c r="KX114" s="58"/>
      <c r="KY114" s="58"/>
      <c r="KZ114" s="58"/>
      <c r="LA114" s="58"/>
      <c r="LB114" s="58"/>
      <c r="LC114" s="58"/>
      <c r="LD114" s="58"/>
      <c r="LE114" s="58"/>
      <c r="LF114" s="58"/>
      <c r="LG114" s="58"/>
      <c r="LH114" s="58"/>
      <c r="LI114" s="58"/>
      <c r="LJ114" s="58"/>
      <c r="LK114" s="58"/>
      <c r="LL114" s="58"/>
      <c r="LM114" s="58"/>
      <c r="LN114" s="58"/>
      <c r="LO114" s="58"/>
      <c r="LP114" s="58"/>
      <c r="LQ114" s="58"/>
      <c r="LR114" s="58"/>
      <c r="LS114" s="58"/>
      <c r="LT114" s="58"/>
      <c r="LU114" s="58"/>
      <c r="LV114" s="58"/>
      <c r="LW114" s="58"/>
      <c r="LX114" s="58"/>
      <c r="LY114" s="58"/>
      <c r="LZ114" s="58"/>
      <c r="MA114" s="58"/>
      <c r="MB114" s="58"/>
      <c r="MC114" s="58"/>
      <c r="MD114" s="58"/>
      <c r="ME114" s="58"/>
      <c r="MF114" s="58"/>
      <c r="MG114" s="58"/>
      <c r="MH114" s="58"/>
      <c r="MI114" s="58"/>
      <c r="MJ114" s="58"/>
      <c r="MK114" s="58"/>
      <c r="ML114" s="58"/>
      <c r="MM114" s="58"/>
      <c r="MN114" s="58"/>
      <c r="MO114" s="58"/>
      <c r="MP114" s="58"/>
      <c r="MQ114" s="58"/>
      <c r="MR114" s="58"/>
      <c r="MS114" s="58"/>
      <c r="MT114" s="58"/>
      <c r="MU114" s="58"/>
      <c r="MV114" s="58"/>
      <c r="MW114" s="58"/>
      <c r="MX114" s="58"/>
      <c r="MY114" s="58"/>
      <c r="MZ114" s="58"/>
      <c r="NA114" s="58"/>
      <c r="NB114" s="58"/>
      <c r="NC114" s="58"/>
      <c r="ND114" s="58"/>
      <c r="NE114" s="58"/>
      <c r="NF114" s="58"/>
      <c r="NG114" s="58"/>
      <c r="NH114" s="58"/>
      <c r="NI114" s="58"/>
      <c r="NJ114" s="58"/>
      <c r="NK114" s="58"/>
      <c r="NL114" s="58"/>
      <c r="NM114" s="58"/>
      <c r="NN114" s="58"/>
      <c r="NO114" s="58"/>
      <c r="NP114" s="58"/>
      <c r="NQ114" s="58"/>
      <c r="NR114" s="58"/>
      <c r="NS114" s="58"/>
      <c r="NT114" s="58"/>
      <c r="NU114" s="58"/>
      <c r="NV114" s="58"/>
      <c r="NW114" s="58"/>
      <c r="NX114" s="58"/>
      <c r="NY114" s="58"/>
      <c r="NZ114" s="58"/>
      <c r="OA114" s="58"/>
      <c r="OB114" s="58"/>
      <c r="OC114" s="58"/>
      <c r="OD114" s="58"/>
      <c r="OE114" s="58"/>
      <c r="OF114" s="58"/>
      <c r="OG114" s="58"/>
      <c r="OH114" s="58"/>
      <c r="OI114" s="58"/>
      <c r="OJ114" s="58"/>
      <c r="OK114" s="58"/>
      <c r="OL114" s="58"/>
      <c r="OM114" s="58"/>
      <c r="ON114" s="58"/>
      <c r="OO114" s="58"/>
      <c r="OP114" s="58"/>
      <c r="OQ114" s="58"/>
      <c r="OR114" s="58"/>
      <c r="OS114" s="58"/>
      <c r="OT114" s="58"/>
      <c r="OU114" s="58"/>
      <c r="OV114" s="58"/>
      <c r="OW114" s="58"/>
      <c r="OX114" s="58"/>
      <c r="OY114" s="58"/>
      <c r="OZ114" s="58"/>
      <c r="PA114" s="58"/>
      <c r="PB114" s="58"/>
      <c r="PC114" s="58"/>
      <c r="PD114" s="58"/>
      <c r="PE114" s="58"/>
      <c r="PF114" s="58"/>
      <c r="PG114" s="58"/>
      <c r="PH114" s="58"/>
      <c r="PI114" s="58"/>
      <c r="PJ114" s="58"/>
      <c r="PK114" s="58"/>
      <c r="PL114" s="58"/>
      <c r="PM114" s="58"/>
      <c r="PN114" s="58"/>
      <c r="PO114" s="58"/>
      <c r="PP114" s="58"/>
      <c r="PQ114" s="58"/>
      <c r="PR114" s="58"/>
      <c r="PS114" s="58"/>
      <c r="PT114" s="58"/>
      <c r="PU114" s="58"/>
      <c r="PV114" s="58"/>
      <c r="PW114" s="58"/>
      <c r="PX114" s="58"/>
      <c r="PY114" s="58"/>
      <c r="PZ114" s="58"/>
      <c r="QA114" s="58"/>
      <c r="QB114" s="58"/>
      <c r="QC114" s="58"/>
      <c r="QD114" s="58"/>
      <c r="QE114" s="58"/>
      <c r="QF114" s="58"/>
      <c r="QG114" s="58"/>
      <c r="QH114" s="58"/>
      <c r="QI114" s="58"/>
      <c r="QJ114" s="58"/>
      <c r="QK114" s="58"/>
      <c r="QL114" s="58"/>
      <c r="QM114" s="58"/>
      <c r="QN114" s="58"/>
      <c r="QO114" s="58"/>
      <c r="QP114" s="58"/>
      <c r="QQ114" s="58"/>
      <c r="QR114" s="58"/>
      <c r="QS114" s="58"/>
      <c r="QT114" s="58"/>
      <c r="QU114" s="58"/>
      <c r="QV114" s="58"/>
      <c r="QW114" s="58"/>
      <c r="QX114" s="58"/>
      <c r="QY114" s="58"/>
      <c r="QZ114" s="58"/>
      <c r="RA114" s="58"/>
      <c r="RB114" s="58"/>
      <c r="RC114" s="58"/>
      <c r="RD114" s="58"/>
      <c r="RE114" s="58"/>
      <c r="RF114" s="58"/>
      <c r="RG114" s="58"/>
      <c r="RH114" s="58"/>
      <c r="RI114" s="58"/>
      <c r="RJ114" s="58"/>
      <c r="RK114" s="58"/>
      <c r="RL114" s="58"/>
      <c r="RM114" s="58"/>
      <c r="RN114" s="58"/>
      <c r="RO114" s="58"/>
      <c r="RP114" s="58"/>
      <c r="RQ114" s="58"/>
      <c r="RR114" s="58"/>
      <c r="RS114" s="58"/>
      <c r="RT114" s="58"/>
      <c r="RU114" s="58"/>
      <c r="RV114" s="58"/>
      <c r="RW114" s="58"/>
      <c r="RX114" s="58"/>
      <c r="RY114" s="58"/>
      <c r="RZ114" s="58"/>
      <c r="SA114" s="58"/>
      <c r="SB114" s="58"/>
      <c r="SC114" s="58"/>
      <c r="SD114" s="58"/>
      <c r="SE114" s="58"/>
      <c r="SF114" s="58"/>
      <c r="SG114" s="58"/>
      <c r="SH114" s="58"/>
      <c r="SI114" s="58"/>
      <c r="SJ114" s="58"/>
      <c r="SK114" s="58"/>
      <c r="SL114" s="58"/>
      <c r="SM114" s="58"/>
      <c r="SN114" s="58"/>
      <c r="SO114" s="58"/>
      <c r="SP114" s="58"/>
      <c r="SQ114" s="58"/>
      <c r="SR114" s="58"/>
      <c r="SS114" s="58"/>
      <c r="ST114" s="58"/>
      <c r="SU114" s="58"/>
      <c r="SV114" s="58"/>
      <c r="SW114" s="58"/>
      <c r="SX114" s="58"/>
      <c r="SY114" s="58"/>
      <c r="SZ114" s="58"/>
      <c r="TA114" s="58"/>
      <c r="TB114" s="58"/>
      <c r="TC114" s="58"/>
      <c r="TD114" s="58"/>
      <c r="TE114" s="58"/>
      <c r="TF114" s="58"/>
      <c r="TG114" s="58"/>
      <c r="TH114" s="58"/>
      <c r="TI114" s="58"/>
      <c r="TJ114" s="58"/>
      <c r="TK114" s="58"/>
      <c r="TL114" s="58"/>
      <c r="TM114" s="58"/>
      <c r="TN114" s="58"/>
      <c r="TO114" s="58"/>
      <c r="TP114" s="58"/>
      <c r="TQ114" s="58"/>
      <c r="TR114" s="58"/>
      <c r="TS114" s="58"/>
      <c r="TT114" s="58"/>
      <c r="TU114" s="58"/>
      <c r="TV114" s="58"/>
      <c r="TW114" s="58"/>
      <c r="TX114" s="58"/>
      <c r="TY114" s="58"/>
      <c r="TZ114" s="58"/>
      <c r="UA114" s="58"/>
      <c r="UB114" s="58"/>
      <c r="UC114" s="58"/>
      <c r="UD114" s="58"/>
      <c r="UE114" s="58"/>
      <c r="UF114" s="58"/>
      <c r="UG114" s="58"/>
      <c r="UH114" s="58"/>
      <c r="UI114" s="58"/>
      <c r="UJ114" s="58"/>
      <c r="UK114" s="58"/>
      <c r="UL114" s="58"/>
      <c r="UM114" s="58"/>
      <c r="UN114" s="58"/>
      <c r="UO114" s="58"/>
      <c r="UP114" s="58"/>
      <c r="UQ114" s="58"/>
      <c r="UR114" s="58"/>
      <c r="US114" s="58"/>
      <c r="UT114" s="58"/>
      <c r="UU114" s="58"/>
      <c r="UV114" s="58"/>
      <c r="UW114" s="58"/>
      <c r="UX114" s="58"/>
      <c r="UY114" s="58"/>
      <c r="UZ114" s="58"/>
      <c r="VA114" s="58"/>
      <c r="VB114" s="58"/>
      <c r="VC114" s="58"/>
      <c r="VD114" s="58"/>
      <c r="VE114" s="58"/>
      <c r="VF114" s="58"/>
      <c r="VG114" s="58"/>
      <c r="VH114" s="58"/>
      <c r="VI114" s="58"/>
      <c r="VJ114" s="58"/>
      <c r="VK114" s="58"/>
      <c r="VL114" s="58"/>
      <c r="VM114" s="58"/>
      <c r="VN114" s="58"/>
      <c r="VO114" s="58"/>
      <c r="VP114" s="58"/>
      <c r="VQ114" s="58"/>
      <c r="VR114" s="58"/>
      <c r="VS114" s="58"/>
      <c r="VT114" s="58"/>
      <c r="VU114" s="58"/>
      <c r="VV114" s="58"/>
      <c r="VW114" s="58"/>
      <c r="VX114" s="58"/>
      <c r="VY114" s="58"/>
      <c r="VZ114" s="58"/>
      <c r="WA114" s="58"/>
      <c r="WB114" s="58"/>
      <c r="WC114" s="58"/>
      <c r="WD114" s="58"/>
      <c r="WE114" s="58"/>
      <c r="WF114" s="58"/>
      <c r="WG114" s="58"/>
      <c r="WH114" s="58"/>
      <c r="WI114" s="58"/>
      <c r="WJ114" s="58"/>
      <c r="WK114" s="58"/>
      <c r="WL114" s="58"/>
      <c r="WM114" s="58"/>
      <c r="WN114" s="58"/>
      <c r="WO114" s="58"/>
      <c r="WP114" s="58"/>
      <c r="WQ114" s="58"/>
      <c r="WR114" s="58"/>
      <c r="WS114" s="58"/>
      <c r="WT114" s="58"/>
      <c r="WU114" s="58"/>
      <c r="WV114" s="58"/>
      <c r="WW114" s="58"/>
      <c r="WX114" s="58"/>
      <c r="WY114" s="58"/>
      <c r="WZ114" s="58"/>
      <c r="XA114" s="58"/>
      <c r="XB114" s="58"/>
      <c r="XC114" s="58"/>
      <c r="XD114" s="58"/>
      <c r="XE114" s="58"/>
      <c r="XF114" s="58"/>
      <c r="XG114" s="58"/>
      <c r="XH114" s="58"/>
      <c r="XI114" s="58"/>
      <c r="XJ114" s="58"/>
      <c r="XK114" s="58"/>
      <c r="XL114" s="58"/>
      <c r="XM114" s="58"/>
      <c r="XN114" s="58"/>
      <c r="XO114" s="58"/>
      <c r="XP114" s="58"/>
      <c r="XQ114" s="58"/>
      <c r="XR114" s="58"/>
      <c r="XS114" s="58"/>
      <c r="XT114" s="58"/>
      <c r="XU114" s="58"/>
      <c r="XV114" s="58"/>
      <c r="XW114" s="58"/>
      <c r="XX114" s="58"/>
      <c r="XY114" s="58"/>
      <c r="XZ114" s="58"/>
      <c r="YA114" s="58"/>
      <c r="YB114" s="58"/>
      <c r="YC114" s="58"/>
      <c r="YD114" s="58"/>
      <c r="YE114" s="58"/>
      <c r="YF114" s="58"/>
      <c r="YG114" s="58"/>
      <c r="YH114" s="58"/>
      <c r="YI114" s="58"/>
      <c r="YJ114" s="58"/>
      <c r="YK114" s="58"/>
      <c r="YL114" s="58"/>
      <c r="YM114" s="58"/>
      <c r="YN114" s="58"/>
      <c r="YO114" s="58"/>
      <c r="YP114" s="58"/>
      <c r="YQ114" s="58"/>
      <c r="YR114" s="58"/>
      <c r="YS114" s="58"/>
      <c r="YT114" s="58"/>
      <c r="YU114" s="58"/>
      <c r="YV114" s="58"/>
      <c r="YW114" s="58"/>
      <c r="YX114" s="58"/>
      <c r="YY114" s="58"/>
      <c r="YZ114" s="58"/>
      <c r="ZA114" s="58"/>
      <c r="ZB114" s="58"/>
      <c r="ZC114" s="58"/>
      <c r="ZD114" s="58"/>
      <c r="ZE114" s="58"/>
      <c r="ZF114" s="58"/>
      <c r="ZG114" s="58"/>
      <c r="ZH114" s="58"/>
      <c r="ZI114" s="58"/>
      <c r="ZJ114" s="58"/>
      <c r="ZK114" s="58"/>
      <c r="ZL114" s="58"/>
      <c r="ZM114" s="58"/>
      <c r="ZN114" s="58"/>
      <c r="ZO114" s="58"/>
      <c r="ZP114" s="58"/>
      <c r="ZQ114" s="58"/>
      <c r="ZR114" s="58"/>
      <c r="ZS114" s="58"/>
      <c r="ZT114" s="58"/>
      <c r="ZU114" s="58"/>
      <c r="ZV114" s="58"/>
      <c r="ZW114" s="58"/>
      <c r="ZX114" s="58"/>
      <c r="ZY114" s="58"/>
      <c r="ZZ114" s="58"/>
      <c r="AAA114" s="58"/>
      <c r="AAB114" s="58"/>
      <c r="AAC114" s="58"/>
      <c r="AAD114" s="58"/>
      <c r="AAE114" s="58"/>
      <c r="AAF114" s="58"/>
      <c r="AAG114" s="58"/>
      <c r="AAH114" s="58"/>
      <c r="AAI114" s="58"/>
      <c r="AAJ114" s="58"/>
      <c r="AAK114" s="58"/>
      <c r="AAL114" s="58"/>
      <c r="AAM114" s="58"/>
      <c r="AAN114" s="58"/>
      <c r="AAO114" s="58"/>
      <c r="AAP114" s="58"/>
      <c r="AAQ114" s="58"/>
      <c r="AAR114" s="58"/>
      <c r="AAS114" s="58"/>
      <c r="AAT114" s="58"/>
      <c r="AAU114" s="58"/>
      <c r="AAV114" s="58"/>
      <c r="AAW114" s="58"/>
      <c r="AAX114" s="58"/>
      <c r="AAY114" s="58"/>
      <c r="AAZ114" s="58"/>
      <c r="ABA114" s="58"/>
      <c r="ABB114" s="58"/>
      <c r="ABC114" s="58"/>
      <c r="ABD114" s="58"/>
      <c r="ABE114" s="58"/>
      <c r="ABF114" s="58"/>
      <c r="ABG114" s="58"/>
      <c r="ABH114" s="58"/>
      <c r="ABI114" s="58"/>
      <c r="ABJ114" s="58"/>
      <c r="ABK114" s="58"/>
      <c r="ABL114" s="58"/>
      <c r="ABM114" s="58"/>
      <c r="ABN114" s="58"/>
      <c r="ABO114" s="58"/>
      <c r="ABP114" s="58"/>
      <c r="ABQ114" s="58"/>
      <c r="ABR114" s="58"/>
      <c r="ABS114" s="58"/>
      <c r="ABT114" s="58"/>
      <c r="ABU114" s="58"/>
      <c r="ABV114" s="58"/>
      <c r="ABW114" s="58"/>
      <c r="ABX114" s="58"/>
      <c r="ABY114" s="58"/>
      <c r="ABZ114" s="58"/>
      <c r="ACA114" s="58"/>
      <c r="ACB114" s="58"/>
      <c r="ACC114" s="58"/>
      <c r="ACD114" s="58"/>
      <c r="ACE114" s="58"/>
      <c r="ACF114" s="58"/>
      <c r="ACG114" s="58"/>
      <c r="ACH114" s="58"/>
      <c r="ACI114" s="58"/>
      <c r="ACJ114" s="58"/>
      <c r="ACK114" s="58"/>
      <c r="ACL114" s="58"/>
      <c r="ACM114" s="58"/>
      <c r="ACN114" s="58"/>
      <c r="ACO114" s="58"/>
      <c r="ACP114" s="58"/>
      <c r="ACQ114" s="58"/>
      <c r="ACR114" s="58"/>
      <c r="ACS114" s="58"/>
      <c r="ACT114" s="58"/>
      <c r="ACU114" s="58"/>
      <c r="ACV114" s="58"/>
      <c r="ACW114" s="58"/>
      <c r="ACX114" s="58"/>
      <c r="ACY114" s="58"/>
      <c r="ACZ114" s="58"/>
      <c r="ADA114" s="58"/>
      <c r="ADB114" s="58"/>
      <c r="ADC114" s="58"/>
      <c r="ADD114" s="58"/>
      <c r="ADE114" s="58"/>
      <c r="ADF114" s="58"/>
      <c r="ADG114" s="58"/>
      <c r="ADH114" s="58"/>
      <c r="ADI114" s="58"/>
      <c r="ADJ114" s="58"/>
      <c r="ADK114" s="58"/>
      <c r="ADL114" s="58"/>
      <c r="ADM114" s="58"/>
      <c r="ADN114" s="58"/>
      <c r="ADO114" s="58"/>
      <c r="ADP114" s="58"/>
      <c r="ADQ114" s="58"/>
      <c r="ADR114" s="58"/>
      <c r="ADS114" s="58"/>
      <c r="ADT114" s="58"/>
      <c r="ADU114" s="58"/>
      <c r="ADV114" s="58"/>
      <c r="ADW114" s="58"/>
      <c r="ADX114" s="58"/>
      <c r="ADY114" s="58"/>
      <c r="ADZ114" s="58"/>
      <c r="AEA114" s="58"/>
      <c r="AEB114" s="58"/>
      <c r="AEC114" s="58"/>
      <c r="AED114" s="58"/>
      <c r="AEE114" s="58"/>
      <c r="AEF114" s="58"/>
      <c r="AEG114" s="58"/>
      <c r="AEH114" s="58"/>
      <c r="AEI114" s="58"/>
      <c r="AEJ114" s="58"/>
      <c r="AEK114" s="58"/>
      <c r="AEL114" s="58"/>
      <c r="AEM114" s="58"/>
      <c r="AEN114" s="58"/>
      <c r="AEO114" s="58"/>
      <c r="AEP114" s="58"/>
      <c r="AEQ114" s="58"/>
      <c r="AER114" s="58"/>
      <c r="AES114" s="58"/>
      <c r="AET114" s="58"/>
      <c r="AEU114" s="58"/>
      <c r="AEV114" s="58"/>
      <c r="AEW114" s="58"/>
      <c r="AEX114" s="58"/>
      <c r="AEY114" s="58"/>
      <c r="AEZ114" s="58"/>
      <c r="AFA114" s="58"/>
      <c r="AFB114" s="58"/>
      <c r="AFC114" s="58"/>
      <c r="AFD114" s="58"/>
      <c r="AFE114" s="58"/>
      <c r="AFF114" s="58"/>
      <c r="AFG114" s="58"/>
      <c r="AFH114" s="58"/>
      <c r="AFI114" s="58"/>
      <c r="AFJ114" s="58"/>
      <c r="AFK114" s="58"/>
      <c r="AFL114" s="58"/>
      <c r="AFM114" s="58"/>
      <c r="AFN114" s="58"/>
      <c r="AFO114" s="58"/>
      <c r="AFP114" s="58"/>
      <c r="AFQ114" s="58"/>
      <c r="AFR114" s="58"/>
      <c r="AFS114" s="58"/>
      <c r="AFT114" s="58"/>
      <c r="AFU114" s="58"/>
      <c r="AFV114" s="58"/>
      <c r="AFW114" s="58"/>
      <c r="AFX114" s="58"/>
      <c r="AFY114" s="58"/>
      <c r="AFZ114" s="58"/>
      <c r="AGA114" s="58"/>
      <c r="AGB114" s="58"/>
      <c r="AGC114" s="58"/>
      <c r="AGD114" s="58"/>
      <c r="AGE114" s="58"/>
      <c r="AGF114" s="58"/>
      <c r="AGG114" s="58"/>
      <c r="AGH114" s="58"/>
      <c r="AGI114" s="58"/>
      <c r="AGJ114" s="58"/>
      <c r="AGK114" s="58"/>
      <c r="AGL114" s="58"/>
      <c r="AGM114" s="58"/>
      <c r="AGN114" s="58"/>
      <c r="AGO114" s="58"/>
      <c r="AGP114" s="58"/>
      <c r="AGQ114" s="58"/>
      <c r="AGR114" s="58"/>
      <c r="AGS114" s="58"/>
      <c r="AGT114" s="58"/>
      <c r="AGU114" s="58"/>
      <c r="AGV114" s="58"/>
      <c r="AGW114" s="58"/>
      <c r="AGX114" s="58"/>
      <c r="AGY114" s="58"/>
      <c r="AGZ114" s="58"/>
      <c r="AHA114" s="58"/>
      <c r="AHB114" s="58"/>
      <c r="AHC114" s="58"/>
      <c r="AHD114" s="58"/>
      <c r="AHE114" s="58"/>
      <c r="AHF114" s="58"/>
      <c r="AHG114" s="58"/>
      <c r="AHH114" s="58"/>
      <c r="AHI114" s="58"/>
      <c r="AHJ114" s="58"/>
      <c r="AHK114" s="58"/>
      <c r="AHL114" s="58"/>
      <c r="AHM114" s="58"/>
      <c r="AHN114" s="58"/>
      <c r="AHO114" s="58"/>
      <c r="AHP114" s="58"/>
      <c r="AHQ114" s="58"/>
      <c r="AHR114" s="58"/>
      <c r="AHS114" s="58"/>
      <c r="AHT114" s="58"/>
      <c r="AHU114" s="58"/>
      <c r="AHV114" s="58"/>
      <c r="AHW114" s="58"/>
      <c r="AHX114" s="58"/>
      <c r="AHY114" s="58"/>
      <c r="AHZ114" s="58"/>
      <c r="AIA114" s="58"/>
      <c r="AIB114" s="58"/>
      <c r="AIC114" s="58"/>
      <c r="AID114" s="58"/>
      <c r="AIE114" s="58"/>
      <c r="AIF114" s="58"/>
      <c r="AIG114" s="58"/>
      <c r="AIH114" s="58"/>
      <c r="AII114" s="58"/>
      <c r="AIJ114" s="58"/>
      <c r="AIK114" s="58"/>
      <c r="AIL114" s="58"/>
      <c r="AIM114" s="58"/>
      <c r="AIN114" s="58"/>
      <c r="AIO114" s="58"/>
      <c r="AIP114" s="58"/>
      <c r="AIQ114" s="58"/>
      <c r="AIR114" s="58"/>
      <c r="AIS114" s="58"/>
      <c r="AIT114" s="58"/>
      <c r="AIU114" s="58"/>
      <c r="AIV114" s="58"/>
      <c r="AIW114" s="58"/>
      <c r="AIX114" s="58"/>
      <c r="AIY114" s="58"/>
      <c r="AIZ114" s="58"/>
      <c r="AJA114" s="58"/>
      <c r="AJB114" s="58"/>
      <c r="AJC114" s="58"/>
      <c r="AJD114" s="58"/>
      <c r="AJE114" s="58"/>
      <c r="AJF114" s="58"/>
      <c r="AJG114" s="58"/>
      <c r="AJH114" s="58"/>
      <c r="AJI114" s="58"/>
      <c r="AJJ114" s="58"/>
      <c r="AJK114" s="58"/>
      <c r="AJL114" s="58"/>
      <c r="AJM114" s="58"/>
      <c r="AJN114" s="58"/>
      <c r="AJO114" s="58"/>
      <c r="AJP114" s="58"/>
      <c r="AJQ114" s="58"/>
      <c r="AJR114" s="58"/>
      <c r="AJS114" s="58"/>
      <c r="AJT114" s="58"/>
      <c r="AJU114" s="58"/>
      <c r="AJV114" s="58"/>
      <c r="AJW114" s="58"/>
      <c r="AJX114" s="58"/>
      <c r="AJY114" s="58"/>
      <c r="AJZ114" s="58"/>
      <c r="AKA114" s="58"/>
      <c r="AKB114" s="58"/>
      <c r="AKC114" s="58"/>
      <c r="AKD114" s="58"/>
      <c r="AKE114" s="58"/>
      <c r="AKF114" s="58"/>
      <c r="AKG114" s="58"/>
      <c r="AKH114" s="58"/>
      <c r="AKI114" s="58"/>
      <c r="AKJ114" s="58"/>
      <c r="AKK114" s="58"/>
      <c r="AKL114" s="58"/>
      <c r="AKM114" s="58"/>
      <c r="AKN114" s="58"/>
      <c r="AKO114" s="58"/>
      <c r="AKP114" s="58"/>
      <c r="AKQ114" s="58"/>
      <c r="AKR114" s="58"/>
      <c r="AKS114" s="58"/>
      <c r="AKT114" s="58"/>
      <c r="AKU114" s="58"/>
      <c r="AKV114" s="58"/>
      <c r="AKW114" s="58"/>
      <c r="AKX114" s="58"/>
      <c r="AKY114" s="58"/>
      <c r="AKZ114" s="58"/>
      <c r="ALA114" s="58"/>
      <c r="ALB114" s="58"/>
      <c r="ALC114" s="58"/>
      <c r="ALD114" s="58"/>
      <c r="ALE114" s="58"/>
      <c r="ALF114" s="58"/>
      <c r="ALG114" s="58"/>
      <c r="ALH114" s="58"/>
      <c r="ALI114" s="58"/>
      <c r="ALJ114" s="58"/>
      <c r="ALK114" s="58"/>
      <c r="ALL114" s="58"/>
      <c r="ALM114" s="58"/>
      <c r="ALN114" s="58"/>
      <c r="ALO114" s="58"/>
      <c r="ALP114" s="58"/>
      <c r="ALQ114" s="58"/>
      <c r="ALR114" s="58"/>
      <c r="ALS114" s="58"/>
      <c r="ALT114" s="58"/>
      <c r="ALU114" s="58"/>
      <c r="ALV114" s="58"/>
      <c r="ALW114" s="58"/>
      <c r="ALX114" s="58"/>
      <c r="ALY114" s="58"/>
      <c r="ALZ114" s="58"/>
      <c r="AMA114" s="58"/>
      <c r="AMB114" s="58"/>
      <c r="AMC114" s="58"/>
      <c r="AMD114" s="58"/>
      <c r="AME114" s="58"/>
      <c r="AMF114" s="58"/>
      <c r="AMG114" s="58"/>
      <c r="AMH114" s="58"/>
      <c r="AMI114" s="58"/>
      <c r="AMJ114" s="59"/>
    </row>
    <row r="115" spans="1:1024" ht="35.25" customHeight="1">
      <c r="A115" s="18" t="s">
        <v>7</v>
      </c>
      <c r="B115" s="177" t="s">
        <v>175</v>
      </c>
      <c r="C115" s="177"/>
      <c r="D115" s="177"/>
      <c r="E115" s="177"/>
      <c r="F115" s="177"/>
      <c r="G115" s="177"/>
      <c r="H115" s="186">
        <f>UNIFORMES!F17</f>
        <v>308.82</v>
      </c>
      <c r="I115" s="186"/>
      <c r="J115" s="22"/>
      <c r="K115" s="62" t="s">
        <v>176</v>
      </c>
    </row>
    <row r="116" spans="1:1024" ht="35.25" customHeight="1">
      <c r="A116" s="18" t="s">
        <v>11</v>
      </c>
      <c r="B116" s="177" t="s">
        <v>177</v>
      </c>
      <c r="C116" s="177"/>
      <c r="D116" s="177"/>
      <c r="E116" s="177"/>
      <c r="F116" s="177"/>
      <c r="G116" s="177"/>
      <c r="H116" s="186">
        <v>0</v>
      </c>
      <c r="I116" s="186"/>
      <c r="J116" s="22"/>
      <c r="K116" s="62" t="s">
        <v>178</v>
      </c>
    </row>
    <row r="117" spans="1:1024" ht="32.25" customHeight="1">
      <c r="A117" s="18" t="s">
        <v>15</v>
      </c>
      <c r="B117" s="177" t="s">
        <v>179</v>
      </c>
      <c r="C117" s="177"/>
      <c r="D117" s="177"/>
      <c r="E117" s="177"/>
      <c r="F117" s="177"/>
      <c r="G117" s="177"/>
      <c r="H117" s="186">
        <f>EQUIPAMENTOS!F13</f>
        <v>80</v>
      </c>
      <c r="I117" s="186"/>
      <c r="J117" s="22"/>
      <c r="K117" s="62" t="s">
        <v>178</v>
      </c>
    </row>
    <row r="118" spans="1:1024" ht="30.75" customHeight="1">
      <c r="A118" s="18" t="s">
        <v>19</v>
      </c>
      <c r="B118" s="177" t="s">
        <v>180</v>
      </c>
      <c r="C118" s="177"/>
      <c r="D118" s="177"/>
      <c r="E118" s="177"/>
      <c r="F118" s="177"/>
      <c r="G118" s="177"/>
      <c r="H118" s="186">
        <v>0</v>
      </c>
      <c r="I118" s="186"/>
      <c r="J118" s="22"/>
      <c r="K118" s="62" t="s">
        <v>178</v>
      </c>
    </row>
    <row r="119" spans="1:1024" ht="15" customHeight="1">
      <c r="A119" s="172" t="s">
        <v>104</v>
      </c>
      <c r="B119" s="172"/>
      <c r="C119" s="172"/>
      <c r="D119" s="172"/>
      <c r="E119" s="172"/>
      <c r="F119" s="172"/>
      <c r="G119" s="172"/>
      <c r="H119" s="173">
        <f>SUM(H115:I118)</f>
        <v>388.82</v>
      </c>
      <c r="I119" s="173"/>
      <c r="J119" s="63"/>
      <c r="K119" s="64"/>
    </row>
    <row r="120" spans="1:1024" s="67" customFormat="1" ht="15" customHeight="1">
      <c r="A120" s="184"/>
      <c r="B120" s="184"/>
      <c r="C120" s="184"/>
      <c r="D120" s="184"/>
      <c r="E120" s="184"/>
      <c r="F120" s="184"/>
      <c r="G120" s="184"/>
      <c r="H120" s="184"/>
      <c r="I120" s="184"/>
      <c r="J120" s="65"/>
      <c r="K120" s="66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  <c r="AA120" s="24"/>
      <c r="AB120" s="24"/>
      <c r="AC120" s="24"/>
      <c r="AD120" s="24"/>
      <c r="AE120" s="24"/>
      <c r="AF120" s="24"/>
      <c r="AG120" s="24"/>
      <c r="AH120" s="24"/>
      <c r="AI120" s="24"/>
      <c r="AJ120" s="24"/>
      <c r="AK120" s="24"/>
      <c r="AL120" s="24"/>
      <c r="AM120" s="24"/>
      <c r="AN120" s="24"/>
      <c r="AO120" s="24"/>
      <c r="AP120" s="24"/>
      <c r="AQ120" s="24"/>
      <c r="AR120" s="24"/>
      <c r="AS120" s="24"/>
      <c r="AT120" s="24"/>
      <c r="AU120" s="24"/>
      <c r="AMJ120" s="59"/>
    </row>
    <row r="121" spans="1:1024" s="67" customFormat="1" ht="15" customHeight="1">
      <c r="A121" s="185" t="s">
        <v>181</v>
      </c>
      <c r="B121" s="185"/>
      <c r="C121" s="185"/>
      <c r="D121" s="185"/>
      <c r="E121" s="185"/>
      <c r="F121" s="185"/>
      <c r="G121" s="185"/>
      <c r="H121" s="185"/>
      <c r="I121" s="185"/>
      <c r="J121" s="68"/>
      <c r="K121" s="66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4"/>
      <c r="AE121" s="24"/>
      <c r="AF121" s="24"/>
      <c r="AG121" s="24"/>
      <c r="AH121" s="24"/>
      <c r="AI121" s="24"/>
      <c r="AJ121" s="24"/>
      <c r="AK121" s="24"/>
      <c r="AL121" s="24"/>
      <c r="AM121" s="24"/>
      <c r="AN121" s="24"/>
      <c r="AO121" s="24"/>
      <c r="AP121" s="24"/>
      <c r="AQ121" s="24"/>
      <c r="AR121" s="24"/>
      <c r="AS121" s="24"/>
      <c r="AT121" s="24"/>
      <c r="AU121" s="24"/>
      <c r="AMJ121" s="59"/>
    </row>
    <row r="122" spans="1:1024" s="67" customFormat="1" ht="15" customHeight="1">
      <c r="A122" s="150">
        <v>6</v>
      </c>
      <c r="B122" s="180" t="s">
        <v>182</v>
      </c>
      <c r="C122" s="180"/>
      <c r="D122" s="180"/>
      <c r="E122" s="180"/>
      <c r="F122" s="180"/>
      <c r="G122" s="180"/>
      <c r="H122" s="150" t="s">
        <v>73</v>
      </c>
      <c r="I122" s="150" t="s">
        <v>50</v>
      </c>
      <c r="J122" s="69"/>
      <c r="K122" s="66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  <c r="AC122" s="24"/>
      <c r="AD122" s="24"/>
      <c r="AE122" s="24"/>
      <c r="AF122" s="24"/>
      <c r="AG122" s="24"/>
      <c r="AH122" s="24"/>
      <c r="AI122" s="24"/>
      <c r="AJ122" s="24"/>
      <c r="AK122" s="24"/>
      <c r="AL122" s="24"/>
      <c r="AM122" s="24"/>
      <c r="AN122" s="24"/>
      <c r="AO122" s="24"/>
      <c r="AP122" s="24"/>
      <c r="AQ122" s="24"/>
      <c r="AR122" s="24"/>
      <c r="AS122" s="24"/>
      <c r="AT122" s="24"/>
      <c r="AU122" s="24"/>
      <c r="AMJ122" s="59"/>
    </row>
    <row r="123" spans="1:1024" s="67" customFormat="1" ht="15" customHeight="1">
      <c r="A123" s="18" t="s">
        <v>7</v>
      </c>
      <c r="B123" s="177" t="s">
        <v>183</v>
      </c>
      <c r="C123" s="177"/>
      <c r="D123" s="177"/>
      <c r="E123" s="177"/>
      <c r="F123" s="177"/>
      <c r="G123" s="177"/>
      <c r="H123" s="70">
        <v>0.03</v>
      </c>
      <c r="I123" s="143">
        <f>H139*H123</f>
        <v>309.26</v>
      </c>
      <c r="J123" s="23"/>
      <c r="K123" s="71" t="s">
        <v>184</v>
      </c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  <c r="AA123" s="24"/>
      <c r="AB123" s="24"/>
      <c r="AC123" s="24"/>
      <c r="AD123" s="24"/>
      <c r="AE123" s="24"/>
      <c r="AF123" s="24"/>
      <c r="AG123" s="24"/>
      <c r="AH123" s="24"/>
      <c r="AI123" s="24"/>
      <c r="AJ123" s="24"/>
      <c r="AK123" s="24"/>
      <c r="AL123" s="24"/>
      <c r="AM123" s="24"/>
      <c r="AN123" s="24"/>
      <c r="AO123" s="24"/>
      <c r="AP123" s="24"/>
      <c r="AQ123" s="24"/>
      <c r="AR123" s="24"/>
      <c r="AS123" s="24"/>
      <c r="AT123" s="24"/>
      <c r="AU123" s="24"/>
      <c r="AMJ123" s="59"/>
    </row>
    <row r="124" spans="1:1024" s="67" customFormat="1" ht="15" customHeight="1">
      <c r="A124" s="18" t="s">
        <v>11</v>
      </c>
      <c r="B124" s="177" t="s">
        <v>185</v>
      </c>
      <c r="C124" s="177"/>
      <c r="D124" s="177"/>
      <c r="E124" s="177"/>
      <c r="F124" s="177"/>
      <c r="G124" s="177"/>
      <c r="H124" s="70">
        <v>6.7900000000000002E-2</v>
      </c>
      <c r="I124" s="143">
        <f>(I123+H139)*H124</f>
        <v>720.95</v>
      </c>
      <c r="J124" s="23"/>
      <c r="K124" s="71" t="s">
        <v>186</v>
      </c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  <c r="AA124" s="24"/>
      <c r="AB124" s="24"/>
      <c r="AC124" s="24"/>
      <c r="AD124" s="24"/>
      <c r="AE124" s="24"/>
      <c r="AF124" s="24"/>
      <c r="AG124" s="24"/>
      <c r="AH124" s="24"/>
      <c r="AI124" s="24"/>
      <c r="AJ124" s="24"/>
      <c r="AK124" s="24"/>
      <c r="AL124" s="24"/>
      <c r="AM124" s="24"/>
      <c r="AN124" s="24"/>
      <c r="AO124" s="24"/>
      <c r="AP124" s="24"/>
      <c r="AQ124" s="24"/>
      <c r="AR124" s="24"/>
      <c r="AS124" s="24"/>
      <c r="AT124" s="24"/>
      <c r="AU124" s="24"/>
      <c r="AMJ124" s="59"/>
    </row>
    <row r="125" spans="1:1024" s="67" customFormat="1" ht="15" customHeight="1">
      <c r="A125" s="18" t="s">
        <v>15</v>
      </c>
      <c r="B125" s="177" t="s">
        <v>187</v>
      </c>
      <c r="C125" s="177"/>
      <c r="D125" s="177"/>
      <c r="E125" s="177"/>
      <c r="F125" s="177"/>
      <c r="G125" s="177"/>
      <c r="H125" s="70"/>
      <c r="I125" s="143"/>
      <c r="J125" s="23"/>
      <c r="K125" s="66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4"/>
      <c r="AC125" s="24"/>
      <c r="AD125" s="24"/>
      <c r="AE125" s="24"/>
      <c r="AF125" s="24"/>
      <c r="AG125" s="24"/>
      <c r="AH125" s="24"/>
      <c r="AI125" s="24"/>
      <c r="AJ125" s="24"/>
      <c r="AK125" s="24"/>
      <c r="AL125" s="24"/>
      <c r="AM125" s="24"/>
      <c r="AN125" s="24"/>
      <c r="AO125" s="24"/>
      <c r="AP125" s="24"/>
      <c r="AQ125" s="24"/>
      <c r="AR125" s="24"/>
      <c r="AS125" s="24"/>
      <c r="AT125" s="24"/>
      <c r="AU125" s="24"/>
      <c r="AMJ125" s="59"/>
    </row>
    <row r="126" spans="1:1024" ht="15" customHeight="1">
      <c r="A126" s="182" t="s">
        <v>188</v>
      </c>
      <c r="B126" s="182"/>
      <c r="C126" s="183" t="s">
        <v>189</v>
      </c>
      <c r="D126" s="19" t="s">
        <v>190</v>
      </c>
      <c r="E126" s="20"/>
      <c r="F126" s="20"/>
      <c r="G126" s="21"/>
      <c r="H126" s="70">
        <v>1.6500000000000001E-2</v>
      </c>
      <c r="I126" s="143">
        <f>((H139+I123+I124)/(1-(H125)))*H126</f>
        <v>187.09</v>
      </c>
      <c r="J126" s="23"/>
      <c r="K126" s="72" t="s">
        <v>191</v>
      </c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  <c r="AA126" s="24"/>
      <c r="AB126" s="24"/>
      <c r="AC126" s="24"/>
      <c r="AD126" s="24"/>
      <c r="AE126" s="24"/>
      <c r="AF126" s="24"/>
      <c r="AG126" s="24"/>
      <c r="AH126" s="24"/>
      <c r="AI126" s="24"/>
      <c r="AJ126" s="24"/>
      <c r="AK126" s="24"/>
      <c r="AL126" s="24"/>
      <c r="AM126" s="24"/>
      <c r="AN126" s="24"/>
      <c r="AO126" s="24"/>
      <c r="AP126" s="24"/>
      <c r="AQ126" s="24"/>
      <c r="AR126" s="24"/>
      <c r="AS126" s="24"/>
      <c r="AT126" s="24"/>
      <c r="AU126" s="24"/>
    </row>
    <row r="127" spans="1:1024" ht="15" customHeight="1">
      <c r="A127" s="182" t="s">
        <v>192</v>
      </c>
      <c r="B127" s="182"/>
      <c r="C127" s="183"/>
      <c r="D127" s="19" t="s">
        <v>193</v>
      </c>
      <c r="E127" s="20"/>
      <c r="F127" s="20"/>
      <c r="G127" s="21"/>
      <c r="H127" s="73">
        <v>7.5999999999999998E-2</v>
      </c>
      <c r="I127" s="143">
        <f>((H139+I123+I124)/(1-(H125)))*H127</f>
        <v>861.74</v>
      </c>
      <c r="J127" s="23"/>
      <c r="K127" s="72" t="s">
        <v>194</v>
      </c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  <c r="AA127" s="24"/>
      <c r="AB127" s="24"/>
      <c r="AC127" s="24"/>
      <c r="AD127" s="24"/>
      <c r="AE127" s="24"/>
      <c r="AF127" s="24"/>
      <c r="AG127" s="24"/>
      <c r="AH127" s="24"/>
      <c r="AI127" s="24"/>
      <c r="AJ127" s="24"/>
      <c r="AK127" s="24"/>
      <c r="AL127" s="24"/>
      <c r="AM127" s="24"/>
      <c r="AN127" s="24"/>
      <c r="AO127" s="24"/>
      <c r="AP127" s="24"/>
      <c r="AQ127" s="24"/>
      <c r="AR127" s="24"/>
      <c r="AS127" s="24"/>
      <c r="AT127" s="24"/>
      <c r="AU127" s="24"/>
    </row>
    <row r="128" spans="1:1024" ht="15" customHeight="1">
      <c r="A128" s="182" t="s">
        <v>195</v>
      </c>
      <c r="B128" s="182"/>
      <c r="C128" s="74" t="s">
        <v>196</v>
      </c>
      <c r="D128" s="19" t="s">
        <v>197</v>
      </c>
      <c r="E128" s="20"/>
      <c r="F128" s="20"/>
      <c r="G128" s="21"/>
      <c r="H128" s="70">
        <v>0.05</v>
      </c>
      <c r="I128" s="143">
        <f>((H139+I123+I124)/(1-(H125)))*H128</f>
        <v>566.94000000000005</v>
      </c>
      <c r="J128" s="23"/>
      <c r="K128" s="72" t="s">
        <v>198</v>
      </c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  <c r="AA128" s="24"/>
      <c r="AB128" s="24"/>
      <c r="AC128" s="24"/>
      <c r="AD128" s="24"/>
      <c r="AE128" s="24"/>
      <c r="AF128" s="24"/>
      <c r="AG128" s="24"/>
      <c r="AH128" s="24"/>
      <c r="AI128" s="24"/>
      <c r="AJ128" s="24"/>
      <c r="AK128" s="24"/>
      <c r="AL128" s="24"/>
      <c r="AM128" s="24"/>
      <c r="AN128" s="24"/>
      <c r="AO128" s="24"/>
      <c r="AP128" s="24"/>
      <c r="AQ128" s="24"/>
      <c r="AR128" s="24"/>
      <c r="AS128" s="24"/>
      <c r="AT128" s="24"/>
      <c r="AU128" s="24"/>
    </row>
    <row r="129" spans="1:1024" ht="15" customHeight="1">
      <c r="A129" s="172" t="s">
        <v>104</v>
      </c>
      <c r="B129" s="172"/>
      <c r="C129" s="172"/>
      <c r="D129" s="172"/>
      <c r="E129" s="172"/>
      <c r="F129" s="172"/>
      <c r="G129" s="172"/>
      <c r="H129" s="75"/>
      <c r="I129" s="151">
        <f>SUM(I123:I128)</f>
        <v>2645.98</v>
      </c>
      <c r="J129" s="76"/>
      <c r="K129" s="66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  <c r="AA129" s="24"/>
      <c r="AB129" s="24"/>
      <c r="AC129" s="24"/>
      <c r="AD129" s="24"/>
      <c r="AE129" s="24"/>
      <c r="AF129" s="24"/>
      <c r="AG129" s="24"/>
      <c r="AH129" s="24"/>
      <c r="AI129" s="24"/>
      <c r="AJ129" s="24"/>
      <c r="AK129" s="24"/>
      <c r="AL129" s="24"/>
      <c r="AM129" s="24"/>
      <c r="AN129" s="24"/>
      <c r="AO129" s="24"/>
      <c r="AP129" s="24"/>
      <c r="AQ129" s="24"/>
      <c r="AR129" s="24"/>
      <c r="AS129" s="24"/>
      <c r="AT129" s="24"/>
      <c r="AU129" s="24"/>
    </row>
    <row r="130" spans="1:1024" ht="15" customHeight="1">
      <c r="A130" s="174"/>
      <c r="B130" s="174"/>
      <c r="C130" s="174"/>
      <c r="D130" s="174"/>
      <c r="E130" s="174"/>
      <c r="F130" s="174"/>
      <c r="G130" s="174"/>
      <c r="H130" s="174"/>
      <c r="I130" s="174"/>
      <c r="J130" s="152"/>
      <c r="K130" s="66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  <c r="AD130" s="24"/>
      <c r="AE130" s="24"/>
      <c r="AF130" s="24"/>
      <c r="AG130" s="24"/>
      <c r="AH130" s="24"/>
      <c r="AI130" s="24"/>
      <c r="AJ130" s="24"/>
      <c r="AK130" s="24"/>
      <c r="AL130" s="24"/>
      <c r="AM130" s="24"/>
      <c r="AN130" s="24"/>
      <c r="AO130" s="24"/>
      <c r="AP130" s="24"/>
      <c r="AQ130" s="24"/>
      <c r="AR130" s="24"/>
      <c r="AS130" s="24"/>
      <c r="AT130" s="24"/>
      <c r="AU130" s="24"/>
    </row>
    <row r="131" spans="1:1024" s="58" customFormat="1" ht="15" customHeight="1">
      <c r="A131" s="162" t="s">
        <v>199</v>
      </c>
      <c r="B131" s="162"/>
      <c r="C131" s="162"/>
      <c r="D131" s="162"/>
      <c r="E131" s="162"/>
      <c r="F131" s="162"/>
      <c r="G131" s="162"/>
      <c r="H131" s="162"/>
      <c r="I131" s="162"/>
      <c r="J131" s="77"/>
      <c r="K131" s="66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24"/>
      <c r="AE131" s="24"/>
      <c r="AF131" s="24"/>
      <c r="AG131" s="24"/>
      <c r="AH131" s="24"/>
      <c r="AI131" s="24"/>
      <c r="AJ131" s="24"/>
      <c r="AK131" s="24"/>
      <c r="AL131" s="24"/>
      <c r="AM131" s="24"/>
      <c r="AN131" s="24"/>
      <c r="AO131" s="24"/>
      <c r="AP131" s="24"/>
      <c r="AQ131" s="24"/>
      <c r="AR131" s="24"/>
      <c r="AS131" s="24"/>
      <c r="AT131" s="24"/>
      <c r="AU131" s="24"/>
      <c r="AMJ131" s="59"/>
    </row>
    <row r="132" spans="1:1024" s="58" customFormat="1" ht="15" customHeight="1">
      <c r="A132" s="179"/>
      <c r="B132" s="179"/>
      <c r="C132" s="179"/>
      <c r="D132" s="179"/>
      <c r="E132" s="179"/>
      <c r="F132" s="179"/>
      <c r="G132" s="179"/>
      <c r="H132" s="179"/>
      <c r="I132" s="179"/>
      <c r="J132" s="152"/>
      <c r="K132" s="66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  <c r="AA132" s="24"/>
      <c r="AB132" s="24"/>
      <c r="AC132" s="24"/>
      <c r="AD132" s="24"/>
      <c r="AE132" s="24"/>
      <c r="AF132" s="24"/>
      <c r="AG132" s="24"/>
      <c r="AH132" s="24"/>
      <c r="AI132" s="24"/>
      <c r="AJ132" s="24"/>
      <c r="AK132" s="24"/>
      <c r="AL132" s="24"/>
      <c r="AM132" s="24"/>
      <c r="AN132" s="24"/>
      <c r="AO132" s="24"/>
      <c r="AP132" s="24"/>
      <c r="AQ132" s="24"/>
      <c r="AR132" s="24"/>
      <c r="AS132" s="24"/>
      <c r="AT132" s="24"/>
      <c r="AU132" s="24"/>
      <c r="AMJ132" s="59"/>
    </row>
    <row r="133" spans="1:1024" s="58" customFormat="1" ht="15" customHeight="1">
      <c r="A133" s="180" t="s">
        <v>200</v>
      </c>
      <c r="B133" s="180"/>
      <c r="C133" s="180"/>
      <c r="D133" s="180"/>
      <c r="E133" s="180"/>
      <c r="F133" s="180"/>
      <c r="G133" s="180"/>
      <c r="H133" s="181" t="s">
        <v>50</v>
      </c>
      <c r="I133" s="181"/>
      <c r="J133" s="78"/>
      <c r="K133" s="66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  <c r="AA133" s="24"/>
      <c r="AB133" s="24"/>
      <c r="AC133" s="24"/>
      <c r="AD133" s="24"/>
      <c r="AE133" s="24"/>
      <c r="AF133" s="24"/>
      <c r="AG133" s="24"/>
      <c r="AH133" s="24"/>
      <c r="AI133" s="24"/>
      <c r="AJ133" s="24"/>
      <c r="AK133" s="24"/>
      <c r="AL133" s="24"/>
      <c r="AM133" s="24"/>
      <c r="AN133" s="24"/>
      <c r="AO133" s="24"/>
      <c r="AP133" s="24"/>
      <c r="AQ133" s="24"/>
      <c r="AR133" s="24"/>
      <c r="AS133" s="24"/>
      <c r="AT133" s="24"/>
      <c r="AU133" s="24"/>
      <c r="AMJ133" s="59"/>
    </row>
    <row r="134" spans="1:1024" s="58" customFormat="1" ht="15" customHeight="1">
      <c r="A134" s="18" t="s">
        <v>7</v>
      </c>
      <c r="B134" s="177" t="s">
        <v>201</v>
      </c>
      <c r="C134" s="177"/>
      <c r="D134" s="177"/>
      <c r="E134" s="177"/>
      <c r="F134" s="177"/>
      <c r="G134" s="177"/>
      <c r="H134" s="178">
        <f>H39</f>
        <v>4216.6899999999996</v>
      </c>
      <c r="I134" s="178"/>
      <c r="J134" s="23"/>
      <c r="K134" s="71" t="s">
        <v>202</v>
      </c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G134" s="24"/>
      <c r="AH134" s="24"/>
      <c r="AI134" s="24"/>
      <c r="AJ134" s="24"/>
      <c r="AK134" s="24"/>
      <c r="AL134" s="24"/>
      <c r="AM134" s="24"/>
      <c r="AN134" s="24"/>
      <c r="AO134" s="24"/>
      <c r="AP134" s="24"/>
      <c r="AQ134" s="24"/>
      <c r="AR134" s="24"/>
      <c r="AS134" s="24"/>
      <c r="AT134" s="24"/>
      <c r="AU134" s="24"/>
      <c r="AMJ134" s="59"/>
    </row>
    <row r="135" spans="1:1024" s="58" customFormat="1" ht="15" customHeight="1">
      <c r="A135" s="18" t="s">
        <v>11</v>
      </c>
      <c r="B135" s="177" t="s">
        <v>203</v>
      </c>
      <c r="C135" s="177"/>
      <c r="D135" s="177"/>
      <c r="E135" s="177"/>
      <c r="F135" s="177"/>
      <c r="G135" s="177"/>
      <c r="H135" s="178">
        <f>H79</f>
        <v>4611.72</v>
      </c>
      <c r="I135" s="178"/>
      <c r="J135" s="23"/>
      <c r="K135" s="71" t="s">
        <v>204</v>
      </c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24"/>
      <c r="AE135" s="24"/>
      <c r="AF135" s="24"/>
      <c r="AG135" s="24"/>
      <c r="AH135" s="24"/>
      <c r="AI135" s="24"/>
      <c r="AJ135" s="24"/>
      <c r="AK135" s="24"/>
      <c r="AL135" s="24"/>
      <c r="AM135" s="24"/>
      <c r="AN135" s="24"/>
      <c r="AO135" s="24"/>
      <c r="AP135" s="24"/>
      <c r="AQ135" s="24"/>
      <c r="AR135" s="24"/>
      <c r="AS135" s="24"/>
      <c r="AT135" s="24"/>
      <c r="AU135" s="24"/>
      <c r="AMJ135" s="59"/>
    </row>
    <row r="136" spans="1:1024" s="58" customFormat="1" ht="15" customHeight="1">
      <c r="A136" s="18" t="s">
        <v>15</v>
      </c>
      <c r="B136" s="177" t="s">
        <v>205</v>
      </c>
      <c r="C136" s="177"/>
      <c r="D136" s="177"/>
      <c r="E136" s="177"/>
      <c r="F136" s="177"/>
      <c r="G136" s="177"/>
      <c r="H136" s="178">
        <f>H89</f>
        <v>638.82000000000005</v>
      </c>
      <c r="I136" s="178"/>
      <c r="J136" s="23"/>
      <c r="K136" s="71" t="s">
        <v>206</v>
      </c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  <c r="AA136" s="24"/>
      <c r="AB136" s="24"/>
      <c r="AC136" s="24"/>
      <c r="AD136" s="24"/>
      <c r="AE136" s="24"/>
      <c r="AF136" s="24"/>
      <c r="AG136" s="24"/>
      <c r="AH136" s="24"/>
      <c r="AI136" s="24"/>
      <c r="AJ136" s="24"/>
      <c r="AK136" s="24"/>
      <c r="AL136" s="24"/>
      <c r="AM136" s="24"/>
      <c r="AN136" s="24"/>
      <c r="AO136" s="24"/>
      <c r="AP136" s="24"/>
      <c r="AQ136" s="24"/>
      <c r="AR136" s="24"/>
      <c r="AS136" s="24"/>
      <c r="AT136" s="24"/>
      <c r="AU136" s="24"/>
      <c r="AMJ136" s="59"/>
    </row>
    <row r="137" spans="1:1024" s="58" customFormat="1" ht="15" customHeight="1">
      <c r="A137" s="18" t="s">
        <v>19</v>
      </c>
      <c r="B137" s="177" t="s">
        <v>207</v>
      </c>
      <c r="C137" s="177"/>
      <c r="D137" s="177"/>
      <c r="E137" s="177"/>
      <c r="F137" s="177"/>
      <c r="G137" s="177"/>
      <c r="H137" s="178">
        <f>H111</f>
        <v>452.46</v>
      </c>
      <c r="I137" s="178"/>
      <c r="J137" s="23"/>
      <c r="K137" s="71" t="s">
        <v>208</v>
      </c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  <c r="AA137" s="24"/>
      <c r="AB137" s="24"/>
      <c r="AC137" s="24"/>
      <c r="AD137" s="24"/>
      <c r="AE137" s="24"/>
      <c r="AF137" s="24"/>
      <c r="AG137" s="24"/>
      <c r="AH137" s="24"/>
      <c r="AI137" s="24"/>
      <c r="AJ137" s="24"/>
      <c r="AK137" s="24"/>
      <c r="AL137" s="24"/>
      <c r="AM137" s="24"/>
      <c r="AN137" s="24"/>
      <c r="AO137" s="24"/>
      <c r="AP137" s="24"/>
      <c r="AQ137" s="24"/>
      <c r="AR137" s="24"/>
      <c r="AS137" s="24"/>
      <c r="AT137" s="24"/>
      <c r="AU137" s="24"/>
      <c r="AMJ137" s="59"/>
    </row>
    <row r="138" spans="1:1024" s="58" customFormat="1" ht="15" customHeight="1">
      <c r="A138" s="18" t="s">
        <v>61</v>
      </c>
      <c r="B138" s="177" t="s">
        <v>209</v>
      </c>
      <c r="C138" s="177"/>
      <c r="D138" s="177"/>
      <c r="E138" s="177"/>
      <c r="F138" s="177"/>
      <c r="G138" s="177"/>
      <c r="H138" s="178">
        <f>H119</f>
        <v>388.82</v>
      </c>
      <c r="I138" s="178"/>
      <c r="J138" s="23"/>
      <c r="K138" s="71" t="s">
        <v>210</v>
      </c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  <c r="AA138" s="24"/>
      <c r="AB138" s="24"/>
      <c r="AC138" s="24"/>
      <c r="AD138" s="24"/>
      <c r="AE138" s="24"/>
      <c r="AF138" s="24"/>
      <c r="AG138" s="24"/>
      <c r="AH138" s="24"/>
      <c r="AI138" s="24"/>
      <c r="AJ138" s="24"/>
      <c r="AK138" s="24"/>
      <c r="AL138" s="24"/>
      <c r="AM138" s="24"/>
      <c r="AN138" s="24"/>
      <c r="AO138" s="24"/>
      <c r="AP138" s="24"/>
      <c r="AQ138" s="24"/>
      <c r="AR138" s="24"/>
      <c r="AS138" s="24"/>
      <c r="AT138" s="24"/>
      <c r="AU138" s="24"/>
      <c r="AMJ138" s="59"/>
    </row>
    <row r="139" spans="1:1024" s="58" customFormat="1" ht="15" customHeight="1">
      <c r="A139" s="172" t="s">
        <v>211</v>
      </c>
      <c r="B139" s="172"/>
      <c r="C139" s="172"/>
      <c r="D139" s="172"/>
      <c r="E139" s="172"/>
      <c r="F139" s="172"/>
      <c r="G139" s="172"/>
      <c r="H139" s="173">
        <f>SUM(H134:I138)</f>
        <v>10308.51</v>
      </c>
      <c r="I139" s="173"/>
      <c r="J139" s="76"/>
      <c r="K139" s="71" t="s">
        <v>126</v>
      </c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  <c r="AA139" s="24"/>
      <c r="AB139" s="24"/>
      <c r="AC139" s="24"/>
      <c r="AD139" s="24"/>
      <c r="AE139" s="24"/>
      <c r="AF139" s="24"/>
      <c r="AG139" s="24"/>
      <c r="AH139" s="24"/>
      <c r="AI139" s="24"/>
      <c r="AJ139" s="24"/>
      <c r="AK139" s="24"/>
      <c r="AL139" s="24"/>
      <c r="AM139" s="24"/>
      <c r="AN139" s="24"/>
      <c r="AO139" s="24"/>
      <c r="AP139" s="24"/>
      <c r="AQ139" s="24"/>
      <c r="AR139" s="24"/>
      <c r="AS139" s="24"/>
      <c r="AT139" s="24"/>
      <c r="AU139" s="24"/>
      <c r="AMJ139" s="59"/>
    </row>
    <row r="140" spans="1:1024" s="58" customFormat="1" ht="15" customHeight="1">
      <c r="A140" s="18" t="s">
        <v>63</v>
      </c>
      <c r="B140" s="177" t="s">
        <v>212</v>
      </c>
      <c r="C140" s="177"/>
      <c r="D140" s="177"/>
      <c r="E140" s="177"/>
      <c r="F140" s="177"/>
      <c r="G140" s="177"/>
      <c r="H140" s="178">
        <f>I129</f>
        <v>2645.98</v>
      </c>
      <c r="I140" s="178"/>
      <c r="J140" s="23"/>
      <c r="K140" s="71" t="s">
        <v>213</v>
      </c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  <c r="AA140" s="24"/>
      <c r="AB140" s="24"/>
      <c r="AC140" s="24"/>
      <c r="AD140" s="24"/>
      <c r="AE140" s="24"/>
      <c r="AF140" s="24"/>
      <c r="AG140" s="24"/>
      <c r="AH140" s="24"/>
      <c r="AI140" s="24"/>
      <c r="AJ140" s="24"/>
      <c r="AK140" s="24"/>
      <c r="AL140" s="24"/>
      <c r="AM140" s="24"/>
      <c r="AN140" s="24"/>
      <c r="AO140" s="24"/>
      <c r="AP140" s="24"/>
      <c r="AQ140" s="24"/>
      <c r="AR140" s="24"/>
      <c r="AS140" s="24"/>
      <c r="AT140" s="24"/>
      <c r="AU140" s="24"/>
      <c r="AMJ140" s="59"/>
    </row>
    <row r="141" spans="1:1024" s="58" customFormat="1" ht="15" customHeight="1">
      <c r="A141" s="172" t="s">
        <v>214</v>
      </c>
      <c r="B141" s="172"/>
      <c r="C141" s="172"/>
      <c r="D141" s="172"/>
      <c r="E141" s="172"/>
      <c r="F141" s="172"/>
      <c r="G141" s="172"/>
      <c r="H141" s="173">
        <f>H139+H140</f>
        <v>12954.49</v>
      </c>
      <c r="I141" s="173"/>
      <c r="J141" s="76"/>
      <c r="K141" s="71" t="s">
        <v>215</v>
      </c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  <c r="AA141" s="24"/>
      <c r="AB141" s="24"/>
      <c r="AC141" s="24"/>
      <c r="AD141" s="24"/>
      <c r="AE141" s="24"/>
      <c r="AF141" s="24"/>
      <c r="AG141" s="24"/>
      <c r="AH141" s="24"/>
      <c r="AI141" s="24"/>
      <c r="AJ141" s="24"/>
      <c r="AK141" s="24"/>
      <c r="AL141" s="24"/>
      <c r="AM141" s="24"/>
      <c r="AN141" s="24"/>
      <c r="AO141" s="24"/>
      <c r="AP141" s="24"/>
      <c r="AQ141" s="24"/>
      <c r="AR141" s="24"/>
      <c r="AS141" s="24"/>
      <c r="AT141" s="24"/>
      <c r="AU141" s="24"/>
      <c r="AMJ141" s="59"/>
    </row>
    <row r="142" spans="1:1024" s="58" customFormat="1" ht="15" customHeight="1">
      <c r="A142" s="174"/>
      <c r="B142" s="174"/>
      <c r="C142" s="174"/>
      <c r="D142" s="174"/>
      <c r="E142" s="174"/>
      <c r="F142" s="174"/>
      <c r="G142" s="174"/>
      <c r="H142" s="174"/>
      <c r="I142" s="174"/>
      <c r="J142" s="152"/>
      <c r="K142" s="66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  <c r="AA142" s="24"/>
      <c r="AB142" s="24"/>
      <c r="AC142" s="24"/>
      <c r="AD142" s="24"/>
      <c r="AE142" s="24"/>
      <c r="AF142" s="24"/>
      <c r="AG142" s="24"/>
      <c r="AH142" s="24"/>
      <c r="AI142" s="24"/>
      <c r="AJ142" s="24"/>
      <c r="AK142" s="24"/>
      <c r="AL142" s="24"/>
      <c r="AM142" s="24"/>
      <c r="AN142" s="24"/>
      <c r="AO142" s="24"/>
      <c r="AP142" s="24"/>
      <c r="AQ142" s="24"/>
      <c r="AR142" s="24"/>
      <c r="AS142" s="24"/>
      <c r="AT142" s="24"/>
      <c r="AU142" s="24"/>
      <c r="AMJ142" s="59"/>
    </row>
    <row r="143" spans="1:1024" s="58" customFormat="1" ht="15" customHeight="1">
      <c r="A143" s="162" t="s">
        <v>216</v>
      </c>
      <c r="B143" s="162"/>
      <c r="C143" s="162"/>
      <c r="D143" s="162"/>
      <c r="E143" s="162"/>
      <c r="F143" s="162"/>
      <c r="G143" s="162"/>
      <c r="H143" s="162"/>
      <c r="I143" s="162"/>
      <c r="J143" s="77"/>
      <c r="K143" s="66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  <c r="AA143" s="24"/>
      <c r="AB143" s="24"/>
      <c r="AC143" s="24"/>
      <c r="AD143" s="24"/>
      <c r="AE143" s="24"/>
      <c r="AF143" s="24"/>
      <c r="AG143" s="24"/>
      <c r="AH143" s="24"/>
      <c r="AI143" s="24"/>
      <c r="AJ143" s="24"/>
      <c r="AK143" s="24"/>
      <c r="AL143" s="24"/>
      <c r="AM143" s="24"/>
      <c r="AN143" s="24"/>
      <c r="AO143" s="24"/>
      <c r="AP143" s="24"/>
      <c r="AQ143" s="24"/>
      <c r="AR143" s="24"/>
      <c r="AS143" s="24"/>
      <c r="AT143" s="24"/>
      <c r="AU143" s="24"/>
      <c r="AMJ143" s="59"/>
    </row>
    <row r="144" spans="1:1024" s="58" customFormat="1" ht="15" customHeight="1">
      <c r="A144" s="79"/>
      <c r="B144" s="25"/>
      <c r="C144" s="25"/>
      <c r="D144" s="25"/>
      <c r="E144" s="25"/>
      <c r="F144" s="25"/>
      <c r="G144" s="25"/>
      <c r="H144" s="25"/>
      <c r="I144" s="25"/>
      <c r="J144" s="152"/>
      <c r="K144" s="66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  <c r="AA144" s="24"/>
      <c r="AB144" s="24"/>
      <c r="AC144" s="24"/>
      <c r="AD144" s="24"/>
      <c r="AE144" s="24"/>
      <c r="AF144" s="24"/>
      <c r="AG144" s="24"/>
      <c r="AH144" s="24"/>
      <c r="AI144" s="24"/>
      <c r="AJ144" s="24"/>
      <c r="AK144" s="24"/>
      <c r="AL144" s="24"/>
      <c r="AM144" s="24"/>
      <c r="AN144" s="24"/>
      <c r="AO144" s="24"/>
      <c r="AP144" s="24"/>
      <c r="AQ144" s="24"/>
      <c r="AR144" s="24"/>
      <c r="AS144" s="24"/>
      <c r="AT144" s="24"/>
      <c r="AU144" s="24"/>
      <c r="AMJ144" s="59"/>
    </row>
    <row r="145" spans="1:1024" s="58" customFormat="1" ht="56.25" customHeight="1">
      <c r="A145" s="175" t="s">
        <v>217</v>
      </c>
      <c r="B145" s="175"/>
      <c r="C145" s="153" t="s">
        <v>218</v>
      </c>
      <c r="D145" s="153" t="s">
        <v>219</v>
      </c>
      <c r="E145" s="176" t="s">
        <v>220</v>
      </c>
      <c r="F145" s="176"/>
      <c r="G145" s="153" t="s">
        <v>221</v>
      </c>
      <c r="H145" s="176" t="s">
        <v>222</v>
      </c>
      <c r="I145" s="176"/>
      <c r="J145" s="152"/>
      <c r="K145" s="66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  <c r="AA145" s="24"/>
      <c r="AB145" s="24"/>
      <c r="AC145" s="24"/>
      <c r="AD145" s="24"/>
      <c r="AE145" s="24"/>
      <c r="AF145" s="24"/>
      <c r="AG145" s="24"/>
      <c r="AH145" s="24"/>
      <c r="AI145" s="24"/>
      <c r="AJ145" s="24"/>
      <c r="AK145" s="24"/>
      <c r="AL145" s="24"/>
      <c r="AM145" s="24"/>
      <c r="AN145" s="24"/>
      <c r="AO145" s="24"/>
      <c r="AP145" s="24"/>
      <c r="AQ145" s="24"/>
      <c r="AR145" s="24"/>
      <c r="AS145" s="24"/>
      <c r="AT145" s="24"/>
      <c r="AU145" s="24"/>
      <c r="AMJ145" s="59"/>
    </row>
    <row r="146" spans="1:1024" s="58" customFormat="1" ht="15" customHeight="1">
      <c r="A146" s="166" t="s">
        <v>167</v>
      </c>
      <c r="B146" s="166"/>
      <c r="C146" s="80">
        <f>H141</f>
        <v>12954.49</v>
      </c>
      <c r="D146" s="139">
        <v>2</v>
      </c>
      <c r="E146" s="167">
        <f>C146*D146</f>
        <v>25908.98</v>
      </c>
      <c r="F146" s="167"/>
      <c r="G146" s="81">
        <v>1</v>
      </c>
      <c r="H146" s="168">
        <f>E146*G146</f>
        <v>25908.98</v>
      </c>
      <c r="I146" s="168"/>
      <c r="J146" s="23"/>
      <c r="K146" s="66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  <c r="AA146" s="24"/>
      <c r="AB146" s="24"/>
      <c r="AC146" s="24"/>
      <c r="AD146" s="24"/>
      <c r="AE146" s="24"/>
      <c r="AF146" s="24"/>
      <c r="AG146" s="24"/>
      <c r="AH146" s="24"/>
      <c r="AI146" s="24"/>
      <c r="AJ146" s="24"/>
      <c r="AK146" s="24"/>
      <c r="AL146" s="24"/>
      <c r="AM146" s="24"/>
      <c r="AN146" s="24"/>
      <c r="AO146" s="24"/>
      <c r="AP146" s="24"/>
      <c r="AQ146" s="24"/>
      <c r="AR146" s="24"/>
      <c r="AS146" s="24"/>
      <c r="AT146" s="24"/>
      <c r="AU146" s="24"/>
      <c r="AMJ146" s="59"/>
    </row>
    <row r="147" spans="1:1024" s="58" customFormat="1" ht="15" customHeight="1">
      <c r="A147" s="169" t="s">
        <v>223</v>
      </c>
      <c r="B147" s="169"/>
      <c r="C147" s="169"/>
      <c r="D147" s="169"/>
      <c r="E147" s="169"/>
      <c r="F147" s="169"/>
      <c r="G147" s="169"/>
      <c r="H147" s="170">
        <f>H146</f>
        <v>25908.98</v>
      </c>
      <c r="I147" s="170"/>
      <c r="J147" s="82"/>
      <c r="K147" s="66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  <c r="AA147" s="24"/>
      <c r="AB147" s="24"/>
      <c r="AC147" s="24"/>
      <c r="AD147" s="24"/>
      <c r="AE147" s="24"/>
      <c r="AF147" s="24"/>
      <c r="AG147" s="24"/>
      <c r="AH147" s="24"/>
      <c r="AI147" s="24"/>
      <c r="AJ147" s="24"/>
      <c r="AK147" s="24"/>
      <c r="AL147" s="24"/>
      <c r="AM147" s="24"/>
      <c r="AN147" s="24"/>
      <c r="AO147" s="24"/>
      <c r="AP147" s="24"/>
      <c r="AQ147" s="24"/>
      <c r="AR147" s="24"/>
      <c r="AS147" s="24"/>
      <c r="AT147" s="24"/>
      <c r="AU147" s="24"/>
      <c r="AMJ147" s="59"/>
    </row>
    <row r="148" spans="1:1024" s="58" customFormat="1" ht="15" customHeight="1">
      <c r="A148" s="171" t="s">
        <v>224</v>
      </c>
      <c r="B148" s="171"/>
      <c r="C148" s="171"/>
      <c r="D148" s="171"/>
      <c r="E148" s="171"/>
      <c r="F148" s="171"/>
      <c r="G148" s="171"/>
      <c r="H148" s="161"/>
      <c r="I148" s="161"/>
      <c r="J148" s="82"/>
      <c r="K148" s="66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  <c r="AA148" s="24"/>
      <c r="AB148" s="24"/>
      <c r="AC148" s="24"/>
      <c r="AD148" s="24"/>
      <c r="AE148" s="24"/>
      <c r="AF148" s="24"/>
      <c r="AG148" s="24"/>
      <c r="AH148" s="24"/>
      <c r="AI148" s="24"/>
      <c r="AJ148" s="24"/>
      <c r="AK148" s="24"/>
      <c r="AL148" s="24"/>
      <c r="AM148" s="24"/>
      <c r="AN148" s="24"/>
      <c r="AO148" s="24"/>
      <c r="AP148" s="24"/>
      <c r="AQ148" s="24"/>
      <c r="AR148" s="24"/>
      <c r="AS148" s="24"/>
      <c r="AT148" s="24"/>
      <c r="AU148" s="24"/>
      <c r="AMJ148" s="59"/>
    </row>
    <row r="149" spans="1:1024" s="58" customFormat="1" ht="15" customHeight="1">
      <c r="A149" s="160" t="s">
        <v>225</v>
      </c>
      <c r="B149" s="160"/>
      <c r="C149" s="160"/>
      <c r="D149" s="160"/>
      <c r="E149" s="160"/>
      <c r="F149" s="160"/>
      <c r="G149" s="160"/>
      <c r="H149" s="161">
        <f>H147+H148</f>
        <v>25908.98</v>
      </c>
      <c r="I149" s="161"/>
      <c r="J149" s="82"/>
      <c r="K149" s="66"/>
      <c r="L149" s="24"/>
      <c r="M149" s="24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4"/>
      <c r="AA149" s="24"/>
      <c r="AB149" s="24"/>
      <c r="AC149" s="24"/>
      <c r="AD149" s="24"/>
      <c r="AE149" s="24"/>
      <c r="AF149" s="24"/>
      <c r="AG149" s="24"/>
      <c r="AH149" s="24"/>
      <c r="AI149" s="24"/>
      <c r="AJ149" s="24"/>
      <c r="AK149" s="24"/>
      <c r="AL149" s="24"/>
      <c r="AM149" s="24"/>
      <c r="AN149" s="24"/>
      <c r="AO149" s="24"/>
      <c r="AP149" s="24"/>
      <c r="AQ149" s="24"/>
      <c r="AR149" s="24"/>
      <c r="AS149" s="24"/>
      <c r="AT149" s="24"/>
      <c r="AU149" s="24"/>
      <c r="AMJ149" s="59"/>
    </row>
    <row r="150" spans="1:1024" s="58" customFormat="1" ht="15" customHeight="1">
      <c r="A150" s="83"/>
      <c r="B150" s="4"/>
      <c r="C150" s="84"/>
      <c r="D150" s="25"/>
      <c r="E150" s="25"/>
      <c r="F150" s="25"/>
      <c r="G150" s="25"/>
      <c r="H150" s="25"/>
      <c r="I150" s="25"/>
      <c r="J150" s="82"/>
      <c r="K150" s="66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4"/>
      <c r="AA150" s="24"/>
      <c r="AB150" s="24"/>
      <c r="AC150" s="24"/>
      <c r="AD150" s="24"/>
      <c r="AE150" s="24"/>
      <c r="AF150" s="24"/>
      <c r="AG150" s="24"/>
      <c r="AH150" s="24"/>
      <c r="AI150" s="24"/>
      <c r="AJ150" s="24"/>
      <c r="AK150" s="24"/>
      <c r="AL150" s="24"/>
      <c r="AM150" s="24"/>
      <c r="AN150" s="24"/>
      <c r="AO150" s="24"/>
      <c r="AP150" s="24"/>
      <c r="AQ150" s="24"/>
      <c r="AR150" s="24"/>
      <c r="AS150" s="24"/>
      <c r="AT150" s="24"/>
      <c r="AU150" s="24"/>
      <c r="AMJ150" s="59"/>
    </row>
    <row r="151" spans="1:1024" s="58" customFormat="1" ht="15" customHeight="1">
      <c r="A151" s="162" t="s">
        <v>226</v>
      </c>
      <c r="B151" s="162"/>
      <c r="C151" s="162"/>
      <c r="D151" s="162"/>
      <c r="E151" s="162"/>
      <c r="F151" s="162"/>
      <c r="G151" s="162"/>
      <c r="H151" s="162"/>
      <c r="I151" s="162"/>
      <c r="J151" s="23"/>
      <c r="K151" s="66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  <c r="AA151" s="24"/>
      <c r="AB151" s="24"/>
      <c r="AC151" s="24"/>
      <c r="AD151" s="24"/>
      <c r="AE151" s="24"/>
      <c r="AF151" s="24"/>
      <c r="AG151" s="24"/>
      <c r="AH151" s="24"/>
      <c r="AI151" s="24"/>
      <c r="AJ151" s="24"/>
      <c r="AK151" s="24"/>
      <c r="AL151" s="24"/>
      <c r="AM151" s="24"/>
      <c r="AN151" s="24"/>
      <c r="AO151" s="24"/>
      <c r="AP151" s="24"/>
      <c r="AQ151" s="24"/>
      <c r="AR151" s="24"/>
      <c r="AS151" s="24"/>
      <c r="AT151" s="24"/>
      <c r="AU151" s="24"/>
      <c r="AMJ151" s="59"/>
    </row>
    <row r="152" spans="1:1024" s="58" customFormat="1" ht="15" customHeight="1">
      <c r="A152" s="79"/>
      <c r="B152" s="25"/>
      <c r="C152" s="25"/>
      <c r="D152" s="25"/>
      <c r="E152" s="25"/>
      <c r="F152" s="25"/>
      <c r="G152" s="106"/>
      <c r="H152" s="106"/>
      <c r="I152" s="106"/>
      <c r="J152" s="82"/>
      <c r="K152" s="66"/>
      <c r="L152" s="24"/>
      <c r="M152" s="24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  <c r="AA152" s="24"/>
      <c r="AB152" s="24"/>
      <c r="AC152" s="24"/>
      <c r="AD152" s="24"/>
      <c r="AE152" s="24"/>
      <c r="AF152" s="24"/>
      <c r="AG152" s="24"/>
      <c r="AH152" s="24"/>
      <c r="AI152" s="24"/>
      <c r="AJ152" s="24"/>
      <c r="AK152" s="24"/>
      <c r="AL152" s="24"/>
      <c r="AM152" s="24"/>
      <c r="AN152" s="24"/>
      <c r="AO152" s="24"/>
      <c r="AP152" s="24"/>
      <c r="AQ152" s="24"/>
      <c r="AR152" s="24"/>
      <c r="AS152" s="24"/>
      <c r="AT152" s="24"/>
      <c r="AU152" s="24"/>
      <c r="AMJ152" s="59"/>
    </row>
    <row r="153" spans="1:1024" s="58" customFormat="1" ht="15" customHeight="1">
      <c r="A153" s="163" t="s">
        <v>227</v>
      </c>
      <c r="B153" s="163"/>
      <c r="C153" s="163"/>
      <c r="D153" s="163"/>
      <c r="E153" s="163"/>
      <c r="F153" s="163"/>
      <c r="G153" s="163"/>
      <c r="H153" s="163"/>
      <c r="I153" s="163"/>
      <c r="J153" s="76"/>
      <c r="K153" s="66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  <c r="AA153" s="24"/>
      <c r="AB153" s="24"/>
      <c r="AC153" s="24"/>
      <c r="AD153" s="24"/>
      <c r="AE153" s="24"/>
      <c r="AF153" s="24"/>
      <c r="AG153" s="24"/>
      <c r="AH153" s="24"/>
      <c r="AI153" s="24"/>
      <c r="AJ153" s="24"/>
      <c r="AK153" s="24"/>
      <c r="AL153" s="24"/>
      <c r="AM153" s="24"/>
      <c r="AN153" s="24"/>
      <c r="AO153" s="24"/>
      <c r="AP153" s="24"/>
      <c r="AQ153" s="24"/>
      <c r="AR153" s="24"/>
      <c r="AS153" s="24"/>
      <c r="AT153" s="24"/>
      <c r="AU153" s="24"/>
      <c r="AMJ153" s="59"/>
    </row>
    <row r="154" spans="1:1024" s="58" customFormat="1" ht="15" customHeight="1">
      <c r="A154" s="164" t="s">
        <v>228</v>
      </c>
      <c r="B154" s="164"/>
      <c r="C154" s="164"/>
      <c r="D154" s="164"/>
      <c r="E154" s="164"/>
      <c r="F154" s="164"/>
      <c r="G154" s="164"/>
      <c r="H154" s="165" t="s">
        <v>229</v>
      </c>
      <c r="I154" s="165"/>
      <c r="J154" s="85"/>
      <c r="K154" s="66"/>
      <c r="L154" s="24"/>
      <c r="M154" s="24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4"/>
      <c r="AA154" s="24"/>
      <c r="AB154" s="24"/>
      <c r="AC154" s="24"/>
      <c r="AD154" s="24"/>
      <c r="AE154" s="24"/>
      <c r="AF154" s="24"/>
      <c r="AG154" s="24"/>
      <c r="AH154" s="24"/>
      <c r="AI154" s="24"/>
      <c r="AJ154" s="24"/>
      <c r="AK154" s="24"/>
      <c r="AL154" s="24"/>
      <c r="AM154" s="24"/>
      <c r="AN154" s="24"/>
      <c r="AO154" s="24"/>
      <c r="AP154" s="24"/>
      <c r="AQ154" s="24"/>
      <c r="AR154" s="24"/>
      <c r="AS154" s="24"/>
      <c r="AT154" s="24"/>
      <c r="AU154" s="24"/>
      <c r="AMJ154" s="59"/>
    </row>
    <row r="155" spans="1:1024" s="58" customFormat="1" ht="15" customHeight="1">
      <c r="A155" s="155" t="s">
        <v>230</v>
      </c>
      <c r="B155" s="155"/>
      <c r="C155" s="155"/>
      <c r="D155" s="155"/>
      <c r="E155" s="155"/>
      <c r="F155" s="155"/>
      <c r="G155" s="155"/>
      <c r="H155" s="156">
        <f>H149</f>
        <v>25908.98</v>
      </c>
      <c r="I155" s="156"/>
      <c r="J155" s="24"/>
      <c r="K155" s="66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  <c r="AA155" s="24"/>
      <c r="AB155" s="24"/>
      <c r="AC155" s="24"/>
      <c r="AD155" s="24"/>
      <c r="AE155" s="24"/>
      <c r="AF155" s="24"/>
      <c r="AG155" s="24"/>
      <c r="AH155" s="24"/>
      <c r="AI155" s="24"/>
      <c r="AJ155" s="24"/>
      <c r="AK155" s="24"/>
      <c r="AL155" s="24"/>
      <c r="AM155" s="24"/>
      <c r="AN155" s="24"/>
      <c r="AO155" s="24"/>
      <c r="AP155" s="24"/>
      <c r="AQ155" s="24"/>
      <c r="AR155" s="24"/>
      <c r="AS155" s="24"/>
      <c r="AT155" s="24"/>
      <c r="AU155" s="24"/>
      <c r="AMJ155" s="59"/>
    </row>
    <row r="156" spans="1:1024" s="58" customFormat="1" ht="15" customHeight="1" thickBot="1">
      <c r="A156" s="155" t="s">
        <v>231</v>
      </c>
      <c r="B156" s="155"/>
      <c r="C156" s="155"/>
      <c r="D156" s="155"/>
      <c r="E156" s="155"/>
      <c r="F156" s="155"/>
      <c r="G156" s="155"/>
      <c r="H156" s="157">
        <v>12</v>
      </c>
      <c r="I156" s="157"/>
      <c r="J156" s="24"/>
      <c r="K156" s="66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  <c r="AA156" s="24"/>
      <c r="AB156" s="24"/>
      <c r="AC156" s="24"/>
      <c r="AD156" s="24"/>
      <c r="AE156" s="24"/>
      <c r="AF156" s="24"/>
      <c r="AG156" s="24"/>
      <c r="AH156" s="24"/>
      <c r="AI156" s="24"/>
      <c r="AJ156" s="24"/>
      <c r="AK156" s="24"/>
      <c r="AL156" s="24"/>
      <c r="AM156" s="24"/>
      <c r="AN156" s="24"/>
      <c r="AO156" s="24"/>
      <c r="AP156" s="24"/>
      <c r="AQ156" s="24"/>
      <c r="AR156" s="24"/>
      <c r="AS156" s="24"/>
      <c r="AT156" s="24"/>
      <c r="AU156" s="24"/>
      <c r="AMJ156" s="59"/>
    </row>
    <row r="157" spans="1:1024" s="58" customFormat="1" ht="15" customHeight="1" thickBot="1">
      <c r="A157" s="158" t="s">
        <v>232</v>
      </c>
      <c r="B157" s="158"/>
      <c r="C157" s="158"/>
      <c r="D157" s="158"/>
      <c r="E157" s="158"/>
      <c r="F157" s="158"/>
      <c r="G157" s="158"/>
      <c r="H157" s="159">
        <f>H155*H156</f>
        <v>310907.76</v>
      </c>
      <c r="I157" s="159"/>
      <c r="J157" s="24"/>
      <c r="K157" s="66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  <c r="AA157" s="24"/>
      <c r="AB157" s="24"/>
      <c r="AC157" s="24"/>
      <c r="AD157" s="24"/>
      <c r="AE157" s="24"/>
      <c r="AF157" s="24"/>
      <c r="AG157" s="24"/>
      <c r="AH157" s="24"/>
      <c r="AI157" s="24"/>
      <c r="AJ157" s="24"/>
      <c r="AK157" s="24"/>
      <c r="AL157" s="24"/>
      <c r="AM157" s="24"/>
      <c r="AN157" s="24"/>
      <c r="AO157" s="24"/>
      <c r="AP157" s="24"/>
      <c r="AQ157" s="24"/>
      <c r="AR157" s="24"/>
      <c r="AS157" s="24"/>
      <c r="AT157" s="24"/>
      <c r="AU157" s="24"/>
      <c r="AMJ157" s="59"/>
    </row>
    <row r="159" spans="1:1024">
      <c r="H159" s="108"/>
      <c r="I159" s="109"/>
    </row>
    <row r="160" spans="1:1024">
      <c r="G160" s="108"/>
      <c r="H160" s="108"/>
      <c r="I160" s="109"/>
    </row>
    <row r="161" spans="7:9">
      <c r="G161" s="108"/>
      <c r="H161" s="108"/>
      <c r="I161" s="109"/>
    </row>
    <row r="162" spans="7:9">
      <c r="G162" s="108"/>
      <c r="H162" s="108"/>
      <c r="I162" s="109"/>
    </row>
    <row r="163" spans="7:9">
      <c r="G163" s="108"/>
      <c r="H163" s="108"/>
      <c r="I163" s="108"/>
    </row>
    <row r="164" spans="7:9">
      <c r="G164" s="108"/>
    </row>
  </sheetData>
  <mergeCells count="233">
    <mergeCell ref="A156:G156"/>
    <mergeCell ref="H156:I156"/>
    <mergeCell ref="A157:G157"/>
    <mergeCell ref="H157:I157"/>
    <mergeCell ref="A151:I151"/>
    <mergeCell ref="A153:I153"/>
    <mergeCell ref="A154:G154"/>
    <mergeCell ref="H154:I154"/>
    <mergeCell ref="A155:G155"/>
    <mergeCell ref="H155:I155"/>
    <mergeCell ref="A147:G147"/>
    <mergeCell ref="H147:I147"/>
    <mergeCell ref="A148:G148"/>
    <mergeCell ref="H148:I148"/>
    <mergeCell ref="A149:G149"/>
    <mergeCell ref="H149:I149"/>
    <mergeCell ref="A145:B145"/>
    <mergeCell ref="E145:F145"/>
    <mergeCell ref="H145:I145"/>
    <mergeCell ref="A146:B146"/>
    <mergeCell ref="E146:F146"/>
    <mergeCell ref="H146:I146"/>
    <mergeCell ref="B140:G140"/>
    <mergeCell ref="H140:I140"/>
    <mergeCell ref="A141:G141"/>
    <mergeCell ref="H141:I141"/>
    <mergeCell ref="A142:I142"/>
    <mergeCell ref="A143:I143"/>
    <mergeCell ref="B137:G137"/>
    <mergeCell ref="H137:I137"/>
    <mergeCell ref="B138:G138"/>
    <mergeCell ref="H138:I138"/>
    <mergeCell ref="A139:G139"/>
    <mergeCell ref="H139:I139"/>
    <mergeCell ref="B134:G134"/>
    <mergeCell ref="H134:I134"/>
    <mergeCell ref="B135:G135"/>
    <mergeCell ref="H135:I135"/>
    <mergeCell ref="B136:G136"/>
    <mergeCell ref="H136:I136"/>
    <mergeCell ref="A129:G129"/>
    <mergeCell ref="A130:I130"/>
    <mergeCell ref="A131:I131"/>
    <mergeCell ref="A132:I132"/>
    <mergeCell ref="A133:G133"/>
    <mergeCell ref="H133:I133"/>
    <mergeCell ref="B124:G124"/>
    <mergeCell ref="B125:G125"/>
    <mergeCell ref="A126:B126"/>
    <mergeCell ref="C126:C127"/>
    <mergeCell ref="A127:B127"/>
    <mergeCell ref="A128:B128"/>
    <mergeCell ref="A119:G119"/>
    <mergeCell ref="H119:I119"/>
    <mergeCell ref="A120:I120"/>
    <mergeCell ref="A121:I121"/>
    <mergeCell ref="B122:G122"/>
    <mergeCell ref="B123:G123"/>
    <mergeCell ref="B116:G116"/>
    <mergeCell ref="H116:I116"/>
    <mergeCell ref="B117:G117"/>
    <mergeCell ref="H117:I117"/>
    <mergeCell ref="B118:G118"/>
    <mergeCell ref="H118:I118"/>
    <mergeCell ref="A112:I112"/>
    <mergeCell ref="A113:I113"/>
    <mergeCell ref="B114:G114"/>
    <mergeCell ref="H114:I114"/>
    <mergeCell ref="B115:G115"/>
    <mergeCell ref="H115:I115"/>
    <mergeCell ref="B109:G109"/>
    <mergeCell ref="H109:I109"/>
    <mergeCell ref="B110:G110"/>
    <mergeCell ref="H110:I110"/>
    <mergeCell ref="A111:G111"/>
    <mergeCell ref="H111:I111"/>
    <mergeCell ref="B104:G104"/>
    <mergeCell ref="A105:G105"/>
    <mergeCell ref="H105:I105"/>
    <mergeCell ref="A106:I106"/>
    <mergeCell ref="A107:I107"/>
    <mergeCell ref="B108:G108"/>
    <mergeCell ref="H108:I108"/>
    <mergeCell ref="B98:G98"/>
    <mergeCell ref="B99:G99"/>
    <mergeCell ref="A100:G100"/>
    <mergeCell ref="A101:I101"/>
    <mergeCell ref="A102:I102"/>
    <mergeCell ref="B103:G103"/>
    <mergeCell ref="B93:G93"/>
    <mergeCell ref="B94:G94"/>
    <mergeCell ref="K94:V94"/>
    <mergeCell ref="B95:G95"/>
    <mergeCell ref="B96:G96"/>
    <mergeCell ref="B97:G97"/>
    <mergeCell ref="B88:G88"/>
    <mergeCell ref="A89:G89"/>
    <mergeCell ref="H89:I89"/>
    <mergeCell ref="A90:I90"/>
    <mergeCell ref="A91:I91"/>
    <mergeCell ref="A92:I92"/>
    <mergeCell ref="B82:G82"/>
    <mergeCell ref="B83:G83"/>
    <mergeCell ref="B84:G84"/>
    <mergeCell ref="B85:G85"/>
    <mergeCell ref="B86:G86"/>
    <mergeCell ref="B87:G87"/>
    <mergeCell ref="B78:G78"/>
    <mergeCell ref="H78:I78"/>
    <mergeCell ref="A79:G79"/>
    <mergeCell ref="H79:I79"/>
    <mergeCell ref="A80:I80"/>
    <mergeCell ref="A81:I81"/>
    <mergeCell ref="A74:I74"/>
    <mergeCell ref="B75:G75"/>
    <mergeCell ref="H75:I75"/>
    <mergeCell ref="B76:G76"/>
    <mergeCell ref="H76:I76"/>
    <mergeCell ref="B77:G77"/>
    <mergeCell ref="H77:I77"/>
    <mergeCell ref="B70:G70"/>
    <mergeCell ref="H70:I70"/>
    <mergeCell ref="A71:G71"/>
    <mergeCell ref="H71:I71"/>
    <mergeCell ref="A72:I72"/>
    <mergeCell ref="A73:I73"/>
    <mergeCell ref="B67:G67"/>
    <mergeCell ref="H67:I67"/>
    <mergeCell ref="B68:G68"/>
    <mergeCell ref="H68:I68"/>
    <mergeCell ref="B69:G69"/>
    <mergeCell ref="H69:I69"/>
    <mergeCell ref="AB63:AC63"/>
    <mergeCell ref="AD63:AE63"/>
    <mergeCell ref="AF63:AG63"/>
    <mergeCell ref="AH63:AK63"/>
    <mergeCell ref="H64:I64"/>
    <mergeCell ref="A65:A66"/>
    <mergeCell ref="B65:C66"/>
    <mergeCell ref="H65:I66"/>
    <mergeCell ref="B62:G62"/>
    <mergeCell ref="H62:I62"/>
    <mergeCell ref="A63:A64"/>
    <mergeCell ref="B63:B64"/>
    <mergeCell ref="H63:I63"/>
    <mergeCell ref="Z63:AA63"/>
    <mergeCell ref="B56:G56"/>
    <mergeCell ref="B57:G57"/>
    <mergeCell ref="B58:G58"/>
    <mergeCell ref="A59:G59"/>
    <mergeCell ref="A60:I60"/>
    <mergeCell ref="A61:I61"/>
    <mergeCell ref="B50:G50"/>
    <mergeCell ref="B51:G51"/>
    <mergeCell ref="B52:G52"/>
    <mergeCell ref="B53:C53"/>
    <mergeCell ref="B54:G54"/>
    <mergeCell ref="B55:G55"/>
    <mergeCell ref="B46:G46"/>
    <mergeCell ref="K46:V46"/>
    <mergeCell ref="A47:G47"/>
    <mergeCell ref="H47:I47"/>
    <mergeCell ref="A48:I48"/>
    <mergeCell ref="A49:I49"/>
    <mergeCell ref="A41:I41"/>
    <mergeCell ref="A42:I42"/>
    <mergeCell ref="B43:G43"/>
    <mergeCell ref="B44:G44"/>
    <mergeCell ref="K44:V44"/>
    <mergeCell ref="B45:G45"/>
    <mergeCell ref="K45:V45"/>
    <mergeCell ref="B38:G38"/>
    <mergeCell ref="H38:I38"/>
    <mergeCell ref="K38:L38"/>
    <mergeCell ref="A39:G39"/>
    <mergeCell ref="H39:I39"/>
    <mergeCell ref="A40:I40"/>
    <mergeCell ref="B36:G36"/>
    <mergeCell ref="H36:I36"/>
    <mergeCell ref="K36:L36"/>
    <mergeCell ref="B37:G37"/>
    <mergeCell ref="H37:I37"/>
    <mergeCell ref="K37:L37"/>
    <mergeCell ref="K32:V32"/>
    <mergeCell ref="H33:I33"/>
    <mergeCell ref="K33:V33"/>
    <mergeCell ref="H34:I34"/>
    <mergeCell ref="B35:G35"/>
    <mergeCell ref="H35:I35"/>
    <mergeCell ref="K35:L35"/>
    <mergeCell ref="A29:I29"/>
    <mergeCell ref="A30:I30"/>
    <mergeCell ref="B31:G31"/>
    <mergeCell ref="H31:I31"/>
    <mergeCell ref="B32:G32"/>
    <mergeCell ref="H32:I32"/>
    <mergeCell ref="B26:G26"/>
    <mergeCell ref="H26:I26"/>
    <mergeCell ref="B27:G27"/>
    <mergeCell ref="H27:I27"/>
    <mergeCell ref="B28:G28"/>
    <mergeCell ref="H28:I28"/>
    <mergeCell ref="A22:I22"/>
    <mergeCell ref="A23:I23"/>
    <mergeCell ref="B24:G24"/>
    <mergeCell ref="H24:I24"/>
    <mergeCell ref="B25:G25"/>
    <mergeCell ref="H25:I25"/>
    <mergeCell ref="B17:G17"/>
    <mergeCell ref="H17:I17"/>
    <mergeCell ref="C18:I18"/>
    <mergeCell ref="A19:I19"/>
    <mergeCell ref="A20:I20"/>
    <mergeCell ref="A21:I21"/>
    <mergeCell ref="B12:F12"/>
    <mergeCell ref="G12:I12"/>
    <mergeCell ref="G13:I13"/>
    <mergeCell ref="A14:I14"/>
    <mergeCell ref="A15:I15"/>
    <mergeCell ref="B16:G16"/>
    <mergeCell ref="H16:I16"/>
    <mergeCell ref="A8:I8"/>
    <mergeCell ref="A9:I9"/>
    <mergeCell ref="B10:F10"/>
    <mergeCell ref="G10:I10"/>
    <mergeCell ref="B11:F11"/>
    <mergeCell ref="G11:I11"/>
    <mergeCell ref="A1:K1"/>
    <mergeCell ref="A2:K2"/>
    <mergeCell ref="A3:I3"/>
    <mergeCell ref="C4:I4"/>
    <mergeCell ref="C5:D5"/>
    <mergeCell ref="A7:I7"/>
  </mergeCells>
  <printOptions horizontalCentered="1" headings="1"/>
  <pageMargins left="0.39374999999999999" right="0.39374999999999999" top="0.39374999999999999" bottom="0.39374999999999999" header="0.511811023622047" footer="0.511811023622047"/>
  <pageSetup paperSize="9" scale="60" fitToHeight="0" orientation="landscape" r:id="rId1"/>
  <rowBreaks count="3" manualBreakCount="3">
    <brk id="47" max="10" man="1"/>
    <brk id="90" max="10" man="1"/>
    <brk id="129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G50"/>
  <sheetViews>
    <sheetView view="pageBreakPreview" zoomScale="115" zoomScaleNormal="100" zoomScaleSheetLayoutView="115" workbookViewId="0">
      <selection activeCell="A2" sqref="A2:F2"/>
    </sheetView>
  </sheetViews>
  <sheetFormatPr defaultColWidth="9.140625" defaultRowHeight="15"/>
  <cols>
    <col min="1" max="1" width="5.42578125" style="110" bestFit="1" customWidth="1"/>
    <col min="2" max="2" width="46.7109375" style="110" customWidth="1"/>
    <col min="3" max="3" width="8.7109375" style="110" bestFit="1" customWidth="1"/>
    <col min="4" max="4" width="11.5703125" style="110" bestFit="1" customWidth="1"/>
    <col min="5" max="5" width="14.140625" style="110" customWidth="1"/>
    <col min="6" max="6" width="15.28515625" style="110" bestFit="1" customWidth="1"/>
    <col min="7" max="16384" width="9.140625" style="110"/>
  </cols>
  <sheetData>
    <row r="2" spans="1:7">
      <c r="A2" s="248" t="s">
        <v>234</v>
      </c>
      <c r="B2" s="248"/>
      <c r="C2" s="248"/>
      <c r="D2" s="248"/>
      <c r="E2" s="248"/>
      <c r="F2" s="248"/>
    </row>
    <row r="4" spans="1:7">
      <c r="A4" s="249" t="s">
        <v>235</v>
      </c>
      <c r="B4" s="250"/>
      <c r="C4" s="250"/>
      <c r="D4" s="250"/>
      <c r="E4" s="250"/>
      <c r="F4" s="251"/>
    </row>
    <row r="5" spans="1:7" s="111" customFormat="1" ht="45">
      <c r="A5" s="127" t="s">
        <v>236</v>
      </c>
      <c r="B5" s="127" t="s">
        <v>237</v>
      </c>
      <c r="C5" s="127" t="s">
        <v>238</v>
      </c>
      <c r="D5" s="127" t="s">
        <v>239</v>
      </c>
      <c r="E5" s="128" t="s">
        <v>240</v>
      </c>
      <c r="F5" s="128" t="s">
        <v>241</v>
      </c>
      <c r="G5" s="110"/>
    </row>
    <row r="6" spans="1:7" s="111" customFormat="1" ht="195">
      <c r="A6" s="117">
        <v>1</v>
      </c>
      <c r="B6" s="130" t="s">
        <v>242</v>
      </c>
      <c r="C6" s="117" t="s">
        <v>243</v>
      </c>
      <c r="D6" s="117">
        <v>1</v>
      </c>
      <c r="E6" s="131">
        <v>250</v>
      </c>
      <c r="F6" s="131">
        <f>D6*E6</f>
        <v>250</v>
      </c>
      <c r="G6" s="110"/>
    </row>
    <row r="7" spans="1:7" s="111" customFormat="1">
      <c r="A7" s="118">
        <v>2</v>
      </c>
      <c r="B7" s="115" t="s">
        <v>244</v>
      </c>
      <c r="C7" s="118" t="s">
        <v>243</v>
      </c>
      <c r="D7" s="117">
        <v>1</v>
      </c>
      <c r="E7" s="124">
        <v>190</v>
      </c>
      <c r="F7" s="124">
        <f t="shared" ref="F7:F11" si="0">D7*E7</f>
        <v>190</v>
      </c>
      <c r="G7" s="110"/>
    </row>
    <row r="8" spans="1:7" s="111" customFormat="1">
      <c r="A8" s="118">
        <v>3</v>
      </c>
      <c r="B8" s="115" t="s">
        <v>245</v>
      </c>
      <c r="C8" s="118" t="s">
        <v>243</v>
      </c>
      <c r="D8" s="117">
        <v>2</v>
      </c>
      <c r="E8" s="124">
        <v>25</v>
      </c>
      <c r="F8" s="124">
        <f t="shared" si="0"/>
        <v>50</v>
      </c>
      <c r="G8" s="110"/>
    </row>
    <row r="9" spans="1:7" s="111" customFormat="1">
      <c r="A9" s="118">
        <v>4</v>
      </c>
      <c r="B9" s="115" t="s">
        <v>246</v>
      </c>
      <c r="C9" s="118" t="s">
        <v>243</v>
      </c>
      <c r="D9" s="117">
        <v>1</v>
      </c>
      <c r="E9" s="124">
        <v>30</v>
      </c>
      <c r="F9" s="124">
        <f t="shared" si="0"/>
        <v>30</v>
      </c>
      <c r="G9" s="110"/>
    </row>
    <row r="10" spans="1:7" s="111" customFormat="1">
      <c r="A10" s="118">
        <v>5</v>
      </c>
      <c r="B10" s="129" t="s">
        <v>247</v>
      </c>
      <c r="C10" s="118" t="s">
        <v>243</v>
      </c>
      <c r="D10" s="117">
        <v>1</v>
      </c>
      <c r="E10" s="124">
        <v>350</v>
      </c>
      <c r="F10" s="124">
        <f t="shared" si="0"/>
        <v>350</v>
      </c>
      <c r="G10" s="110"/>
    </row>
    <row r="11" spans="1:7" s="111" customFormat="1">
      <c r="A11" s="118">
        <v>6</v>
      </c>
      <c r="B11" s="115" t="s">
        <v>248</v>
      </c>
      <c r="C11" s="118" t="s">
        <v>243</v>
      </c>
      <c r="D11" s="117">
        <v>1</v>
      </c>
      <c r="E11" s="124">
        <v>90</v>
      </c>
      <c r="F11" s="124">
        <f t="shared" si="0"/>
        <v>90</v>
      </c>
      <c r="G11" s="110"/>
    </row>
    <row r="12" spans="1:7" s="111" customFormat="1" ht="15.75">
      <c r="A12" s="247" t="s">
        <v>249</v>
      </c>
      <c r="B12" s="247"/>
      <c r="C12" s="247"/>
      <c r="D12" s="247"/>
      <c r="E12" s="247"/>
      <c r="F12" s="125">
        <f>SUM(F6:F11)</f>
        <v>960</v>
      </c>
      <c r="G12" s="110"/>
    </row>
    <row r="13" spans="1:7" ht="15.75">
      <c r="A13" s="247" t="s">
        <v>250</v>
      </c>
      <c r="B13" s="247"/>
      <c r="C13" s="247"/>
      <c r="D13" s="247"/>
      <c r="E13" s="247"/>
      <c r="F13" s="125">
        <f>F12/12</f>
        <v>80</v>
      </c>
    </row>
    <row r="14" spans="1:7" ht="15.75">
      <c r="A14" s="121"/>
      <c r="B14" s="121"/>
      <c r="C14" s="121"/>
      <c r="D14" s="121"/>
      <c r="E14" s="121"/>
      <c r="F14" s="121"/>
    </row>
    <row r="15" spans="1:7">
      <c r="A15" s="244" t="s">
        <v>251</v>
      </c>
      <c r="B15" s="245"/>
      <c r="C15" s="245"/>
      <c r="D15" s="245"/>
      <c r="E15" s="245"/>
      <c r="F15" s="246"/>
    </row>
    <row r="16" spans="1:7" ht="45">
      <c r="A16" s="127" t="s">
        <v>236</v>
      </c>
      <c r="B16" s="127" t="s">
        <v>237</v>
      </c>
      <c r="C16" s="127" t="s">
        <v>238</v>
      </c>
      <c r="D16" s="127" t="s">
        <v>239</v>
      </c>
      <c r="E16" s="128" t="s">
        <v>240</v>
      </c>
      <c r="F16" s="128" t="s">
        <v>241</v>
      </c>
    </row>
    <row r="17" spans="1:6">
      <c r="A17" s="118">
        <v>1</v>
      </c>
      <c r="B17" s="115" t="s">
        <v>244</v>
      </c>
      <c r="C17" s="118" t="s">
        <v>243</v>
      </c>
      <c r="D17" s="117">
        <v>1</v>
      </c>
      <c r="E17" s="124">
        <v>190</v>
      </c>
      <c r="F17" s="119">
        <f t="shared" ref="F17:F22" si="1">D17*E17</f>
        <v>190</v>
      </c>
    </row>
    <row r="18" spans="1:6">
      <c r="A18" s="118">
        <v>2</v>
      </c>
      <c r="B18" s="115" t="s">
        <v>245</v>
      </c>
      <c r="C18" s="118" t="s">
        <v>243</v>
      </c>
      <c r="D18" s="117">
        <v>2</v>
      </c>
      <c r="E18" s="124">
        <v>25</v>
      </c>
      <c r="F18" s="119">
        <f t="shared" si="1"/>
        <v>50</v>
      </c>
    </row>
    <row r="19" spans="1:6">
      <c r="A19" s="118">
        <v>3</v>
      </c>
      <c r="B19" s="115" t="s">
        <v>246</v>
      </c>
      <c r="C19" s="118" t="s">
        <v>243</v>
      </c>
      <c r="D19" s="117">
        <v>1</v>
      </c>
      <c r="E19" s="124">
        <v>30</v>
      </c>
      <c r="F19" s="119">
        <f t="shared" si="1"/>
        <v>30</v>
      </c>
    </row>
    <row r="20" spans="1:6">
      <c r="A20" s="118">
        <v>4</v>
      </c>
      <c r="B20" s="129" t="s">
        <v>247</v>
      </c>
      <c r="C20" s="118" t="s">
        <v>243</v>
      </c>
      <c r="D20" s="117">
        <v>1</v>
      </c>
      <c r="E20" s="124">
        <v>350</v>
      </c>
      <c r="F20" s="119">
        <f t="shared" si="1"/>
        <v>350</v>
      </c>
    </row>
    <row r="21" spans="1:6">
      <c r="A21" s="118">
        <v>5</v>
      </c>
      <c r="B21" s="115" t="s">
        <v>248</v>
      </c>
      <c r="C21" s="118" t="s">
        <v>243</v>
      </c>
      <c r="D21" s="117">
        <v>1</v>
      </c>
      <c r="E21" s="124">
        <v>90</v>
      </c>
      <c r="F21" s="119">
        <f t="shared" si="1"/>
        <v>90</v>
      </c>
    </row>
    <row r="22" spans="1:6" ht="150">
      <c r="A22" s="112">
        <v>6</v>
      </c>
      <c r="B22" s="116" t="s">
        <v>252</v>
      </c>
      <c r="C22" s="117" t="s">
        <v>243</v>
      </c>
      <c r="D22" s="112">
        <v>1</v>
      </c>
      <c r="E22" s="120">
        <f>3200*12</f>
        <v>38400</v>
      </c>
      <c r="F22" s="132">
        <f t="shared" si="1"/>
        <v>38400</v>
      </c>
    </row>
    <row r="23" spans="1:6" ht="195">
      <c r="A23" s="112">
        <v>7</v>
      </c>
      <c r="B23" s="130" t="s">
        <v>242</v>
      </c>
      <c r="C23" s="117" t="s">
        <v>243</v>
      </c>
      <c r="D23" s="117">
        <v>1</v>
      </c>
      <c r="E23" s="131">
        <v>250</v>
      </c>
      <c r="F23" s="132">
        <f>D23*E23</f>
        <v>250</v>
      </c>
    </row>
    <row r="24" spans="1:6" ht="15.75">
      <c r="A24" s="247" t="s">
        <v>249</v>
      </c>
      <c r="B24" s="247"/>
      <c r="C24" s="247"/>
      <c r="D24" s="247"/>
      <c r="E24" s="247"/>
      <c r="F24" s="125">
        <f>SUM(F17:F23)</f>
        <v>39360</v>
      </c>
    </row>
    <row r="25" spans="1:6" ht="15.75">
      <c r="A25" s="247" t="s">
        <v>250</v>
      </c>
      <c r="B25" s="247"/>
      <c r="C25" s="247"/>
      <c r="D25" s="247"/>
      <c r="E25" s="247"/>
      <c r="F25" s="125">
        <f>F24/12</f>
        <v>3280</v>
      </c>
    </row>
    <row r="26" spans="1:6" ht="15.75">
      <c r="A26" s="121"/>
      <c r="B26" s="121"/>
      <c r="C26" s="121"/>
      <c r="D26" s="121"/>
      <c r="E26" s="121"/>
      <c r="F26" s="121"/>
    </row>
    <row r="27" spans="1:6">
      <c r="A27" s="244" t="s">
        <v>253</v>
      </c>
      <c r="B27" s="245"/>
      <c r="C27" s="245"/>
      <c r="D27" s="245"/>
      <c r="E27" s="245"/>
      <c r="F27" s="246"/>
    </row>
    <row r="28" spans="1:6" ht="45">
      <c r="A28" s="127" t="s">
        <v>236</v>
      </c>
      <c r="B28" s="127" t="s">
        <v>237</v>
      </c>
      <c r="C28" s="127" t="s">
        <v>238</v>
      </c>
      <c r="D28" s="127" t="s">
        <v>239</v>
      </c>
      <c r="E28" s="128" t="s">
        <v>240</v>
      </c>
      <c r="F28" s="128" t="s">
        <v>241</v>
      </c>
    </row>
    <row r="29" spans="1:6">
      <c r="A29" s="118">
        <v>1</v>
      </c>
      <c r="B29" s="115" t="s">
        <v>244</v>
      </c>
      <c r="C29" s="118" t="s">
        <v>243</v>
      </c>
      <c r="D29" s="117">
        <v>1</v>
      </c>
      <c r="E29" s="124">
        <v>190</v>
      </c>
      <c r="F29" s="120">
        <f>D29*E29</f>
        <v>190</v>
      </c>
    </row>
    <row r="30" spans="1:6">
      <c r="A30" s="118">
        <v>2</v>
      </c>
      <c r="B30" s="115" t="s">
        <v>245</v>
      </c>
      <c r="C30" s="118" t="s">
        <v>243</v>
      </c>
      <c r="D30" s="117">
        <v>2</v>
      </c>
      <c r="E30" s="124">
        <v>25</v>
      </c>
      <c r="F30" s="120">
        <f t="shared" ref="F30:F35" si="2">D30*E30</f>
        <v>50</v>
      </c>
    </row>
    <row r="31" spans="1:6">
      <c r="A31" s="118">
        <v>3</v>
      </c>
      <c r="B31" s="115" t="s">
        <v>246</v>
      </c>
      <c r="C31" s="118" t="s">
        <v>243</v>
      </c>
      <c r="D31" s="117">
        <v>1</v>
      </c>
      <c r="E31" s="124">
        <v>30</v>
      </c>
      <c r="F31" s="120">
        <f t="shared" si="2"/>
        <v>30</v>
      </c>
    </row>
    <row r="32" spans="1:6">
      <c r="A32" s="118">
        <v>4</v>
      </c>
      <c r="B32" s="129" t="s">
        <v>247</v>
      </c>
      <c r="C32" s="118" t="s">
        <v>243</v>
      </c>
      <c r="D32" s="117">
        <v>1</v>
      </c>
      <c r="E32" s="124">
        <v>350</v>
      </c>
      <c r="F32" s="120">
        <f t="shared" si="2"/>
        <v>350</v>
      </c>
    </row>
    <row r="33" spans="1:7">
      <c r="A33" s="118">
        <v>5</v>
      </c>
      <c r="B33" s="115" t="s">
        <v>248</v>
      </c>
      <c r="C33" s="118" t="s">
        <v>243</v>
      </c>
      <c r="D33" s="117">
        <v>1</v>
      </c>
      <c r="E33" s="124">
        <v>90</v>
      </c>
      <c r="F33" s="120">
        <f t="shared" si="2"/>
        <v>90</v>
      </c>
    </row>
    <row r="34" spans="1:7" ht="165">
      <c r="A34" s="112">
        <v>6</v>
      </c>
      <c r="B34" s="116" t="s">
        <v>254</v>
      </c>
      <c r="C34" s="117" t="s">
        <v>243</v>
      </c>
      <c r="D34" s="112">
        <v>1</v>
      </c>
      <c r="E34" s="120">
        <f>1300*12</f>
        <v>15600</v>
      </c>
      <c r="F34" s="120">
        <f t="shared" si="2"/>
        <v>15600</v>
      </c>
    </row>
    <row r="35" spans="1:7" ht="195">
      <c r="A35" s="112">
        <v>7</v>
      </c>
      <c r="B35" s="130" t="s">
        <v>242</v>
      </c>
      <c r="C35" s="117" t="s">
        <v>243</v>
      </c>
      <c r="D35" s="117">
        <v>1</v>
      </c>
      <c r="E35" s="131">
        <v>250</v>
      </c>
      <c r="F35" s="120">
        <f t="shared" si="2"/>
        <v>250</v>
      </c>
    </row>
    <row r="36" spans="1:7" ht="15.75">
      <c r="A36" s="247" t="s">
        <v>249</v>
      </c>
      <c r="B36" s="247"/>
      <c r="C36" s="247"/>
      <c r="D36" s="247"/>
      <c r="E36" s="247"/>
      <c r="F36" s="125">
        <f>SUM(F29:F35)</f>
        <v>16560</v>
      </c>
    </row>
    <row r="37" spans="1:7" ht="15.75">
      <c r="A37" s="247" t="s">
        <v>250</v>
      </c>
      <c r="B37" s="247"/>
      <c r="C37" s="247"/>
      <c r="D37" s="247"/>
      <c r="E37" s="247"/>
      <c r="F37" s="125">
        <f>F36/12</f>
        <v>1380</v>
      </c>
    </row>
    <row r="38" spans="1:7" hidden="1">
      <c r="A38" s="252"/>
      <c r="B38" s="252"/>
      <c r="C38" s="252"/>
      <c r="D38" s="252"/>
      <c r="E38" s="253"/>
      <c r="F38" s="254"/>
    </row>
    <row r="39" spans="1:7" ht="15.75">
      <c r="A39" s="121"/>
      <c r="B39" s="121"/>
      <c r="C39" s="121"/>
      <c r="D39" s="121"/>
      <c r="E39" s="121"/>
      <c r="F39" s="121"/>
    </row>
    <row r="40" spans="1:7">
      <c r="A40" s="244" t="s">
        <v>255</v>
      </c>
      <c r="B40" s="245"/>
      <c r="C40" s="245"/>
      <c r="D40" s="245"/>
      <c r="E40" s="245"/>
      <c r="F40" s="246"/>
    </row>
    <row r="41" spans="1:7" s="111" customFormat="1" ht="45">
      <c r="A41" s="127" t="s">
        <v>236</v>
      </c>
      <c r="B41" s="127" t="s">
        <v>237</v>
      </c>
      <c r="C41" s="127" t="s">
        <v>238</v>
      </c>
      <c r="D41" s="127" t="s">
        <v>239</v>
      </c>
      <c r="E41" s="128" t="s">
        <v>240</v>
      </c>
      <c r="F41" s="128" t="s">
        <v>241</v>
      </c>
      <c r="G41" s="110"/>
    </row>
    <row r="42" spans="1:7" s="111" customFormat="1" ht="195">
      <c r="A42" s="112">
        <v>1</v>
      </c>
      <c r="B42" s="130" t="s">
        <v>242</v>
      </c>
      <c r="C42" s="117" t="s">
        <v>243</v>
      </c>
      <c r="D42" s="117">
        <v>1</v>
      </c>
      <c r="E42" s="131">
        <v>250</v>
      </c>
      <c r="F42" s="131">
        <f>D42*E42</f>
        <v>250</v>
      </c>
      <c r="G42" s="110"/>
    </row>
    <row r="43" spans="1:7" s="111" customFormat="1">
      <c r="A43" s="112">
        <v>2</v>
      </c>
      <c r="B43" s="115" t="s">
        <v>244</v>
      </c>
      <c r="C43" s="118" t="s">
        <v>243</v>
      </c>
      <c r="D43" s="117">
        <v>1</v>
      </c>
      <c r="E43" s="124">
        <v>190</v>
      </c>
      <c r="F43" s="124">
        <f t="shared" ref="F43:F48" si="3">D43*E43</f>
        <v>190</v>
      </c>
      <c r="G43" s="110"/>
    </row>
    <row r="44" spans="1:7" s="111" customFormat="1">
      <c r="A44" s="112">
        <v>3</v>
      </c>
      <c r="B44" s="115" t="s">
        <v>245</v>
      </c>
      <c r="C44" s="118" t="s">
        <v>243</v>
      </c>
      <c r="D44" s="117">
        <v>2</v>
      </c>
      <c r="E44" s="124">
        <v>25</v>
      </c>
      <c r="F44" s="124">
        <f t="shared" si="3"/>
        <v>50</v>
      </c>
      <c r="G44" s="110"/>
    </row>
    <row r="45" spans="1:7" s="111" customFormat="1">
      <c r="A45" s="112">
        <v>4</v>
      </c>
      <c r="B45" s="115" t="s">
        <v>246</v>
      </c>
      <c r="C45" s="118" t="s">
        <v>243</v>
      </c>
      <c r="D45" s="117">
        <v>1</v>
      </c>
      <c r="E45" s="124">
        <v>30</v>
      </c>
      <c r="F45" s="124">
        <f t="shared" si="3"/>
        <v>30</v>
      </c>
      <c r="G45" s="110"/>
    </row>
    <row r="46" spans="1:7" s="111" customFormat="1">
      <c r="A46" s="112">
        <v>5</v>
      </c>
      <c r="B46" s="129" t="s">
        <v>247</v>
      </c>
      <c r="C46" s="118" t="s">
        <v>243</v>
      </c>
      <c r="D46" s="117">
        <v>1</v>
      </c>
      <c r="E46" s="124">
        <v>350</v>
      </c>
      <c r="F46" s="124">
        <f t="shared" si="3"/>
        <v>350</v>
      </c>
      <c r="G46" s="110"/>
    </row>
    <row r="47" spans="1:7" s="111" customFormat="1">
      <c r="A47" s="112">
        <v>6</v>
      </c>
      <c r="B47" s="115" t="s">
        <v>248</v>
      </c>
      <c r="C47" s="118" t="s">
        <v>243</v>
      </c>
      <c r="D47" s="117">
        <v>1</v>
      </c>
      <c r="E47" s="124">
        <v>90</v>
      </c>
      <c r="F47" s="124">
        <f t="shared" si="3"/>
        <v>90</v>
      </c>
      <c r="G47" s="110"/>
    </row>
    <row r="48" spans="1:7" s="111" customFormat="1" ht="60">
      <c r="A48" s="112">
        <v>7</v>
      </c>
      <c r="B48" s="122" t="s">
        <v>256</v>
      </c>
      <c r="C48" s="117" t="s">
        <v>243</v>
      </c>
      <c r="D48" s="112">
        <v>1</v>
      </c>
      <c r="E48" s="120">
        <v>270</v>
      </c>
      <c r="F48" s="132">
        <f t="shared" si="3"/>
        <v>270</v>
      </c>
      <c r="G48" s="110"/>
    </row>
    <row r="49" spans="1:6" ht="15.75">
      <c r="A49" s="247" t="s">
        <v>249</v>
      </c>
      <c r="B49" s="247"/>
      <c r="C49" s="247"/>
      <c r="D49" s="247"/>
      <c r="E49" s="247"/>
      <c r="F49" s="125">
        <f>SUM(F42:F48)</f>
        <v>1230</v>
      </c>
    </row>
    <row r="50" spans="1:6" ht="15.75">
      <c r="A50" s="247" t="s">
        <v>250</v>
      </c>
      <c r="B50" s="247"/>
      <c r="C50" s="247"/>
      <c r="D50" s="247"/>
      <c r="E50" s="247"/>
      <c r="F50" s="125">
        <f>F49/12</f>
        <v>102.5</v>
      </c>
    </row>
  </sheetData>
  <mergeCells count="15">
    <mergeCell ref="A40:F40"/>
    <mergeCell ref="A49:E49"/>
    <mergeCell ref="A50:E50"/>
    <mergeCell ref="A2:F2"/>
    <mergeCell ref="A4:F4"/>
    <mergeCell ref="A15:F15"/>
    <mergeCell ref="A27:F27"/>
    <mergeCell ref="A38:D38"/>
    <mergeCell ref="E38:F38"/>
    <mergeCell ref="A12:E12"/>
    <mergeCell ref="A24:E24"/>
    <mergeCell ref="A25:E25"/>
    <mergeCell ref="A36:E36"/>
    <mergeCell ref="A37:E37"/>
    <mergeCell ref="A13:E13"/>
  </mergeCells>
  <pageMargins left="0.511811024" right="0.511811024" top="0.78740157499999996" bottom="0.78740157499999996" header="0.31496062000000002" footer="0.31496062000000002"/>
  <pageSetup paperSize="9" scale="82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18"/>
  <sheetViews>
    <sheetView view="pageBreakPreview" topLeftCell="A16" zoomScaleNormal="100" zoomScaleSheetLayoutView="100" workbookViewId="0">
      <selection sqref="A1:F1"/>
    </sheetView>
  </sheetViews>
  <sheetFormatPr defaultRowHeight="15"/>
  <cols>
    <col min="1" max="1" width="6.7109375" style="92" customWidth="1"/>
    <col min="2" max="2" width="17.5703125" style="95" customWidth="1"/>
    <col min="3" max="3" width="50.5703125" style="92" customWidth="1"/>
    <col min="4" max="4" width="19.140625" style="92" customWidth="1"/>
    <col min="5" max="5" width="14" style="92" customWidth="1"/>
    <col min="6" max="6" width="14.140625" style="92" customWidth="1"/>
  </cols>
  <sheetData>
    <row r="1" spans="1:6">
      <c r="A1" s="257" t="s">
        <v>257</v>
      </c>
      <c r="B1" s="257"/>
      <c r="C1" s="257"/>
      <c r="D1" s="257"/>
      <c r="E1" s="257"/>
      <c r="F1" s="257"/>
    </row>
    <row r="3" spans="1:6" ht="15" customHeight="1">
      <c r="A3" s="258" t="s">
        <v>29</v>
      </c>
      <c r="B3" s="258"/>
      <c r="C3" s="258"/>
      <c r="D3" s="258"/>
      <c r="E3" s="258"/>
      <c r="F3" s="258"/>
    </row>
    <row r="4" spans="1:6" s="107" customFormat="1" ht="15" customHeight="1">
      <c r="A4" s="256" t="s">
        <v>258</v>
      </c>
      <c r="B4" s="259" t="s">
        <v>259</v>
      </c>
      <c r="C4" s="256" t="s">
        <v>260</v>
      </c>
      <c r="D4" s="256" t="s">
        <v>261</v>
      </c>
      <c r="E4" s="259" t="s">
        <v>262</v>
      </c>
      <c r="F4" s="259" t="s">
        <v>263</v>
      </c>
    </row>
    <row r="5" spans="1:6" s="107" customFormat="1">
      <c r="A5" s="256"/>
      <c r="B5" s="261"/>
      <c r="C5" s="256"/>
      <c r="D5" s="256"/>
      <c r="E5" s="260"/>
      <c r="F5" s="260"/>
    </row>
    <row r="6" spans="1:6" ht="28.5">
      <c r="A6" s="87">
        <v>1</v>
      </c>
      <c r="B6" s="133" t="s">
        <v>264</v>
      </c>
      <c r="C6" s="93" t="s">
        <v>265</v>
      </c>
      <c r="D6" s="87">
        <v>4</v>
      </c>
      <c r="E6" s="88">
        <v>190</v>
      </c>
      <c r="F6" s="89">
        <f>D6*E6</f>
        <v>760</v>
      </c>
    </row>
    <row r="7" spans="1:6" ht="71.25">
      <c r="A7" s="87">
        <v>2</v>
      </c>
      <c r="B7" s="133" t="s">
        <v>266</v>
      </c>
      <c r="C7" s="93" t="s">
        <v>267</v>
      </c>
      <c r="D7" s="87">
        <v>4</v>
      </c>
      <c r="E7" s="88">
        <v>150</v>
      </c>
      <c r="F7" s="89">
        <f t="shared" ref="F7:F14" si="0">D7*E7</f>
        <v>600</v>
      </c>
    </row>
    <row r="8" spans="1:6" ht="71.25">
      <c r="A8" s="87">
        <v>3</v>
      </c>
      <c r="B8" s="133" t="s">
        <v>268</v>
      </c>
      <c r="C8" s="93" t="s">
        <v>269</v>
      </c>
      <c r="D8" s="87">
        <v>4</v>
      </c>
      <c r="E8" s="88">
        <v>130</v>
      </c>
      <c r="F8" s="89">
        <f t="shared" si="0"/>
        <v>520</v>
      </c>
    </row>
    <row r="9" spans="1:6" ht="42.75">
      <c r="A9" s="87">
        <v>4</v>
      </c>
      <c r="B9" s="133" t="s">
        <v>270</v>
      </c>
      <c r="C9" s="93" t="s">
        <v>271</v>
      </c>
      <c r="D9" s="87">
        <v>4</v>
      </c>
      <c r="E9" s="88">
        <v>170</v>
      </c>
      <c r="F9" s="89">
        <f t="shared" si="0"/>
        <v>680</v>
      </c>
    </row>
    <row r="10" spans="1:6" ht="85.5">
      <c r="A10" s="87">
        <v>5</v>
      </c>
      <c r="B10" s="133" t="s">
        <v>272</v>
      </c>
      <c r="C10" s="93" t="s">
        <v>273</v>
      </c>
      <c r="D10" s="87">
        <v>2</v>
      </c>
      <c r="E10" s="88">
        <v>230</v>
      </c>
      <c r="F10" s="89">
        <f t="shared" si="0"/>
        <v>460</v>
      </c>
    </row>
    <row r="11" spans="1:6" ht="99.75">
      <c r="A11" s="87">
        <v>6</v>
      </c>
      <c r="B11" s="133" t="s">
        <v>274</v>
      </c>
      <c r="C11" s="93" t="s">
        <v>275</v>
      </c>
      <c r="D11" s="87">
        <v>2</v>
      </c>
      <c r="E11" s="88">
        <v>160</v>
      </c>
      <c r="F11" s="89">
        <f t="shared" si="0"/>
        <v>320</v>
      </c>
    </row>
    <row r="12" spans="1:6" ht="57">
      <c r="A12" s="87">
        <v>7</v>
      </c>
      <c r="B12" s="133" t="s">
        <v>276</v>
      </c>
      <c r="C12" s="94" t="s">
        <v>277</v>
      </c>
      <c r="D12" s="87">
        <v>6</v>
      </c>
      <c r="E12" s="88">
        <v>45</v>
      </c>
      <c r="F12" s="89">
        <f t="shared" si="0"/>
        <v>270</v>
      </c>
    </row>
    <row r="13" spans="1:6" ht="57">
      <c r="A13" s="87">
        <v>8</v>
      </c>
      <c r="B13" s="133" t="s">
        <v>278</v>
      </c>
      <c r="C13" s="94" t="s">
        <v>279</v>
      </c>
      <c r="D13" s="87">
        <v>2</v>
      </c>
      <c r="E13" s="88">
        <v>40</v>
      </c>
      <c r="F13" s="89">
        <f t="shared" si="0"/>
        <v>80</v>
      </c>
    </row>
    <row r="14" spans="1:6" ht="71.25">
      <c r="A14" s="87">
        <v>9</v>
      </c>
      <c r="B14" s="133" t="s">
        <v>280</v>
      </c>
      <c r="C14" s="93" t="s">
        <v>281</v>
      </c>
      <c r="D14" s="87">
        <v>2</v>
      </c>
      <c r="E14" s="88">
        <v>7.9</v>
      </c>
      <c r="F14" s="89">
        <f t="shared" si="0"/>
        <v>15.8</v>
      </c>
    </row>
    <row r="15" spans="1:6" ht="15" customHeight="1">
      <c r="A15" s="255" t="s">
        <v>282</v>
      </c>
      <c r="B15" s="255"/>
      <c r="C15" s="255"/>
      <c r="D15" s="255"/>
      <c r="E15" s="255"/>
      <c r="F15" s="90">
        <f>SUM(F6:F14)</f>
        <v>3705.8</v>
      </c>
    </row>
    <row r="16" spans="1:6" ht="28.5" customHeight="1">
      <c r="A16" s="255" t="s">
        <v>283</v>
      </c>
      <c r="B16" s="255"/>
      <c r="C16" s="255"/>
      <c r="D16" s="255"/>
      <c r="E16" s="255"/>
      <c r="F16" s="154" t="s">
        <v>284</v>
      </c>
    </row>
    <row r="17" spans="1:6" ht="15" customHeight="1">
      <c r="A17" s="256" t="s">
        <v>285</v>
      </c>
      <c r="B17" s="256"/>
      <c r="C17" s="256"/>
      <c r="D17" s="256"/>
      <c r="E17" s="256"/>
      <c r="F17" s="123">
        <f>F15/12</f>
        <v>308.82</v>
      </c>
    </row>
    <row r="18" spans="1:6">
      <c r="A18" s="91"/>
    </row>
  </sheetData>
  <mergeCells count="11">
    <mergeCell ref="A15:E15"/>
    <mergeCell ref="A16:E16"/>
    <mergeCell ref="A17:E17"/>
    <mergeCell ref="A1:F1"/>
    <mergeCell ref="A3:F3"/>
    <mergeCell ref="A4:A5"/>
    <mergeCell ref="C4:C5"/>
    <mergeCell ref="D4:D5"/>
    <mergeCell ref="E4:E5"/>
    <mergeCell ref="F4:F5"/>
    <mergeCell ref="B4:B5"/>
  </mergeCells>
  <pageMargins left="0.511811024" right="0.511811024" top="0.78740157499999996" bottom="0.78740157499999996" header="0.31496062000000002" footer="0.31496062000000002"/>
  <pageSetup paperSize="9" scale="6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E98F5-B593-487B-BA8F-9D61C513E4B4}">
  <dimension ref="A1:J13"/>
  <sheetViews>
    <sheetView workbookViewId="0">
      <selection activeCell="D2" sqref="D2"/>
    </sheetView>
  </sheetViews>
  <sheetFormatPr defaultRowHeight="15"/>
  <cols>
    <col min="1" max="1" width="5.28515625" bestFit="1" customWidth="1"/>
    <col min="2" max="2" width="41" customWidth="1"/>
    <col min="3" max="3" width="12.28515625" bestFit="1" customWidth="1"/>
    <col min="4" max="4" width="15.5703125" bestFit="1" customWidth="1"/>
    <col min="5" max="5" width="14.140625" bestFit="1" customWidth="1"/>
    <col min="6" max="6" width="14" hidden="1" customWidth="1"/>
    <col min="7" max="7" width="15.140625" bestFit="1" customWidth="1"/>
    <col min="8" max="8" width="9" hidden="1" customWidth="1"/>
  </cols>
  <sheetData>
    <row r="1" spans="1:10" s="107" customFormat="1">
      <c r="A1" s="135" t="s">
        <v>258</v>
      </c>
      <c r="B1" s="135" t="s">
        <v>286</v>
      </c>
      <c r="C1" s="135" t="s">
        <v>287</v>
      </c>
      <c r="D1" s="135" t="s">
        <v>288</v>
      </c>
      <c r="E1" s="135" t="s">
        <v>289</v>
      </c>
      <c r="F1" s="135"/>
      <c r="G1" s="135" t="s">
        <v>290</v>
      </c>
    </row>
    <row r="2" spans="1:10">
      <c r="A2" s="118">
        <v>1</v>
      </c>
      <c r="B2" s="115" t="s">
        <v>291</v>
      </c>
      <c r="C2" s="118">
        <f>'Vigilante 12x36 Diurno'!D146</f>
        <v>10</v>
      </c>
      <c r="D2" s="124">
        <f>'Vigilante 12x36 Diurno'!C146</f>
        <v>9397.16</v>
      </c>
      <c r="E2" s="124" cm="1">
        <f t="array" ref="E2:F2">'Vigilante 12x36 Diurno'!H146:I146</f>
        <v>93971.6</v>
      </c>
      <c r="F2" s="124">
        <v>0</v>
      </c>
      <c r="G2" s="124" cm="1">
        <f t="array" ref="G2:H2">'Vigilante 12x36 Diurno'!H157:I157</f>
        <v>1127659.2</v>
      </c>
      <c r="H2" s="126">
        <v>0</v>
      </c>
      <c r="I2" s="126"/>
      <c r="J2" s="126"/>
    </row>
    <row r="3" spans="1:10">
      <c r="A3" s="118">
        <v>2</v>
      </c>
      <c r="B3" s="115" t="s">
        <v>292</v>
      </c>
      <c r="C3" s="118">
        <f>'Vigilante 12x36 Noturno'!D146</f>
        <v>10</v>
      </c>
      <c r="D3" s="124">
        <f>'Vigilante 12x36 Noturno'!C146</f>
        <v>10083.32</v>
      </c>
      <c r="E3" s="124" cm="1">
        <f t="array" ref="E3:F3">'Vigilante 12x36 Noturno'!E146:F146</f>
        <v>100833.2</v>
      </c>
      <c r="F3" s="124">
        <v>0</v>
      </c>
      <c r="G3" s="124" cm="1">
        <f t="array" ref="G3:H3">'Vigilante 12x36 Noturno'!H157:I157</f>
        <v>1209998.3999999999</v>
      </c>
      <c r="H3" s="126">
        <v>0</v>
      </c>
      <c r="I3" s="126"/>
      <c r="J3" s="126"/>
    </row>
    <row r="4" spans="1:10">
      <c r="A4" s="118">
        <v>3</v>
      </c>
      <c r="B4" s="115" t="s">
        <v>293</v>
      </c>
      <c r="C4" s="118">
        <f>'Vigilante 12x36 Diurno (Carro)'!D146</f>
        <v>4</v>
      </c>
      <c r="D4" s="124">
        <f>'Vigilante 12x36 Diurno (Carro)'!C146</f>
        <v>14615.15</v>
      </c>
      <c r="E4" s="124" cm="1">
        <f t="array" ref="E4:F4">'Vigilante 12x36 Diurno (Carro)'!E146:F146</f>
        <v>58460.6</v>
      </c>
      <c r="F4" s="124">
        <v>0</v>
      </c>
      <c r="G4" s="124" cm="1">
        <f t="array" ref="G4:H4">'Vigilante 12x36 Diurno (Carro)'!H157:I157</f>
        <v>701527.2</v>
      </c>
      <c r="H4" s="126">
        <v>0</v>
      </c>
      <c r="I4" s="126"/>
      <c r="J4" s="126"/>
    </row>
    <row r="5" spans="1:10">
      <c r="A5" s="118">
        <v>4</v>
      </c>
      <c r="B5" s="115" t="s">
        <v>294</v>
      </c>
      <c r="C5" s="118">
        <f>'Vigilante 12x36 Noturno (Carro)'!D146</f>
        <v>4</v>
      </c>
      <c r="D5" s="124">
        <f>'Vigilante 12x36 Noturno (Carro)'!C146</f>
        <v>15438.52</v>
      </c>
      <c r="E5" s="124" cm="1">
        <f t="array" ref="E5:F5">'Vigilante 12x36 Noturno (Carro)'!E146:F146</f>
        <v>61754.080000000002</v>
      </c>
      <c r="F5" s="124">
        <v>0</v>
      </c>
      <c r="G5" s="124" cm="1">
        <f t="array" ref="G5:H5">'Vigilante 12x36 Noturno (Carro)'!H157:I157</f>
        <v>741048.96</v>
      </c>
      <c r="H5" s="126">
        <v>0</v>
      </c>
      <c r="I5" s="126"/>
      <c r="J5" s="126"/>
    </row>
    <row r="6" spans="1:10">
      <c r="A6" s="118">
        <v>5</v>
      </c>
      <c r="B6" s="115" t="s">
        <v>295</v>
      </c>
      <c r="C6" s="118">
        <f>'Vigilante 12x36 Diurno (Moto)'!D146</f>
        <v>4</v>
      </c>
      <c r="D6" s="124">
        <f>'Vigilante 12x36 Diurno (Moto)'!C146</f>
        <v>12227.47</v>
      </c>
      <c r="E6" s="124" cm="1">
        <f t="array" ref="E6:F6">'Vigilante 12x36 Diurno (Moto)'!H146:I146</f>
        <v>48909.88</v>
      </c>
      <c r="F6" s="124">
        <v>0</v>
      </c>
      <c r="G6" s="124" cm="1">
        <f t="array" ref="G6:H6">'Vigilante 12x36 Diurno (Moto)'!H157:I157</f>
        <v>586918.56000000006</v>
      </c>
      <c r="H6" s="126">
        <v>0</v>
      </c>
      <c r="I6" s="126"/>
      <c r="J6" s="126"/>
    </row>
    <row r="7" spans="1:10">
      <c r="A7" s="118">
        <v>6</v>
      </c>
      <c r="B7" s="115" t="s">
        <v>296</v>
      </c>
      <c r="C7" s="118">
        <f>'Vigilante 12x36 Noturno (Moto)'!D146</f>
        <v>4</v>
      </c>
      <c r="D7" s="124">
        <f>'Vigilante 12x36 Noturno (Moto)'!C146</f>
        <v>13050.83</v>
      </c>
      <c r="E7" s="124" cm="1">
        <f t="array" ref="E7:F7">'Vigilante 12x36 Noturno (Moto)'!H146:I146</f>
        <v>52203.32</v>
      </c>
      <c r="F7" s="124">
        <v>0</v>
      </c>
      <c r="G7" s="124" cm="1">
        <f t="array" ref="G7:H7">'Vigilante 12x36 Noturno (Moto)'!H157:I157</f>
        <v>626439.84</v>
      </c>
      <c r="H7" s="126">
        <v>0</v>
      </c>
      <c r="I7" s="126"/>
      <c r="J7" s="126"/>
    </row>
    <row r="8" spans="1:10">
      <c r="A8" s="118">
        <v>7</v>
      </c>
      <c r="B8" s="115" t="s">
        <v>297</v>
      </c>
      <c r="C8" s="118">
        <f>'Vigilante Eqip. Eletronico dia'!D146</f>
        <v>2</v>
      </c>
      <c r="D8" s="124">
        <f>'Vigilante Eqip. Eletronico dia'!C146</f>
        <v>9425.4500000000007</v>
      </c>
      <c r="E8" s="124" cm="1">
        <f t="array" ref="E8:F8">'Vigilante Eqip. Eletronico dia'!E146:F146</f>
        <v>18850.900000000001</v>
      </c>
      <c r="F8" s="124">
        <v>0</v>
      </c>
      <c r="G8" s="124" cm="1">
        <f t="array" ref="G8:H8">'Vigilante Eqip. Eletronico dia'!H157:I157</f>
        <v>226210.8</v>
      </c>
      <c r="H8" s="126">
        <v>0</v>
      </c>
      <c r="I8" s="126"/>
      <c r="J8" s="126"/>
    </row>
    <row r="9" spans="1:10">
      <c r="A9" s="118">
        <v>8</v>
      </c>
      <c r="B9" s="115" t="s">
        <v>297</v>
      </c>
      <c r="C9" s="118">
        <f>'Vigilante Eqip. Eletronico noit'!D146</f>
        <v>2</v>
      </c>
      <c r="D9" s="124">
        <f>'Vigilante Eqip. Eletronico noit'!C146</f>
        <v>10111.6</v>
      </c>
      <c r="E9" s="124" cm="1">
        <f t="array" ref="E9:F9">'Vigilante Eqip. Eletronico noit'!H146:I146</f>
        <v>20223.2</v>
      </c>
      <c r="F9" s="124">
        <v>0</v>
      </c>
      <c r="G9" s="124" cm="1">
        <f t="array" ref="G9:H9">'Vigilante Eqip. Eletronico noit'!H157:I157</f>
        <v>242678.39999999999</v>
      </c>
      <c r="H9" s="126">
        <v>0</v>
      </c>
      <c r="I9" s="126"/>
      <c r="J9" s="126"/>
    </row>
    <row r="10" spans="1:10">
      <c r="A10" s="118">
        <v>9</v>
      </c>
      <c r="B10" s="115" t="s">
        <v>298</v>
      </c>
      <c r="C10" s="118">
        <f>'Vigilante Coordenador 44h'!D146</f>
        <v>2</v>
      </c>
      <c r="D10" s="124">
        <f>'Vigilante Coordenador 44h'!C146</f>
        <v>12954.49</v>
      </c>
      <c r="E10" s="124" cm="1">
        <f t="array" ref="E10:F10">'Vigilante Coordenador 44h'!H146:I146</f>
        <v>25908.98</v>
      </c>
      <c r="F10" s="124">
        <v>0</v>
      </c>
      <c r="G10" s="124" cm="1">
        <f t="array" ref="G10:H10">'Vigilante Coordenador 44h'!H157:I157</f>
        <v>310907.76</v>
      </c>
      <c r="H10" s="126">
        <v>0</v>
      </c>
      <c r="I10" s="126"/>
      <c r="J10" s="126"/>
    </row>
    <row r="11" spans="1:10">
      <c r="A11" s="262" t="s">
        <v>104</v>
      </c>
      <c r="B11" s="263"/>
      <c r="C11" s="263"/>
      <c r="D11" s="264"/>
      <c r="E11" s="137">
        <f>SUM(E2:E10)</f>
        <v>481115.76</v>
      </c>
      <c r="F11" s="136"/>
      <c r="G11" s="136">
        <f>SUM(G2:G10)</f>
        <v>5773389.1200000001</v>
      </c>
      <c r="H11" s="126"/>
      <c r="I11" s="126"/>
      <c r="J11" s="126"/>
    </row>
    <row r="12" spans="1:10">
      <c r="A12" s="134"/>
    </row>
    <row r="13" spans="1:10">
      <c r="A13" s="134"/>
    </row>
  </sheetData>
  <mergeCells count="1">
    <mergeCell ref="A11:D11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12</vt:i4>
      </vt:variant>
      <vt:variant>
        <vt:lpstr>Intervalos Nomeados</vt:lpstr>
      </vt:variant>
      <vt:variant>
        <vt:i4>10</vt:i4>
      </vt:variant>
    </vt:vector>
  </HeadingPairs>
  <TitlesOfParts>
    <vt:vector size="22" baseType="lpstr">
      <vt:lpstr>Vigilante 12x36 Diurno</vt:lpstr>
      <vt:lpstr>Vigilante 12x36 Noturno</vt:lpstr>
      <vt:lpstr>Vigilante 12x36 Diurno (Carro)</vt:lpstr>
      <vt:lpstr>Vigilante 12x36 Noturno (Carro)</vt:lpstr>
      <vt:lpstr>Vigilante 12x36 Diurno (Moto)</vt:lpstr>
      <vt:lpstr>Vigilante 12x36 Noturno (Moto)</vt:lpstr>
      <vt:lpstr>Vigilante Eqip. Eletronico dia</vt:lpstr>
      <vt:lpstr>Vigilante Eqip. Eletronico noit</vt:lpstr>
      <vt:lpstr>Vigilante Coordenador 44h</vt:lpstr>
      <vt:lpstr>EQUIPAMENTOS</vt:lpstr>
      <vt:lpstr>UNIFORMES</vt:lpstr>
      <vt:lpstr>Quadro Resumo</vt:lpstr>
      <vt:lpstr>UNIFORMES!Area_de_impressao</vt:lpstr>
      <vt:lpstr>'Vigilante 12x36 Diurno'!Area_de_impressao</vt:lpstr>
      <vt:lpstr>'Vigilante 12x36 Diurno (Carro)'!Area_de_impressao</vt:lpstr>
      <vt:lpstr>'Vigilante 12x36 Diurno (Moto)'!Area_de_impressao</vt:lpstr>
      <vt:lpstr>'Vigilante 12x36 Noturno'!Area_de_impressao</vt:lpstr>
      <vt:lpstr>'Vigilante 12x36 Noturno (Carro)'!Area_de_impressao</vt:lpstr>
      <vt:lpstr>'Vigilante 12x36 Noturno (Moto)'!Area_de_impressao</vt:lpstr>
      <vt:lpstr>'Vigilante Coordenador 44h'!Area_de_impressao</vt:lpstr>
      <vt:lpstr>'Vigilante Eqip. Eletronico dia'!Area_de_impressao</vt:lpstr>
      <vt:lpstr>'Vigilante Eqip. Eletronico noit'!Area_de_impressao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Usuário do Windows</dc:creator>
  <cp:keywords/>
  <dc:description/>
  <cp:lastModifiedBy>DESKTOP 01</cp:lastModifiedBy>
  <cp:revision/>
  <dcterms:created xsi:type="dcterms:W3CDTF">2022-07-18T14:45:51Z</dcterms:created>
  <dcterms:modified xsi:type="dcterms:W3CDTF">2026-03-04T15:17:00Z</dcterms:modified>
  <cp:category/>
  <cp:contentStatus/>
</cp:coreProperties>
</file>