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CARLA\Desktop\SECRETARIA DO MEIO AMBIENTE\4374 TRATOR DE ESTEIRA\"/>
    </mc:Choice>
  </mc:AlternateContent>
  <xr:revisionPtr revIDLastSave="0" documentId="8_{F6CE4654-9326-4080-9563-D2138A1BE9C1}" xr6:coauthVersionLast="36" xr6:coauthVersionMax="36" xr10:uidLastSave="{00000000-0000-0000-0000-000000000000}"/>
  <workbookProtection workbookAlgorithmName="SHA-512" workbookHashValue="fTzCAxIS8TQrTcF9V7RcIgODyOpcwlHoIRVSaoQ4Hmi+5va/V35Gs7miUEvTLh7Suzl/3dUOSrifc6OTFP4vrw==" workbookSaltValue="yyORj1y7QLaCK0wRnhspWg==" workbookSpinCount="100000" lockStructure="1"/>
  <bookViews>
    <workbookView xWindow="0" yWindow="0" windowWidth="28800" windowHeight="12105" xr2:uid="{00000000-000D-0000-FFFF-FFFF00000000}"/>
  </bookViews>
  <sheets>
    <sheet name="Mapa de Preços" sheetId="1" r:id="rId1"/>
  </sheets>
  <definedNames>
    <definedName name="_xlnm.Print_Area" localSheetId="0">'Mapa de Preços'!$A$1:$G$27</definedName>
  </definedNames>
  <calcPr calcId="179021"/>
</workbook>
</file>

<file path=xl/calcChain.xml><?xml version="1.0" encoding="utf-8"?>
<calcChain xmlns="http://schemas.openxmlformats.org/spreadsheetml/2006/main">
  <c r="C26" i="1" l="1"/>
  <c r="F26" i="1" s="1"/>
  <c r="G26" i="1" s="1"/>
  <c r="F16" i="1"/>
  <c r="D20" i="1"/>
  <c r="C16" i="1" l="1"/>
  <c r="G16" i="1" s="1"/>
</calcChain>
</file>

<file path=xl/sharedStrings.xml><?xml version="1.0" encoding="utf-8"?>
<sst xmlns="http://schemas.openxmlformats.org/spreadsheetml/2006/main" count="63" uniqueCount="38">
  <si>
    <t>ESTADO DE GOIÁS — MUNICÍPIO DE FIRMINÓPOLIS</t>
  </si>
  <si>
    <t>FUNDO MUNICIPAL DE MEIO AMBIENTE — SECRETARIA MUNICIPAL DE MEIO AMBIENTE</t>
  </si>
  <si>
    <t>MAPA COMPARATIVO DE PREÇOS — APURAÇÃO DO PREÇO DE REFERÊNCIA</t>
  </si>
  <si>
    <t>Objeto: locação de trator de esteira e escavadeira hidráulica, com operador, combustível e demais custos operacionais, para a execução da obra de encerramento do lixão municipal</t>
  </si>
  <si>
    <t>Ordem</t>
  </si>
  <si>
    <t>Fornecedor / Fonte</t>
  </si>
  <si>
    <t>Origem do preço</t>
  </si>
  <si>
    <t>Valor unitário (R$)</t>
  </si>
  <si>
    <t>Total do item (R$)</t>
  </si>
  <si>
    <t>Δ % vs. média</t>
  </si>
  <si>
    <t>Situação</t>
  </si>
  <si>
    <t>Agência Goiana de Infraestrutura e Transportes (GOINFRA/AGETOP)</t>
  </si>
  <si>
    <t>Tabela oficial de referência – Orçamento Sintético AGETOP Rodoviária 12/2025</t>
  </si>
  <si>
    <t>Menor valor</t>
  </si>
  <si>
    <t>Luiz Henrique de Moura Andrade LTDA</t>
  </si>
  <si>
    <t>Contrato nº 21/2026 – Município de Cavalcante/GO (FUMMA), objeto locação de trator de esteira no lixão</t>
  </si>
  <si>
    <t>Acima da média</t>
  </si>
  <si>
    <t>Posto Caminho dos Lagos LTDA</t>
  </si>
  <si>
    <t>Contrato de Credenciamento nº 004/2026 – Município de Rio dos Cedros/SC</t>
  </si>
  <si>
    <t>Felipe Santos Araújo Engenharia (Engefe Engenharia ME)</t>
  </si>
  <si>
    <t>Proposta comercial local recebida por e-mail corporativo em 15/07/2026</t>
  </si>
  <si>
    <t>Apuração estatística do item</t>
  </si>
  <si>
    <t>Maior valor</t>
  </si>
  <si>
    <t>Média aritmética</t>
  </si>
  <si>
    <t>Mediana</t>
  </si>
  <si>
    <t>Coef. variação</t>
  </si>
  <si>
    <t>Preço de referência adotado (média)</t>
  </si>
  <si>
    <t>Total de referência (média × qtd.)</t>
  </si>
  <si>
    <t>Essência Consultoria e Serviços de Terraplenagem LTDA</t>
  </si>
  <si>
    <t>Ata de Registro de Preços PML nº 077/2026 – Município de Luzerna/SC (PE 028/2026)</t>
  </si>
  <si>
    <t>FC Terraplenagem e Comércio de Areia LTDA</t>
  </si>
  <si>
    <t>Contrato nº 097/2026 – Município de Balneário Camboriú/SC (PE 060/2025, ARP 199/2025)</t>
  </si>
  <si>
    <t>Abaixo da média</t>
  </si>
  <si>
    <t>Fontes: tabela oficial GOINFRA/AGETOP; contratos e atas de registro de preços de entes públicos; e cotação direta local por e-mail corporativo (IN TCM-GO nº 009/2023, itens 4º a 12º da hierarquia de fontes).</t>
  </si>
  <si>
    <t>Cotação de Preços nº 1092 — Processo nº 4374/2026</t>
  </si>
  <si>
    <t>Data da cotação: 17/07/2026 — Fundamento: Lei nº 14.133/2021 (art. 23) e IN TCM-GO nº 009/2023</t>
  </si>
  <si>
    <t>ITEM 1 — Locação de retroescavadeira/escavadeira hidráulica cabinada, tração 4x4, com operador, manutenção, combustível e reposição de peças — CAT 323DL ou equivalente  |  Unidade: Hr  |  Quantidade: 93</t>
  </si>
  <si>
    <t>ITEM 2 — Locação de trator de esteira, incluso mão de obra (operador) e combustível — CAT D6 ou equivalente (tabela AGETOP/GOINFRA)  |  Unidade: Hr  |  Quantidade: 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</si>
</sst>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%"/>
  </numFmts>
  <fonts count="11" x14ac:knownFonts="1">
    <font>
      <sz val="11"/>
      <color theme="1"/>
      <name val="Calibri"/>
      <family val="2"/>
      <scheme val="minor"/>
    </font>
    <font>
      <b/>
      <sz val="13"/>
      <color rgb="FFFFFFFF"/>
      <name val="Times New Roman"/>
    </font>
    <font>
      <b/>
      <sz val="11"/>
      <color rgb="FFFFFFFF"/>
      <name val="Times New Roman"/>
    </font>
    <font>
      <b/>
      <sz val="12"/>
      <name val="Times New Roman"/>
    </font>
    <font>
      <i/>
      <sz val="10"/>
      <name val="Times New Roman"/>
    </font>
    <font>
      <b/>
      <sz val="10"/>
      <name val="Times New Roman"/>
    </font>
    <font>
      <b/>
      <sz val="9"/>
      <color rgb="FFFFFFFF"/>
      <name val="Times New Roman"/>
    </font>
    <font>
      <sz val="9"/>
      <name val="Times New Roman"/>
    </font>
    <font>
      <b/>
      <i/>
      <sz val="9"/>
      <name val="Times New Roman"/>
    </font>
    <font>
      <b/>
      <sz val="8"/>
      <name val="Times New Roman"/>
    </font>
    <font>
      <i/>
      <sz val="8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1F3864"/>
      </patternFill>
    </fill>
    <fill>
      <patternFill patternType="solid">
        <fgColor rgb="FFD6DCE4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165" fontId="7" fillId="0" borderId="1" xfId="0" applyNumberFormat="1" applyFont="1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0" fillId="0" borderId="0" xfId="0"/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right" vertical="center"/>
    </xf>
    <xf numFmtId="0" fontId="8" fillId="3" borderId="1" xfId="0" applyFont="1" applyFill="1" applyBorder="1" applyAlignment="1">
      <alignment horizontal="left" vertical="center" wrapText="1"/>
    </xf>
    <xf numFmtId="0" fontId="0" fillId="0" borderId="1" xfId="0" applyBorder="1"/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164" fontId="7" fillId="0" borderId="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"/>
  <sheetViews>
    <sheetView showGridLines="0" tabSelected="1" zoomScale="110" zoomScaleNormal="110" zoomScaleSheetLayoutView="50" workbookViewId="0">
      <selection activeCell="E12" sqref="E12"/>
    </sheetView>
  </sheetViews>
  <sheetFormatPr defaultRowHeight="15" x14ac:dyDescent="0.25"/>
  <cols>
    <col min="1" max="1" width="7" customWidth="1"/>
    <col min="2" max="2" width="37.7109375" customWidth="1"/>
    <col min="3" max="3" width="40" customWidth="1"/>
    <col min="4" max="4" width="15" customWidth="1"/>
    <col min="5" max="5" width="16" customWidth="1"/>
    <col min="6" max="6" width="12" customWidth="1"/>
    <col min="7" max="7" width="16" customWidth="1"/>
  </cols>
  <sheetData>
    <row r="1" spans="1:7" ht="21.95" customHeight="1" x14ac:dyDescent="0.25">
      <c r="A1" s="16" t="s">
        <v>0</v>
      </c>
      <c r="B1" s="17"/>
      <c r="C1" s="17"/>
      <c r="D1" s="17"/>
      <c r="E1" s="17"/>
      <c r="F1" s="17"/>
      <c r="G1" s="17"/>
    </row>
    <row r="2" spans="1:7" x14ac:dyDescent="0.25">
      <c r="A2" s="21" t="s">
        <v>1</v>
      </c>
      <c r="B2" s="17"/>
      <c r="C2" s="17"/>
      <c r="D2" s="17"/>
      <c r="E2" s="17"/>
      <c r="F2" s="17"/>
      <c r="G2" s="17"/>
    </row>
    <row r="3" spans="1:7" x14ac:dyDescent="0.25">
      <c r="A3" s="20" t="s">
        <v>2</v>
      </c>
      <c r="B3" s="17"/>
      <c r="C3" s="17"/>
      <c r="D3" s="17"/>
      <c r="E3" s="17"/>
      <c r="F3" s="17"/>
      <c r="G3" s="17"/>
    </row>
    <row r="4" spans="1:7" x14ac:dyDescent="0.25">
      <c r="A4" s="18" t="s">
        <v>34</v>
      </c>
      <c r="B4" s="17"/>
      <c r="C4" s="17"/>
      <c r="D4" s="17"/>
      <c r="E4" s="17"/>
      <c r="F4" s="17"/>
      <c r="G4" s="17"/>
    </row>
    <row r="5" spans="1:7" ht="35.25" customHeight="1" x14ac:dyDescent="0.25">
      <c r="A5" s="18" t="s">
        <v>3</v>
      </c>
      <c r="B5" s="17"/>
      <c r="C5" s="17"/>
      <c r="D5" s="17"/>
      <c r="E5" s="17"/>
      <c r="F5" s="17"/>
      <c r="G5" s="17"/>
    </row>
    <row r="6" spans="1:7" x14ac:dyDescent="0.25">
      <c r="A6" s="18" t="s">
        <v>35</v>
      </c>
      <c r="B6" s="17"/>
      <c r="C6" s="17"/>
      <c r="D6" s="17"/>
      <c r="E6" s="17"/>
      <c r="F6" s="17"/>
      <c r="G6" s="17"/>
    </row>
    <row r="7" spans="1:7" x14ac:dyDescent="0.25">
      <c r="A7" s="11"/>
      <c r="B7" s="11"/>
      <c r="C7" s="11"/>
      <c r="D7" s="11"/>
      <c r="E7" s="11"/>
      <c r="F7" s="11"/>
      <c r="G7" s="11"/>
    </row>
    <row r="8" spans="1:7" ht="31.5" customHeight="1" x14ac:dyDescent="0.25">
      <c r="A8" s="19" t="s">
        <v>36</v>
      </c>
      <c r="B8" s="15"/>
      <c r="C8" s="15"/>
      <c r="D8" s="15"/>
      <c r="E8" s="15"/>
      <c r="F8" s="15"/>
      <c r="G8" s="15"/>
    </row>
    <row r="9" spans="1:7" ht="24" x14ac:dyDescent="0.25">
      <c r="A9" s="1" t="s">
        <v>4</v>
      </c>
      <c r="B9" s="1" t="s">
        <v>5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</row>
    <row r="10" spans="1:7" ht="24" x14ac:dyDescent="0.25">
      <c r="A10" s="2">
        <v>1</v>
      </c>
      <c r="B10" s="3" t="s">
        <v>28</v>
      </c>
      <c r="C10" s="3" t="s">
        <v>29</v>
      </c>
      <c r="D10" s="4">
        <v>305</v>
      </c>
      <c r="E10" s="5">
        <v>28975</v>
      </c>
      <c r="F10" s="6">
        <v>-8.815725550282151E-2</v>
      </c>
      <c r="G10" s="2" t="s">
        <v>13</v>
      </c>
    </row>
    <row r="11" spans="1:7" ht="24" x14ac:dyDescent="0.25">
      <c r="A11" s="2">
        <v>2</v>
      </c>
      <c r="B11" s="3" t="s">
        <v>30</v>
      </c>
      <c r="C11" s="3" t="s">
        <v>31</v>
      </c>
      <c r="D11" s="4">
        <v>307</v>
      </c>
      <c r="E11" s="5">
        <v>29165</v>
      </c>
      <c r="F11" s="6">
        <v>-8.2177958817594113E-2</v>
      </c>
      <c r="G11" s="2" t="s">
        <v>32</v>
      </c>
    </row>
    <row r="12" spans="1:7" ht="24" x14ac:dyDescent="0.25">
      <c r="A12" s="2">
        <v>3</v>
      </c>
      <c r="B12" s="3" t="s">
        <v>11</v>
      </c>
      <c r="C12" s="3" t="s">
        <v>12</v>
      </c>
      <c r="D12" s="4">
        <v>325.95</v>
      </c>
      <c r="E12" s="5">
        <v>30965.25</v>
      </c>
      <c r="F12" s="6">
        <v>-2.5524122725064501E-2</v>
      </c>
      <c r="G12" s="2" t="s">
        <v>32</v>
      </c>
    </row>
    <row r="13" spans="1:7" ht="24" x14ac:dyDescent="0.25">
      <c r="A13" s="2">
        <v>4</v>
      </c>
      <c r="B13" s="3" t="s">
        <v>19</v>
      </c>
      <c r="C13" s="3" t="s">
        <v>20</v>
      </c>
      <c r="D13" s="4">
        <v>400</v>
      </c>
      <c r="E13" s="5">
        <v>38000</v>
      </c>
      <c r="F13" s="6">
        <v>0.19585933704548</v>
      </c>
      <c r="G13" s="2" t="s">
        <v>16</v>
      </c>
    </row>
    <row r="14" spans="1:7" x14ac:dyDescent="0.25">
      <c r="A14" s="14" t="s">
        <v>21</v>
      </c>
      <c r="B14" s="15"/>
      <c r="C14" s="15"/>
      <c r="D14" s="15"/>
      <c r="E14" s="15"/>
      <c r="F14" s="15"/>
      <c r="G14" s="15"/>
    </row>
    <row r="15" spans="1:7" ht="42" x14ac:dyDescent="0.25">
      <c r="A15" s="7" t="s">
        <v>13</v>
      </c>
      <c r="B15" s="7" t="s">
        <v>22</v>
      </c>
      <c r="C15" s="7" t="s">
        <v>23</v>
      </c>
      <c r="D15" s="7" t="s">
        <v>24</v>
      </c>
      <c r="E15" s="7" t="s">
        <v>25</v>
      </c>
      <c r="F15" s="7" t="s">
        <v>26</v>
      </c>
      <c r="G15" s="7" t="s">
        <v>27</v>
      </c>
    </row>
    <row r="16" spans="1:7" x14ac:dyDescent="0.25">
      <c r="A16" s="8">
        <v>305</v>
      </c>
      <c r="B16" s="8">
        <v>400</v>
      </c>
      <c r="C16" s="8">
        <f>ROUNDUP(AVERAGE(D10:D13),2)</f>
        <v>334.49</v>
      </c>
      <c r="D16" s="8">
        <v>316.47500000000002</v>
      </c>
      <c r="E16" s="9">
        <v>0.1157</v>
      </c>
      <c r="F16" s="10">
        <f>C16</f>
        <v>334.49</v>
      </c>
      <c r="G16" s="10">
        <f>F16*93</f>
        <v>31107.57</v>
      </c>
    </row>
    <row r="17" spans="1:7" s="11" customFormat="1" x14ac:dyDescent="0.25">
      <c r="A17" s="29"/>
      <c r="B17" s="29"/>
      <c r="C17" s="29"/>
      <c r="D17" s="29"/>
      <c r="E17" s="30"/>
      <c r="F17" s="31"/>
      <c r="G17" s="31"/>
    </row>
    <row r="18" spans="1:7" s="11" customFormat="1" ht="48" customHeight="1" x14ac:dyDescent="0.25">
      <c r="A18" s="26" t="s">
        <v>37</v>
      </c>
      <c r="B18" s="27"/>
      <c r="C18" s="27"/>
      <c r="D18" s="27"/>
      <c r="E18" s="27"/>
      <c r="F18" s="27"/>
      <c r="G18" s="28"/>
    </row>
    <row r="19" spans="1:7" ht="24" x14ac:dyDescent="0.25">
      <c r="A19" s="1" t="s">
        <v>4</v>
      </c>
      <c r="B19" s="1" t="s">
        <v>5</v>
      </c>
      <c r="C19" s="1" t="s">
        <v>6</v>
      </c>
      <c r="D19" s="1" t="s">
        <v>7</v>
      </c>
      <c r="E19" s="1" t="s">
        <v>8</v>
      </c>
      <c r="F19" s="1" t="s">
        <v>9</v>
      </c>
      <c r="G19" s="1" t="s">
        <v>10</v>
      </c>
    </row>
    <row r="20" spans="1:7" ht="24" x14ac:dyDescent="0.25">
      <c r="A20" s="2">
        <v>1</v>
      </c>
      <c r="B20" s="12" t="s">
        <v>11</v>
      </c>
      <c r="C20" s="12" t="s">
        <v>12</v>
      </c>
      <c r="D20" s="4">
        <f>E20/95</f>
        <v>343.96</v>
      </c>
      <c r="E20" s="13">
        <v>32676.2</v>
      </c>
      <c r="F20" s="6">
        <v>-8.866662250778308E-2</v>
      </c>
      <c r="G20" s="2" t="s">
        <v>13</v>
      </c>
    </row>
    <row r="21" spans="1:7" ht="24" x14ac:dyDescent="0.25">
      <c r="A21" s="2">
        <v>2</v>
      </c>
      <c r="B21" s="12" t="s">
        <v>14</v>
      </c>
      <c r="C21" s="12" t="s">
        <v>15</v>
      </c>
      <c r="D21" s="4">
        <v>380</v>
      </c>
      <c r="E21" s="13">
        <v>36100</v>
      </c>
      <c r="F21" s="6">
        <v>6.8225475259985121E-3</v>
      </c>
      <c r="G21" s="2" t="s">
        <v>16</v>
      </c>
    </row>
    <row r="22" spans="1:7" ht="24" x14ac:dyDescent="0.25">
      <c r="A22" s="2">
        <v>3</v>
      </c>
      <c r="B22" s="12" t="s">
        <v>17</v>
      </c>
      <c r="C22" s="12" t="s">
        <v>18</v>
      </c>
      <c r="D22" s="4">
        <v>385.74</v>
      </c>
      <c r="E22" s="13">
        <v>36645.300000000003</v>
      </c>
      <c r="F22" s="6">
        <v>2.2030867059680721E-2</v>
      </c>
      <c r="G22" s="2" t="s">
        <v>16</v>
      </c>
    </row>
    <row r="23" spans="1:7" ht="24" x14ac:dyDescent="0.25">
      <c r="A23" s="2">
        <v>4</v>
      </c>
      <c r="B23" s="12" t="s">
        <v>19</v>
      </c>
      <c r="C23" s="12" t="s">
        <v>20</v>
      </c>
      <c r="D23" s="4">
        <v>400</v>
      </c>
      <c r="E23" s="13">
        <v>38000</v>
      </c>
      <c r="F23" s="6">
        <v>5.9813207922103692E-2</v>
      </c>
      <c r="G23" s="2" t="s">
        <v>16</v>
      </c>
    </row>
    <row r="24" spans="1:7" x14ac:dyDescent="0.25">
      <c r="A24" s="23" t="s">
        <v>21</v>
      </c>
      <c r="B24" s="24"/>
      <c r="C24" s="24"/>
      <c r="D24" s="24"/>
      <c r="E24" s="24"/>
      <c r="F24" s="24"/>
      <c r="G24" s="25"/>
    </row>
    <row r="25" spans="1:7" ht="42" x14ac:dyDescent="0.25">
      <c r="A25" s="7" t="s">
        <v>13</v>
      </c>
      <c r="B25" s="7" t="s">
        <v>22</v>
      </c>
      <c r="C25" s="7" t="s">
        <v>23</v>
      </c>
      <c r="D25" s="7" t="s">
        <v>24</v>
      </c>
      <c r="E25" s="7" t="s">
        <v>25</v>
      </c>
      <c r="F25" s="7" t="s">
        <v>26</v>
      </c>
      <c r="G25" s="7" t="s">
        <v>27</v>
      </c>
    </row>
    <row r="26" spans="1:7" ht="15" customHeight="1" x14ac:dyDescent="0.25">
      <c r="A26" s="8">
        <v>343.96</v>
      </c>
      <c r="B26" s="8">
        <v>400</v>
      </c>
      <c r="C26" s="8">
        <f>ROUNDUP(AVERAGE(D20:D23),2)</f>
        <v>377.43</v>
      </c>
      <c r="D26" s="8">
        <v>382.87</v>
      </c>
      <c r="E26" s="9">
        <v>5.4699999999999999E-2</v>
      </c>
      <c r="F26" s="10">
        <f>C26</f>
        <v>377.43</v>
      </c>
      <c r="G26" s="10">
        <f>F26*90</f>
        <v>33968.699999999997</v>
      </c>
    </row>
    <row r="27" spans="1:7" x14ac:dyDescent="0.25">
      <c r="A27" s="22" t="s">
        <v>33</v>
      </c>
      <c r="B27" s="22"/>
      <c r="C27" s="22"/>
      <c r="D27" s="22"/>
      <c r="E27" s="22"/>
      <c r="F27" s="22"/>
      <c r="G27" s="22"/>
    </row>
  </sheetData>
  <sheetProtection algorithmName="SHA-512" hashValue="lxHWLLng56tkFML6rGUm38eiZvpfyGj1VVbz55aF8uv+ySGsp2+TFdW0FOnNKbPa0jndOz/pDt8ekMdQAEWHNg==" saltValue="bB3uErYrUC3UqHZS+oiY+g==" spinCount="100000" sheet="1" objects="1" scenarios="1"/>
  <mergeCells count="11">
    <mergeCell ref="A18:G18"/>
    <mergeCell ref="A24:G24"/>
    <mergeCell ref="A27:G27"/>
    <mergeCell ref="A14:G14"/>
    <mergeCell ref="A1:G1"/>
    <mergeCell ref="A6:G6"/>
    <mergeCell ref="A8:G8"/>
    <mergeCell ref="A3:G3"/>
    <mergeCell ref="A2:G2"/>
    <mergeCell ref="A5:G5"/>
    <mergeCell ref="A4:G4"/>
  </mergeCells>
  <pageMargins left="0.74803149606299213" right="0.74803149606299213" top="0.59055118110236227" bottom="0.59055118110236227" header="0.51181102362204722" footer="0.51181102362204722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Mapa de Preços</vt:lpstr>
      <vt:lpstr>'Mapa de Preços'!Area_de_impressao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CARLA</cp:lastModifiedBy>
  <cp:lastPrinted>2026-07-17T17:21:15Z</cp:lastPrinted>
  <dcterms:created xsi:type="dcterms:W3CDTF">2026-07-16T13:11:24Z</dcterms:created>
  <dcterms:modified xsi:type="dcterms:W3CDTF">2026-07-17T17:23:10Z</dcterms:modified>
</cp:coreProperties>
</file>