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00" firstSheet="1"/>
  </bookViews>
  <sheets>
    <sheet name="Orçamento Sintético" sheetId="1" r:id="rId1"/>
    <sheet name="ANALITICO" sheetId="2" r:id="rId2"/>
    <sheet name="BDI" sheetId="3" r:id="rId3"/>
    <sheet name="CRONOGRAMA" sheetId="4" r:id="rId4"/>
    <sheet name="MEMORIAL DE CALCULO" sheetId="5" r:id="rId5"/>
  </sheets>
  <definedNames>
    <definedName name="_xlnm.Print_Area" localSheetId="4">'MEMORIAL DE CALCULO'!$A$1:$N$18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<sst xmlns="http://schemas.openxmlformats.org/spreadsheetml/2006/main" count="787" uniqueCount="295">
  <si>
    <t>Obra</t>
  </si>
  <si>
    <t>Bancos</t>
  </si>
  <si>
    <t>B.D.I.</t>
  </si>
  <si>
    <t>Encargos Sociais</t>
  </si>
  <si>
    <t>Reconstrução de trecho da estrada das crioulas,163 metros de comprimento por 6 metros de largura com a reconstrução do talude, escadas hidraulicas e canaletas para estabilização de erosão.</t>
  </si>
  <si>
    <t xml:space="preserve">SINAPI - 06/2025 - Pará
SICRO3 - 04/2025 - Pará
SEDOP - 02/2025 - Pará
AGETOP RODOVIARIA - 04/2025 - Goiás
</t>
  </si>
  <si>
    <t>24,66%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</si>
  <si>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</si>
  <si>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</si>
  <si>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</si>
  <si>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</si>
  <si>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</si>
  <si>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</si>
  <si>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</si>
  <si>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</si>
  <si>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</si>
  <si>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</si>
  <si>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</si>
  <si>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</si>
  <si>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</si>
  <si>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</si>
  <si>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</si>
  <si>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</si>
  <si>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</si>
  <si>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99059 </t>
  </si>
  <si>
    <t>SINAPI</t>
  </si>
  <si>
    <t>LOCAÇÃO CONVENCIONAL DE OBRA, UTILIZANDO GABARITO DE TÁBUAS CORRIDAS PONTALETADAS A CADA 2,00M - 2 UTILIZAÇÕES. AF_03/2024</t>
  </si>
  <si>
    <t>M</t>
  </si>
  <si>
    <t xml:space="preserve"> 1.2 </t>
  </si>
  <si>
    <t xml:space="preserve"> 98525 </t>
  </si>
  <si>
    <t>LIMPEZA MECANIZADA DE CAMADA VEGETAL, VEGETAÇÃO E PEQUENAS ÁRVORES (DIÂMETRO DE TRONCO MENOR QUE 0,20 M), COM TRATOR DE ESTEIRAS. AF_03/2024</t>
  </si>
  <si>
    <t>m²</t>
  </si>
  <si>
    <t xml:space="preserve"> 1.3 </t>
  </si>
  <si>
    <t xml:space="preserve"> 103689 </t>
  </si>
  <si>
    <t>FORNECIMENTO E INSTALAÇÃO DE PLACA DE OBRA COM CHAPA GALVANIZADA E ESTRUTURA DE MADEIRA. AF_03/2022_PS</t>
  </si>
  <si>
    <t xml:space="preserve"> 2 </t>
  </si>
  <si>
    <t>ESTABILIAZAÇÃO DE TALUDE E RECUPERAÇÃO DE EROSÃO</t>
  </si>
  <si>
    <t xml:space="preserve"> 2.1 </t>
  </si>
  <si>
    <t xml:space="preserve"> 102346 </t>
  </si>
  <si>
    <t>ESCAVAÇÃO DE VALA EM MATERIAL DE 3ª CATEGORIA, RESISTÊNCIA À COMPRESSÃO MENOR QUE 50 MPA, COM ROMPEDOR ACOPLADO EM ESCAVADEIRA HIDRÁULICA - EXCLUSIVE RETIRADA, CARGA E TRANSPORTE. AF_03/2021</t>
  </si>
  <si>
    <t>m³</t>
  </si>
  <si>
    <t xml:space="preserve"> 2.2 </t>
  </si>
  <si>
    <t xml:space="preserve"> 4815671 </t>
  </si>
  <si>
    <t>SICRO3</t>
  </si>
  <si>
    <t>Reaterro e compactação com soquete vibratório</t>
  </si>
  <si>
    <t xml:space="preserve"> 2.3 </t>
  </si>
  <si>
    <t xml:space="preserve"> 94304 </t>
  </si>
  <si>
    <t>ATERRO MECANIZADO DE VALA COM ESCAVADEIRA HIDRÁULICA (CAPACIDADE DA CAÇAMBA: 0,8 M³ / POTÊNCIA: 111 HP), LARGURA ATÉ 2,5 M, PROFUNDIDADE ATÉ 1,5 M, COM SOLO ARGILO-ARENOSO. AF_08/2023</t>
  </si>
  <si>
    <t xml:space="preserve"> 2.4 </t>
  </si>
  <si>
    <t xml:space="preserve"> 93591 </t>
  </si>
  <si>
    <t>TRANSPORTE COM CAMINHÃO BASCULANTE DE 14 M³, EM VIA URBANA EM LEITO NATURAL (UNIDADE: M3XKM). AF_07/2020</t>
  </si>
  <si>
    <t>M3XKM</t>
  </si>
  <si>
    <t xml:space="preserve"> 2.5 </t>
  </si>
  <si>
    <t xml:space="preserve"> 103946 </t>
  </si>
  <si>
    <t>PLANTIO DE GRAMA ESMERALDA OU SÃO CARLOS OU CURITIBANA, EM PLACAS. AF_07/2024</t>
  </si>
  <si>
    <t xml:space="preserve"> 3 </t>
  </si>
  <si>
    <t>DRENAGEM</t>
  </si>
  <si>
    <t xml:space="preserve"> 3.1 </t>
  </si>
  <si>
    <t xml:space="preserve"> 102993 </t>
  </si>
  <si>
    <t>CANALETA MEIA CANA PRÉ-MOLDADA DE CONCRETO (D = 60 CM) - FORNECIMENTO E INSTALAÇÃO. AF_05/2025</t>
  </si>
  <si>
    <t xml:space="preserve"> 3.2 </t>
  </si>
  <si>
    <t xml:space="preserve"> 2003411 </t>
  </si>
  <si>
    <t>Descida d'água de aterros em degraus - DAD 110-26 - areia e brita comerciais</t>
  </si>
  <si>
    <t>m</t>
  </si>
  <si>
    <t>Total sem BDI</t>
  </si>
  <si>
    <t>Total do BDI</t>
  </si>
  <si>
    <t>Total Geral</t>
  </si>
  <si>
    <t>Tipo</t>
  </si>
  <si>
    <t>Composição</t>
  </si>
  <si>
    <t>SERT - SERVIÇOS TÉCNICOS</t>
  </si>
  <si>
    <t>Composição Auxiliar</t>
  </si>
  <si>
    <t xml:space="preserve"> 91692 </t>
  </si>
  <si>
    <t>SERRA CIRCULAR DE BANCADA COM MOTOR ELÉTRICO POTÊNCIA DE 5HP, COM COIFA PARA DISCO 10" - CHP DIURNO. AF_08/2015</t>
  </si>
  <si>
    <t>CHOR - CUSTOS HORÁRIOS DE MÁQUINAS E EQUIPAMENTOS</t>
  </si>
  <si>
    <t>CHP</t>
  </si>
  <si>
    <t xml:space="preserve"> 94974 </t>
  </si>
  <si>
    <t>CONCRETO MAGRO PARA LASTRO, TRAÇO 1:4,5:4,5 (EM MASSA SECA DE CIMENTO/ AREIA MÉDIA/ BRITA 1) - PREPARO MANUAL. AF_05/2021</t>
  </si>
  <si>
    <t>FUES - FUNDAÇÕES E ESTRUTURAS</t>
  </si>
  <si>
    <t xml:space="preserve"> 88262 </t>
  </si>
  <si>
    <t>CARPINTEIRO DE FORMAS COM ENCARGOS COMPLEMENTARES</t>
  </si>
  <si>
    <t>SEDI - SERVIÇOS DIVERSOS</t>
  </si>
  <si>
    <t>H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</si>
  <si>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</si>
  <si>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</si>
  <si>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</si>
  <si>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</si>
  <si>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CHI</t>
  </si>
  <si>
    <t>Insumo</t>
  </si>
  <si>
    <t xml:space="preserve"> 00010567 </t>
  </si>
  <si>
    <t>TABUA *2,5 X 23* CM EM PINUS, MISTA OU EQUIVALENTE DA REGIAO - BRUTA</t>
  </si>
  <si>
    <t>Material</t>
  </si>
  <si>
    <t xml:space="preserve"> 00004417 </t>
  </si>
  <si>
    <t>SARRAFO NAO APARELHADO *2,5 X 7* CM, EM MACARANDUBA/MASSARANDUBA, ANGELIM, PEROBA-ROSA OU EQUIVALENTE DA REGIAO - BRUTA</t>
  </si>
  <si>
    <t xml:space="preserve"> 00004433 </t>
  </si>
  <si>
    <t>CAIBRO NAO APARELHADO *6 X 6* CM, EM MACARANDUBA/MASSARANDUBA, ANGELIM OU EQUIVALENTE DA REGIAO - BRUTA</t>
  </si>
  <si>
    <t xml:space="preserve"> 00007356 </t>
  </si>
  <si>
    <t>TINTA LATEX ACRILICA PREMIUM, COR BRANCO FOSCO</t>
  </si>
  <si>
    <t>L</t>
  </si>
  <si>
    <t xml:space="preserve"> 00005068 </t>
  </si>
  <si>
    <t>PREGO DE ACO POLIDO COM CABECA 17 X 21 (2 X 11)</t>
  </si>
  <si>
    <t>KG</t>
  </si>
  <si>
    <t>MO sem LS =&gt;</t>
  </si>
  <si>
    <t>LS =&gt;</t>
  </si>
  <si>
    <t>MO com LS =&gt;</t>
  </si>
  <si>
    <t>Valor do BDI =&gt;</t>
  </si>
  <si>
    <t>Valor com BDI =&gt;</t>
  </si>
  <si>
    <t>Quant. =&gt;</t>
  </si>
  <si>
    <t>1.406,385</t>
  </si>
  <si>
    <t>Preço Total =&gt;</t>
  </si>
  <si>
    <t>URBA - URBANIZAÇÃO</t>
  </si>
  <si>
    <t xml:space="preserve"> 89032 </t>
  </si>
  <si>
    <t>TRATOR DE ESTEIRAS, POTÊNCIA 100 HP, PESO OPERACIONAL 9,4 T, COM LÂMINA 2,19 M3 - CHP DIURNO. AF_06/2014</t>
  </si>
  <si>
    <t xml:space="preserve"> 89031 </t>
  </si>
  <si>
    <t>TRATOR DE ESTEIRAS, POTÊNCIA 100 HP, PESO OPERACIONAL 9,4 T, COM LÂMINA 2,19 M3 - CHI DIURNO. AF_06/2014</t>
  </si>
  <si>
    <t xml:space="preserve"> 88441 </t>
  </si>
  <si>
    <t>JARDINEIRO COM ENCARGOS COMPLEMENTARES</t>
  </si>
  <si>
    <t>1.715,00</t>
  </si>
  <si>
    <t>Sinalização Vertical Viária</t>
  </si>
  <si>
    <t xml:space="preserve"> 88316 </t>
  </si>
  <si>
    <t>SERVENTE COM ENCARGOS COMPLEMENTARES</t>
  </si>
  <si>
    <t xml:space="preserve"> 102234 </t>
  </si>
  <si>
    <t>PINTURA IMUNIZANTE PARA MADEIRA, 2 DEMÃOS. AF_01/2021</t>
  </si>
  <si>
    <t>Pintura em Madeira</t>
  </si>
  <si>
    <t xml:space="preserve"> 00005069 </t>
  </si>
  <si>
    <t>PREGO DE ACO POLIDO COM CABECA 17 X 27 (2 1/2 X 11)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</si>
  <si>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</si>
  <si>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</si>
  <si>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</si>
  <si>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</si>
  <si>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</si>
  <si>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</si>
  <si>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4,50</t>
  </si>
  <si>
    <t>Escavação em Material de 3ª Categoria</t>
  </si>
  <si>
    <t xml:space="preserve"> 102899 </t>
  </si>
  <si>
    <t>ESCAVADEIRA HIDRÁULICA SOBRE ESTEIRA, PESO OPERACIONAL ENTRE 22,00 E 23,50 T, POTÊNCIA NOMINAL 139 HP, COM MARTELO ROMPEDOR HIDRÁULICO 1700 KG - CHI DIURNO. AF_04/2019</t>
  </si>
  <si>
    <t>Custos Horários Produtivo e Improdutivo dos Equipamentos</t>
  </si>
  <si>
    <t xml:space="preserve"> 102898 </t>
  </si>
  <si>
    <t>ESCAVADEIRA HIDRÁULICA SOBRE ESTEIRA, PESO OPERACIONAL ENTRE 22,00 E 23,50 T, POTÊNCIA NOMINAL 139 HP, COM MARTELO ROMPEDOR HIDRÁULICO 1700 KG - CHP DIURNO. AF_04/2019</t>
  </si>
  <si>
    <t>385,88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</si>
  <si>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</si>
  <si>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</si>
  <si>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</si>
  <si>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</si>
  <si>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</si>
  <si>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</si>
  <si>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</si>
  <si>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</si>
  <si>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E9647 </t>
  </si>
  <si>
    <t>Compactador manual com soquete vibratório - 4,10 kW</t>
  </si>
  <si>
    <t>Custo horário total de equipamentos</t>
  </si>
  <si>
    <t>B</t>
  </si>
  <si>
    <t>Mão de Obra</t>
  </si>
  <si>
    <t xml:space="preserve"> P9824 </t>
  </si>
  <si>
    <t>Servente</t>
  </si>
  <si>
    <t>21,63</t>
  </si>
  <si>
    <t>43,26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</si>
  <si>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</si>
  <si>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</si>
  <si>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</si>
  <si>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</si>
  <si>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</si>
  <si>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</si>
  <si>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</si>
  <si>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MOVT - MOVIMENTO DE TERRA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</si>
  <si>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</si>
  <si>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</si>
  <si>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</si>
  <si>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</si>
  <si>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</si>
  <si>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</si>
  <si>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</si>
  <si>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</si>
  <si>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</si>
  <si>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</si>
  <si>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 xml:space="preserve"> 00006079 </t>
  </si>
  <si>
    <t>ARGILA, ARGILA VERMELHA OU ARGILA ARENOSA (RETIRADA NA JAZIDA, SEM TRANSPORTE)</t>
  </si>
  <si>
    <t>M³</t>
  </si>
  <si>
    <t>6.431,25</t>
  </si>
  <si>
    <t>TRAN - TRANSPORTES, CARGAS E DESCARGAS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</si>
  <si>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</si>
  <si>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</si>
  <si>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</si>
  <si>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</si>
  <si>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>9.000,00</t>
  </si>
  <si>
    <t xml:space="preserve"> 00003322 </t>
  </si>
  <si>
    <t>GRAMA ESMERALDA OU SAO CARLOS OU CURITIBANA, EM PLACAS, SEM PLANTIO</t>
  </si>
  <si>
    <t>M²</t>
  </si>
  <si>
    <t>1.302,00</t>
  </si>
  <si>
    <t>DROP - DRENAGEM/OBRAS DE CONTENÇÃO / POÇOS DE VISITA E CAIXAS</t>
  </si>
  <si>
    <t xml:space="preserve"> 88309 </t>
  </si>
  <si>
    <t>PEDREIRO COM ENCARGOS COMPLEMENTARES</t>
  </si>
  <si>
    <t xml:space="preserve"> 88629 </t>
  </si>
  <si>
    <t>ARGAMASSA TRAÇO 1:3 (EM VOLUME DE CIMENTO E AREIA MÉDIA ÚMIDA), PREPARO MANUAL. AF_08/2019</t>
  </si>
  <si>
    <t xml:space="preserve"> 00010544 </t>
  </si>
  <si>
    <t>CALHA/CANALETA DE CONCRETO SIMPLES, TIPO MEIA CANA, DIAMETRO DE 60 CM, PARA AGUA PLUVIAL</t>
  </si>
  <si>
    <t>163,00</t>
  </si>
  <si>
    <t>D</t>
  </si>
  <si>
    <t>ATIVIDADES AUXILIARES</t>
  </si>
  <si>
    <t>Unidade</t>
  </si>
  <si>
    <t>Preço Unitário</t>
  </si>
  <si>
    <t xml:space="preserve"> 1100657 </t>
  </si>
  <si>
    <t>Adensamento de concreto por vibrador de imersão</t>
  </si>
  <si>
    <t>3,42</t>
  </si>
  <si>
    <t>1,44</t>
  </si>
  <si>
    <t xml:space="preserve"> 3103302 </t>
  </si>
  <si>
    <t>Fôrmas de tábuas de pinho para dispositivos de drenagem - utilização de 3 vezes - confecção, instalação e retirada</t>
  </si>
  <si>
    <t>79,13</t>
  </si>
  <si>
    <t>219,56</t>
  </si>
  <si>
    <t xml:space="preserve"> 1107892 </t>
  </si>
  <si>
    <t>Concreto fck = 20 MPa - confecção em betoneira e lançamento manual - areia e brita comerciais</t>
  </si>
  <si>
    <t>632,64</t>
  </si>
  <si>
    <t>266,34</t>
  </si>
  <si>
    <t xml:space="preserve"> 4805756 </t>
  </si>
  <si>
    <t>Apiloamento manual de superfície com espessura de 15 cm</t>
  </si>
  <si>
    <t>4,87</t>
  </si>
  <si>
    <t>5,28</t>
  </si>
  <si>
    <t xml:space="preserve"> 4805750 </t>
  </si>
  <si>
    <t>Escavação manual em material de 1ª categoria na profundidade de até 1 m</t>
  </si>
  <si>
    <t>45,29</t>
  </si>
  <si>
    <t>28,00</t>
  </si>
  <si>
    <t xml:space="preserve"> 0407819 </t>
  </si>
  <si>
    <t>Armação em aço CA-50 - fornecimento, preparo e colocação</t>
  </si>
  <si>
    <t>kg</t>
  </si>
  <si>
    <t>12,72</t>
  </si>
  <si>
    <t>334,98</t>
  </si>
  <si>
    <t>Custo total de atividades auxiliares</t>
  </si>
  <si>
    <t>50,00</t>
  </si>
  <si>
    <t>COMPOSIÇÃO DE B.D.I. (BONIFICAÇÃO E DESPESAS INDIRETAS)</t>
  </si>
  <si>
    <t>DESONERADO</t>
  </si>
  <si>
    <t>ITEM</t>
  </si>
  <si>
    <t>DESCRIÇÃO</t>
  </si>
  <si>
    <t>%</t>
  </si>
  <si>
    <t>CUSTOS DIRETOS</t>
  </si>
  <si>
    <t>1.1</t>
  </si>
  <si>
    <t>ADMINISTRAÇÃO CENTRAL - (AC)</t>
  </si>
  <si>
    <t>1.2</t>
  </si>
  <si>
    <t>SEGUROS - (S)</t>
  </si>
  <si>
    <t>1.3</t>
  </si>
  <si>
    <t>GARANTIAS - (G)</t>
  </si>
  <si>
    <t>1.4</t>
  </si>
  <si>
    <t>RISCOS - (R).</t>
  </si>
  <si>
    <t>1.5</t>
  </si>
  <si>
    <t>DESPESAS FINANCEIRAS - (DF)</t>
  </si>
  <si>
    <t>IMPOSTOS - (I)</t>
  </si>
  <si>
    <t>2.1</t>
  </si>
  <si>
    <t>PIS</t>
  </si>
  <si>
    <t>2.2</t>
  </si>
  <si>
    <t>COFINS</t>
  </si>
  <si>
    <t>2.3</t>
  </si>
  <si>
    <t>IMPOSTO SOBRE SERVIÇO - I.S.S.</t>
  </si>
  <si>
    <t>2.4</t>
  </si>
  <si>
    <t>INSS</t>
  </si>
  <si>
    <t>LUCRO - (L)</t>
  </si>
  <si>
    <t>3.1</t>
  </si>
  <si>
    <t>LUCRATIVIDADE BRUTA</t>
  </si>
  <si>
    <t>BDI</t>
  </si>
  <si>
    <t>Cronograma Físico e Financeiro</t>
  </si>
  <si>
    <t>Total Por Etapa</t>
  </si>
  <si>
    <t>30 DIAS</t>
  </si>
  <si>
    <t>60 DIAS</t>
  </si>
  <si>
    <t>90 DIAS</t>
  </si>
  <si>
    <t>120 DIAS</t>
  </si>
  <si>
    <t>100,00%
118.385,69</t>
  </si>
  <si>
    <t>100,00%
703.761,27</t>
  </si>
  <si>
    <t>25,00%
175.940,32</t>
  </si>
  <si>
    <t>100,00%
90.676,56</t>
  </si>
  <si>
    <t>Porcentagem</t>
  </si>
  <si>
    <t>32,24%</t>
  </si>
  <si>
    <t>19,27%</t>
  </si>
  <si>
    <t>29,21%</t>
  </si>
  <si>
    <t>Custo</t>
  </si>
  <si>
    <t>294.326,00</t>
  </si>
  <si>
    <t>175.940,31</t>
  </si>
  <si>
    <t>266.616,87</t>
  </si>
  <si>
    <t>Porcentagem Acumulado</t>
  </si>
  <si>
    <t>51,52%</t>
  </si>
  <si>
    <t>70,79%</t>
  </si>
  <si>
    <t>100,0%</t>
  </si>
  <si>
    <t>Custo Acumulado</t>
  </si>
  <si>
    <t>470.266,31</t>
  </si>
  <si>
    <t>646.206,62</t>
  </si>
  <si>
    <t>912.823,52</t>
  </si>
  <si>
    <t>MEMÓRIA DE CÁLCULO</t>
  </si>
  <si>
    <t>FONTE</t>
  </si>
  <si>
    <t>CODIGO</t>
  </si>
  <si>
    <t>COMP.</t>
  </si>
  <si>
    <t>LARG.</t>
  </si>
  <si>
    <t>ALT.</t>
  </si>
  <si>
    <t>(X)</t>
  </si>
  <si>
    <t>DIST.</t>
  </si>
  <si>
    <t>COEF.</t>
  </si>
  <si>
    <t>VOLUME</t>
  </si>
  <si>
    <t>AREA</t>
  </si>
  <si>
    <t>UNID.</t>
  </si>
  <si>
    <t>QUANT.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</si>
</sst>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#,##0.0000000"/>
    <numFmt numFmtId="181" formatCode="#,##0.0000"/>
    <numFmt numFmtId="182" formatCode="#,##0.00\ %"/>
  </numFmts>
  <fonts count="34">
    <font>
      <sz val="11"/>
      <name val="Arial"/>
      <charset val="134"/>
    </font>
    <font>
      <sz val="11"/>
      <color theme="1"/>
      <name val="Arial"/>
      <charset val="134"/>
    </font>
    <font>
      <b/>
      <sz val="10"/>
      <color rgb="FF000000"/>
      <name val="Arial"/>
      <charset val="134"/>
    </font>
    <font>
      <b/>
      <sz val="9"/>
      <name val="Arial"/>
      <charset val="134"/>
    </font>
    <font>
      <sz val="10"/>
      <name val="Arial"/>
      <charset val="134"/>
    </font>
    <font>
      <sz val="11"/>
      <color rgb="FF000000"/>
      <name val="Arial"/>
      <charset val="134"/>
    </font>
    <font>
      <b/>
      <sz val="14"/>
      <name val="Arial"/>
      <charset val="134"/>
    </font>
    <font>
      <b/>
      <sz val="11"/>
      <name val="Arial"/>
      <charset val="134"/>
    </font>
    <font>
      <b/>
      <sz val="11"/>
      <color theme="1"/>
      <name val="Arial"/>
      <charset val="134"/>
    </font>
    <font>
      <b/>
      <sz val="10"/>
      <name val="Arial"/>
      <charset val="134"/>
    </font>
    <font>
      <sz val="10"/>
      <color rgb="FF000000"/>
      <name val="Arial"/>
      <charset val="134"/>
    </font>
    <font>
      <sz val="9"/>
      <color theme="1"/>
      <name val="Century Gothic"/>
      <charset val="134"/>
    </font>
    <font>
      <b/>
      <sz val="10"/>
      <color theme="0"/>
      <name val="Arial"/>
      <charset val="134"/>
    </font>
    <font>
      <sz val="10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sz val="11"/>
      <color theme="1"/>
      <name val="Aptos Narrow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002060"/>
        <bgColor rgb="FFD8ECF6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/>
      <top/>
      <bottom style="thick">
        <color rgb="FFFF5500"/>
      </bottom>
      <diagonal/>
    </border>
    <border>
      <left/>
      <right/>
      <top style="thin">
        <color rgb="FFCCCCCC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2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3" borderId="15" applyNumberFormat="0" applyAlignment="0" applyProtection="0">
      <alignment vertical="center"/>
    </xf>
    <xf numFmtId="0" fontId="23" fillId="14" borderId="16" applyNumberFormat="0" applyAlignment="0" applyProtection="0">
      <alignment vertical="center"/>
    </xf>
    <xf numFmtId="0" fontId="24" fillId="14" borderId="15" applyNumberFormat="0" applyAlignment="0" applyProtection="0">
      <alignment vertical="center"/>
    </xf>
    <xf numFmtId="0" fontId="25" fillId="15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33" fillId="0" borderId="0">
      <alignment vertical="center"/>
    </xf>
    <xf numFmtId="0" fontId="33" fillId="0" borderId="0">
      <alignment vertical="center"/>
    </xf>
    <xf numFmtId="0" fontId="0" fillId="0" borderId="0"/>
    <xf numFmtId="0" fontId="33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1" fillId="2" borderId="0" xfId="52" applyFont="1" applyFill="1" applyAlignment="1">
      <alignment horizontal="left" vertical="top"/>
    </xf>
    <xf numFmtId="0" fontId="2" fillId="2" borderId="0" xfId="51" applyFont="1" applyFill="1" applyAlignment="1">
      <alignment horizontal="center" wrapText="1"/>
    </xf>
    <xf numFmtId="0" fontId="2" fillId="2" borderId="0" xfId="51" applyFont="1" applyFill="1" applyAlignment="1">
      <alignment horizontal="center" vertical="top"/>
    </xf>
    <xf numFmtId="0" fontId="1" fillId="2" borderId="0" xfId="54" applyFont="1" applyFill="1"/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left" vertical="center"/>
    </xf>
    <xf numFmtId="0" fontId="4" fillId="2" borderId="0" xfId="49" applyFill="1" applyAlignment="1">
      <alignment horizontal="left" vertical="center"/>
    </xf>
    <xf numFmtId="0" fontId="0" fillId="2" borderId="0" xfId="50" applyFont="1" applyFill="1" applyAlignment="1">
      <alignment horizontal="left" vertical="center" wrapText="1"/>
    </xf>
    <xf numFmtId="2" fontId="0" fillId="2" borderId="0" xfId="50" applyNumberFormat="1" applyFont="1" applyFill="1" applyAlignment="1">
      <alignment horizontal="center" vertical="center" wrapText="1"/>
    </xf>
    <xf numFmtId="0" fontId="5" fillId="2" borderId="0" xfId="51" applyFont="1" applyFill="1" applyAlignment="1">
      <alignment horizontal="left" vertical="center"/>
    </xf>
    <xf numFmtId="0" fontId="6" fillId="0" borderId="1" xfId="51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top" wrapText="1"/>
    </xf>
    <xf numFmtId="0" fontId="0" fillId="0" borderId="0" xfId="0" applyAlignment="1">
      <alignment wrapText="1"/>
    </xf>
    <xf numFmtId="0" fontId="0" fillId="2" borderId="0" xfId="50" applyFont="1" applyFill="1" applyAlignment="1">
      <alignment horizontal="center" wrapText="1"/>
    </xf>
    <xf numFmtId="4" fontId="7" fillId="2" borderId="0" xfId="50" applyNumberFormat="1" applyFont="1" applyFill="1" applyAlignment="1">
      <alignment horizontal="center" wrapText="1"/>
    </xf>
    <xf numFmtId="4" fontId="8" fillId="0" borderId="0" xfId="54" applyNumberFormat="1" applyFont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7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9" fillId="5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center" wrapText="1"/>
    </xf>
    <xf numFmtId="0" fontId="7" fillId="4" borderId="2" xfId="0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right" vertical="top" wrapText="1"/>
    </xf>
    <xf numFmtId="0" fontId="10" fillId="6" borderId="4" xfId="0" applyFont="1" applyFill="1" applyBorder="1" applyAlignment="1">
      <alignment horizontal="right" vertical="top" wrapText="1"/>
    </xf>
    <xf numFmtId="0" fontId="9" fillId="4" borderId="5" xfId="0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right" vertical="top" wrapText="1"/>
    </xf>
    <xf numFmtId="0" fontId="2" fillId="2" borderId="0" xfId="51" applyFont="1" applyFill="1" applyAlignment="1">
      <alignment horizontal="center"/>
    </xf>
    <xf numFmtId="0" fontId="2" fillId="2" borderId="0" xfId="51" applyFont="1" applyFill="1" applyAlignment="1">
      <alignment horizontal="center" vertical="center"/>
    </xf>
    <xf numFmtId="0" fontId="4" fillId="2" borderId="0" xfId="49" applyFill="1" applyAlignment="1">
      <alignment horizontal="left" vertical="center" wrapText="1"/>
    </xf>
    <xf numFmtId="0" fontId="4" fillId="2" borderId="0" xfId="49" applyFill="1" applyAlignment="1">
      <alignment horizontal="center" vertical="center"/>
    </xf>
    <xf numFmtId="0" fontId="11" fillId="2" borderId="0" xfId="0" applyFont="1" applyFill="1" applyAlignment="1">
      <alignment horizontal="left" vertical="top" wrapText="1"/>
    </xf>
    <xf numFmtId="0" fontId="0" fillId="2" borderId="0" xfId="0" applyFill="1"/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/>
    </xf>
    <xf numFmtId="0" fontId="9" fillId="3" borderId="9" xfId="53" applyFont="1" applyFill="1" applyBorder="1" applyAlignment="1">
      <alignment horizontal="right"/>
    </xf>
    <xf numFmtId="0" fontId="9" fillId="3" borderId="9" xfId="53" applyFont="1" applyFill="1" applyBorder="1" applyAlignment="1">
      <alignment horizontal="left"/>
    </xf>
    <xf numFmtId="10" fontId="9" fillId="3" borderId="9" xfId="53" applyNumberFormat="1" applyFont="1" applyFill="1" applyBorder="1" applyAlignment="1">
      <alignment horizontal="center"/>
    </xf>
    <xf numFmtId="0" fontId="9" fillId="2" borderId="6" xfId="53" applyFont="1" applyFill="1" applyBorder="1" applyAlignment="1">
      <alignment horizontal="right"/>
    </xf>
    <xf numFmtId="0" fontId="9" fillId="2" borderId="7" xfId="53" applyFont="1" applyFill="1" applyBorder="1" applyAlignment="1">
      <alignment horizontal="left"/>
    </xf>
    <xf numFmtId="10" fontId="9" fillId="2" borderId="8" xfId="53" applyNumberFormat="1" applyFont="1" applyFill="1" applyBorder="1" applyAlignment="1">
      <alignment horizontal="center"/>
    </xf>
    <xf numFmtId="0" fontId="9" fillId="7" borderId="9" xfId="53" applyFont="1" applyFill="1" applyBorder="1" applyAlignment="1">
      <alignment horizontal="right"/>
    </xf>
    <xf numFmtId="0" fontId="9" fillId="7" borderId="9" xfId="53" applyFont="1" applyFill="1" applyBorder="1" applyAlignment="1">
      <alignment horizontal="left"/>
    </xf>
    <xf numFmtId="10" fontId="9" fillId="7" borderId="9" xfId="53" applyNumberFormat="1" applyFont="1" applyFill="1" applyBorder="1" applyAlignment="1">
      <alignment horizontal="center"/>
    </xf>
    <xf numFmtId="0" fontId="4" fillId="2" borderId="9" xfId="53" applyFont="1" applyFill="1" applyBorder="1" applyAlignment="1">
      <alignment horizontal="right"/>
    </xf>
    <xf numFmtId="0" fontId="4" fillId="2" borderId="6" xfId="53" applyFont="1" applyFill="1" applyBorder="1" applyAlignment="1">
      <alignment horizontal="center"/>
    </xf>
    <xf numFmtId="0" fontId="4" fillId="2" borderId="7" xfId="53" applyFont="1" applyFill="1" applyBorder="1" applyAlignment="1">
      <alignment horizontal="center"/>
    </xf>
    <xf numFmtId="0" fontId="4" fillId="2" borderId="8" xfId="53" applyFont="1" applyFill="1" applyBorder="1" applyAlignment="1">
      <alignment horizontal="center"/>
    </xf>
    <xf numFmtId="10" fontId="4" fillId="2" borderId="9" xfId="53" applyNumberFormat="1" applyFont="1" applyFill="1" applyBorder="1" applyAlignment="1">
      <alignment horizontal="center"/>
    </xf>
    <xf numFmtId="0" fontId="9" fillId="0" borderId="9" xfId="53" applyFont="1" applyBorder="1" applyAlignment="1">
      <alignment horizontal="right"/>
    </xf>
    <xf numFmtId="0" fontId="9" fillId="0" borderId="6" xfId="53" applyFont="1" applyBorder="1" applyAlignment="1">
      <alignment horizontal="center"/>
    </xf>
    <xf numFmtId="0" fontId="9" fillId="0" borderId="7" xfId="53" applyFont="1" applyBorder="1" applyAlignment="1">
      <alignment horizontal="center"/>
    </xf>
    <xf numFmtId="0" fontId="9" fillId="0" borderId="8" xfId="53" applyFont="1" applyBorder="1" applyAlignment="1">
      <alignment horizontal="center"/>
    </xf>
    <xf numFmtId="10" fontId="9" fillId="0" borderId="9" xfId="53" applyNumberFormat="1" applyFont="1" applyBorder="1" applyAlignment="1">
      <alignment horizontal="center"/>
    </xf>
    <xf numFmtId="0" fontId="9" fillId="2" borderId="9" xfId="53" applyFont="1" applyFill="1" applyBorder="1" applyAlignment="1">
      <alignment horizontal="right"/>
    </xf>
    <xf numFmtId="0" fontId="9" fillId="2" borderId="9" xfId="53" applyFont="1" applyFill="1" applyBorder="1" applyAlignment="1">
      <alignment horizontal="left"/>
    </xf>
    <xf numFmtId="2" fontId="4" fillId="2" borderId="9" xfId="53" applyNumberFormat="1" applyFont="1" applyFill="1" applyBorder="1" applyAlignment="1">
      <alignment horizontal="center"/>
    </xf>
    <xf numFmtId="0" fontId="4" fillId="2" borderId="9" xfId="53" applyFont="1" applyFill="1" applyBorder="1" applyAlignment="1">
      <alignment horizontal="left"/>
    </xf>
    <xf numFmtId="0" fontId="4" fillId="2" borderId="9" xfId="53" applyFont="1" applyFill="1" applyBorder="1" applyAlignment="1">
      <alignment horizontal="center"/>
    </xf>
    <xf numFmtId="10" fontId="9" fillId="3" borderId="10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left" vertical="top" wrapText="1"/>
    </xf>
    <xf numFmtId="0" fontId="7" fillId="4" borderId="2" xfId="0" applyFont="1" applyFill="1" applyBorder="1" applyAlignment="1">
      <alignment horizontal="center" vertical="top" wrapText="1"/>
    </xf>
    <xf numFmtId="0" fontId="10" fillId="8" borderId="2" xfId="0" applyFont="1" applyFill="1" applyBorder="1" applyAlignment="1">
      <alignment horizontal="left" vertical="top" wrapText="1"/>
    </xf>
    <xf numFmtId="0" fontId="10" fillId="8" borderId="2" xfId="0" applyFont="1" applyFill="1" applyBorder="1" applyAlignment="1">
      <alignment horizontal="right" vertical="top" wrapText="1"/>
    </xf>
    <xf numFmtId="0" fontId="10" fillId="8" borderId="2" xfId="0" applyFont="1" applyFill="1" applyBorder="1" applyAlignment="1">
      <alignment horizontal="center" vertical="top" wrapText="1"/>
    </xf>
    <xf numFmtId="180" fontId="10" fillId="8" borderId="2" xfId="0" applyNumberFormat="1" applyFont="1" applyFill="1" applyBorder="1" applyAlignment="1">
      <alignment horizontal="right" vertical="top" wrapText="1"/>
    </xf>
    <xf numFmtId="0" fontId="4" fillId="9" borderId="2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right" vertical="top" wrapText="1"/>
    </xf>
    <xf numFmtId="0" fontId="4" fillId="9" borderId="2" xfId="0" applyFont="1" applyFill="1" applyBorder="1" applyAlignment="1">
      <alignment horizontal="center" vertical="top" wrapText="1"/>
    </xf>
    <xf numFmtId="180" fontId="4" fillId="9" borderId="2" xfId="0" applyNumberFormat="1" applyFont="1" applyFill="1" applyBorder="1" applyAlignment="1">
      <alignment horizontal="right" vertical="top" wrapText="1"/>
    </xf>
    <xf numFmtId="0" fontId="4" fillId="10" borderId="2" xfId="0" applyFont="1" applyFill="1" applyBorder="1" applyAlignment="1">
      <alignment horizontal="left" vertical="top" wrapText="1"/>
    </xf>
    <xf numFmtId="0" fontId="4" fillId="10" borderId="2" xfId="0" applyFont="1" applyFill="1" applyBorder="1" applyAlignment="1">
      <alignment horizontal="right" vertical="top" wrapText="1"/>
    </xf>
    <xf numFmtId="0" fontId="4" fillId="10" borderId="2" xfId="0" applyFont="1" applyFill="1" applyBorder="1" applyAlignment="1">
      <alignment horizontal="center" vertical="top" wrapText="1"/>
    </xf>
    <xf numFmtId="180" fontId="4" fillId="10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right" vertical="top" wrapText="1"/>
    </xf>
    <xf numFmtId="4" fontId="4" fillId="4" borderId="0" xfId="0" applyNumberFormat="1" applyFont="1" applyFill="1" applyAlignment="1">
      <alignment horizontal="right" vertical="top" wrapText="1"/>
    </xf>
    <xf numFmtId="180" fontId="9" fillId="4" borderId="0" xfId="0" applyNumberFormat="1" applyFont="1" applyFill="1" applyAlignment="1">
      <alignment horizontal="right" vertical="top" wrapText="1"/>
    </xf>
    <xf numFmtId="0" fontId="10" fillId="8" borderId="11" xfId="0" applyFont="1" applyFill="1" applyBorder="1" applyAlignment="1">
      <alignment horizontal="left" vertical="top" wrapText="1"/>
    </xf>
    <xf numFmtId="4" fontId="4" fillId="10" borderId="2" xfId="0" applyNumberFormat="1" applyFont="1" applyFill="1" applyBorder="1" applyAlignment="1">
      <alignment horizontal="right" vertical="top" wrapText="1"/>
    </xf>
    <xf numFmtId="181" fontId="4" fillId="10" borderId="2" xfId="0" applyNumberFormat="1" applyFont="1" applyFill="1" applyBorder="1" applyAlignment="1">
      <alignment horizontal="right" vertical="top" wrapText="1"/>
    </xf>
    <xf numFmtId="4" fontId="2" fillId="6" borderId="2" xfId="0" applyNumberFormat="1" applyFont="1" applyFill="1" applyBorder="1" applyAlignment="1">
      <alignment horizontal="right" vertical="top" wrapText="1"/>
    </xf>
    <xf numFmtId="4" fontId="10" fillId="8" borderId="2" xfId="0" applyNumberFormat="1" applyFont="1" applyFill="1" applyBorder="1" applyAlignment="1">
      <alignment horizontal="right" vertical="top" wrapText="1"/>
    </xf>
    <xf numFmtId="4" fontId="4" fillId="9" borderId="2" xfId="0" applyNumberFormat="1" applyFont="1" applyFill="1" applyBorder="1" applyAlignment="1">
      <alignment horizontal="right" vertical="top" wrapText="1"/>
    </xf>
    <xf numFmtId="4" fontId="9" fillId="4" borderId="0" xfId="0" applyNumberFormat="1" applyFont="1" applyFill="1" applyAlignment="1">
      <alignment horizontal="right" vertical="top" wrapText="1"/>
    </xf>
    <xf numFmtId="181" fontId="9" fillId="4" borderId="0" xfId="0" applyNumberFormat="1" applyFont="1" applyFill="1" applyAlignment="1">
      <alignment horizontal="right" vertical="top" wrapText="1"/>
    </xf>
    <xf numFmtId="181" fontId="4" fillId="9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left" vertical="top" wrapText="1"/>
    </xf>
    <xf numFmtId="0" fontId="12" fillId="11" borderId="2" xfId="0" applyFont="1" applyFill="1" applyBorder="1" applyAlignment="1">
      <alignment horizontal="left" vertical="top" wrapText="1"/>
    </xf>
    <xf numFmtId="0" fontId="12" fillId="11" borderId="2" xfId="0" applyFont="1" applyFill="1" applyBorder="1" applyAlignment="1">
      <alignment horizontal="center" vertical="top" wrapText="1"/>
    </xf>
    <xf numFmtId="0" fontId="12" fillId="11" borderId="2" xfId="0" applyFont="1" applyFill="1" applyBorder="1" applyAlignment="1">
      <alignment horizontal="right" vertical="top" wrapText="1"/>
    </xf>
    <xf numFmtId="4" fontId="12" fillId="11" borderId="2" xfId="0" applyNumberFormat="1" applyFont="1" applyFill="1" applyBorder="1" applyAlignment="1">
      <alignment horizontal="righ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right" vertical="top" wrapText="1"/>
    </xf>
    <xf numFmtId="4" fontId="10" fillId="0" borderId="2" xfId="0" applyNumberFormat="1" applyFont="1" applyBorder="1" applyAlignment="1">
      <alignment horizontal="right" vertical="top" wrapText="1"/>
    </xf>
    <xf numFmtId="0" fontId="9" fillId="4" borderId="0" xfId="0" applyFont="1" applyFill="1" applyAlignment="1">
      <alignment horizontal="center" vertical="top" wrapText="1"/>
    </xf>
    <xf numFmtId="182" fontId="12" fillId="11" borderId="2" xfId="0" applyNumberFormat="1" applyFont="1" applyFill="1" applyBorder="1" applyAlignment="1">
      <alignment horizontal="right" vertical="top" wrapText="1"/>
    </xf>
    <xf numFmtId="182" fontId="10" fillId="0" borderId="2" xfId="0" applyNumberFormat="1" applyFont="1" applyBorder="1" applyAlignment="1">
      <alignment horizontal="right" vertical="top" wrapText="1"/>
    </xf>
  </cellXfs>
  <cellStyles count="55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Normal 2 2" xfId="50"/>
    <cellStyle name="Normal 3" xfId="51"/>
    <cellStyle name="Normal 3 3" xfId="52"/>
    <cellStyle name="Normal 5" xfId="53"/>
    <cellStyle name="Normal 6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7620</xdr:colOff>
      <xdr:row>1</xdr:row>
      <xdr:rowOff>38100</xdr:rowOff>
    </xdr:from>
    <xdr:to>
      <xdr:col>2</xdr:col>
      <xdr:colOff>487680</xdr:colOff>
      <xdr:row>4</xdr:row>
      <xdr:rowOff>754380</xdr:rowOff>
    </xdr:to>
    <xdr:pic>
      <xdr:nvPicPr>
        <xdr:cNvPr id="2" name="Imagem 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213360"/>
          <a:ext cx="1242060" cy="1242060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24</xdr:row>
      <xdr:rowOff>586740</xdr:rowOff>
    </xdr:from>
    <xdr:to>
      <xdr:col>3</xdr:col>
      <xdr:colOff>2903220</xdr:colOff>
      <xdr:row>25</xdr:row>
      <xdr:rowOff>662940</xdr:rowOff>
    </xdr:to>
    <xdr:sp>
      <xdr:nvSpPr>
        <xdr:cNvPr id="3" name="CaixaDeTexto 2"/>
        <xdr:cNvSpPr txBox="1"/>
      </xdr:nvSpPr>
      <xdr:spPr>
        <a:xfrm>
          <a:off x="1600200" y="9071610"/>
          <a:ext cx="383286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endParaRPr lang="pt-BR" sz="1400" b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lang="pt-BR" sz="1400" b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MATHEUS HENRIQUE PEREIRA PAIXÃO</a:t>
          </a:r>
          <a:br>
            <a:rPr lang="pt-BR" sz="1400" b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</a:br>
          <a:r>
            <a:rPr lang="pt-BR" sz="1400" b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Engenheiro Civil – CREA PA: 975109</a:t>
          </a:r>
          <a:endParaRPr lang="pt-BR" sz="1400" b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445311</xdr:colOff>
      <xdr:row>0</xdr:row>
      <xdr:rowOff>152400</xdr:rowOff>
    </xdr:from>
    <xdr:to>
      <xdr:col>2</xdr:col>
      <xdr:colOff>256540</xdr:colOff>
      <xdr:row>3</xdr:row>
      <xdr:rowOff>787400</xdr:rowOff>
    </xdr:to>
    <xdr:pic>
      <xdr:nvPicPr>
        <xdr:cNvPr id="3" name="Imagem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135" y="152400"/>
          <a:ext cx="1183005" cy="1160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167640</xdr:colOff>
      <xdr:row>1</xdr:row>
      <xdr:rowOff>68579</xdr:rowOff>
    </xdr:from>
    <xdr:to>
      <xdr:col>3</xdr:col>
      <xdr:colOff>254000</xdr:colOff>
      <xdr:row>2</xdr:row>
      <xdr:rowOff>657414</xdr:rowOff>
    </xdr:to>
    <xdr:pic>
      <xdr:nvPicPr>
        <xdr:cNvPr id="3" name="Imagem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240" y="243205"/>
          <a:ext cx="772160" cy="7645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393700</xdr:colOff>
      <xdr:row>0</xdr:row>
      <xdr:rowOff>114300</xdr:rowOff>
    </xdr:from>
    <xdr:to>
      <xdr:col>0</xdr:col>
      <xdr:colOff>1551129</xdr:colOff>
      <xdr:row>3</xdr:row>
      <xdr:rowOff>749300</xdr:rowOff>
    </xdr:to>
    <xdr:pic>
      <xdr:nvPicPr>
        <xdr:cNvPr id="2" name="Imagem 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114300"/>
          <a:ext cx="1156970" cy="11607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227888</xdr:colOff>
      <xdr:row>1</xdr:row>
      <xdr:rowOff>14244</xdr:rowOff>
    </xdr:from>
    <xdr:to>
      <xdr:col>0</xdr:col>
      <xdr:colOff>1385317</xdr:colOff>
      <xdr:row>3</xdr:row>
      <xdr:rowOff>107298</xdr:rowOff>
    </xdr:to>
    <xdr:pic>
      <xdr:nvPicPr>
        <xdr:cNvPr id="3" name="Imagem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330" y="189230"/>
          <a:ext cx="1157605" cy="1167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tabSelected="1" showWhiteSpace="0" workbookViewId="0">
      <selection activeCell="G5" sqref="G5:H5"/>
    </sheetView>
  </sheetViews>
  <sheetFormatPr defaultColWidth="9" defaultRowHeight="13.8"/>
  <cols>
    <col min="1" max="2" width="10" customWidth="1"/>
    <col min="3" max="3" width="13.2" customWidth="1"/>
    <col min="4" max="4" width="60" customWidth="1"/>
    <col min="5" max="5" width="8" customWidth="1"/>
    <col min="6" max="10" width="13" customWidth="1"/>
  </cols>
  <sheetData>
    <row r="1" spans="1:10">
      <c r="A1" s="41"/>
      <c r="B1" s="41"/>
      <c r="C1" s="41"/>
      <c r="D1" s="41"/>
      <c r="E1" s="41"/>
      <c r="F1" s="41"/>
      <c r="G1" s="41"/>
      <c r="H1" s="41"/>
      <c r="I1" s="41"/>
      <c r="J1" s="41"/>
    </row>
    <row r="2" spans="1:10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0">
      <c r="A3" s="41"/>
      <c r="B3" s="41"/>
      <c r="C3" s="41"/>
      <c r="D3" s="41"/>
      <c r="E3" s="41"/>
      <c r="F3" s="41"/>
      <c r="G3" s="41"/>
      <c r="H3" s="41"/>
      <c r="I3" s="41"/>
      <c r="J3" s="41"/>
    </row>
    <row r="4" spans="1:10">
      <c r="A4" s="71"/>
      <c r="B4" s="71"/>
      <c r="C4" s="71"/>
      <c r="D4" s="71" t="s">
        <v>0</v>
      </c>
      <c r="E4" s="71" t="s">
        <v>1</v>
      </c>
      <c r="F4" s="71"/>
      <c r="G4" s="71" t="s">
        <v>2</v>
      </c>
      <c r="H4" s="71"/>
      <c r="I4" s="71" t="s">
        <v>3</v>
      </c>
      <c r="J4" s="71"/>
    </row>
    <row r="5" ht="79.95" customHeight="1" spans="1:10">
      <c r="A5" s="27"/>
      <c r="B5" s="27"/>
      <c r="C5" s="27"/>
      <c r="D5" s="27" t="s">
        <v>4</v>
      </c>
      <c r="E5" s="27" t="s">
        <v>5</v>
      </c>
      <c r="F5" s="27"/>
      <c r="G5" s="27" t="s">
        <v>6</v>
      </c>
      <c r="H5" s="27"/>
      <c r="I5" s="27" t="s">
        <v>7</v>
      </c>
      <c r="J5" s="27"/>
    </row>
    <row r="6" spans="1:1">
      <c r="A6" s="28" t="s">
        <v>8</v>
      </c>
    </row>
    <row r="7" ht="30" customHeight="1" spans="1:10">
      <c r="A7" s="29" t="s">
        <v>9</v>
      </c>
      <c r="B7" s="30" t="s">
        <v>10</v>
      </c>
      <c r="C7" s="29" t="s">
        <v>11</v>
      </c>
      <c r="D7" s="29" t="s">
        <v>12</v>
      </c>
      <c r="E7" s="72" t="s">
        <v>13</v>
      </c>
      <c r="F7" s="30" t="s">
        <v>14</v>
      </c>
      <c r="G7" s="30" t="s">
        <v>15</v>
      </c>
      <c r="H7" s="30" t="s">
        <v>16</v>
      </c>
      <c r="I7" s="30" t="s">
        <v>17</v>
      </c>
      <c r="J7" s="30" t="s">
        <v>18</v>
      </c>
    </row>
    <row r="8" ht="24" customHeight="1" spans="1:10">
      <c r="A8" s="99" t="s">
        <v>19</v>
      </c>
      <c r="B8" s="99" t="s">
        <v>20</v>
      </c>
      <c r="C8" s="99"/>
      <c r="D8" s="99" t="s">
        <v>21</v>
      </c>
      <c r="E8" s="100"/>
      <c r="F8" s="101">
        <v>1</v>
      </c>
      <c r="G8" s="101" t="s">
        <v>22</v>
      </c>
      <c r="H8" s="102">
        <v>118385.69</v>
      </c>
      <c r="I8" s="102">
        <v>118385.69</v>
      </c>
      <c r="J8" s="108">
        <v>0.129691761228939</v>
      </c>
    </row>
    <row r="9" ht="39" customHeight="1" spans="1:10">
      <c r="A9" s="103" t="s">
        <v>23</v>
      </c>
      <c r="B9" s="103" t="s">
        <v>24</v>
      </c>
      <c r="C9" s="103" t="s">
        <v>25</v>
      </c>
      <c r="D9" s="103" t="s">
        <v>26</v>
      </c>
      <c r="E9" s="104" t="s">
        <v>27</v>
      </c>
      <c r="F9" s="105">
        <v>1406.385</v>
      </c>
      <c r="G9" s="106">
        <v>65.22</v>
      </c>
      <c r="H9" s="106">
        <v>81.3</v>
      </c>
      <c r="I9" s="106">
        <v>114339.1</v>
      </c>
      <c r="J9" s="109">
        <v>0.12525871375444</v>
      </c>
    </row>
    <row r="10" ht="39" customHeight="1" spans="1:10">
      <c r="A10" s="103" t="s">
        <v>28</v>
      </c>
      <c r="B10" s="103" t="s">
        <v>29</v>
      </c>
      <c r="C10" s="103" t="s">
        <v>25</v>
      </c>
      <c r="D10" s="103" t="s">
        <v>30</v>
      </c>
      <c r="E10" s="104" t="s">
        <v>31</v>
      </c>
      <c r="F10" s="105">
        <v>1715</v>
      </c>
      <c r="G10" s="106">
        <v>0.67</v>
      </c>
      <c r="H10" s="106">
        <v>0.83</v>
      </c>
      <c r="I10" s="106">
        <v>1423.45</v>
      </c>
      <c r="J10" s="109">
        <v>0.00155939233467604</v>
      </c>
    </row>
    <row r="11" ht="39" customHeight="1" spans="1:10">
      <c r="A11" s="103" t="s">
        <v>32</v>
      </c>
      <c r="B11" s="103" t="s">
        <v>33</v>
      </c>
      <c r="C11" s="103" t="s">
        <v>25</v>
      </c>
      <c r="D11" s="103" t="s">
        <v>34</v>
      </c>
      <c r="E11" s="104" t="s">
        <v>31</v>
      </c>
      <c r="F11" s="105">
        <v>4.5</v>
      </c>
      <c r="G11" s="106">
        <v>467.61</v>
      </c>
      <c r="H11" s="106">
        <v>582.92</v>
      </c>
      <c r="I11" s="106">
        <v>2623.14</v>
      </c>
      <c r="J11" s="109">
        <v>0.00287365513982374</v>
      </c>
    </row>
    <row r="12" ht="24" customHeight="1" spans="1:10">
      <c r="A12" s="99" t="s">
        <v>35</v>
      </c>
      <c r="B12" s="99" t="s">
        <v>20</v>
      </c>
      <c r="C12" s="99"/>
      <c r="D12" s="99" t="s">
        <v>36</v>
      </c>
      <c r="E12" s="100"/>
      <c r="F12" s="101">
        <v>1</v>
      </c>
      <c r="G12" s="101" t="s">
        <v>22</v>
      </c>
      <c r="H12" s="102">
        <v>703761.27</v>
      </c>
      <c r="I12" s="102">
        <v>703761.27</v>
      </c>
      <c r="J12" s="108">
        <v>0.770971885124082</v>
      </c>
    </row>
    <row r="13" ht="52.05" customHeight="1" spans="1:10">
      <c r="A13" s="103" t="s">
        <v>37</v>
      </c>
      <c r="B13" s="103" t="s">
        <v>38</v>
      </c>
      <c r="C13" s="103" t="s">
        <v>25</v>
      </c>
      <c r="D13" s="103" t="s">
        <v>39</v>
      </c>
      <c r="E13" s="104" t="s">
        <v>40</v>
      </c>
      <c r="F13" s="105">
        <v>385.88</v>
      </c>
      <c r="G13" s="106">
        <v>27.53</v>
      </c>
      <c r="H13" s="106">
        <v>34.31</v>
      </c>
      <c r="I13" s="106">
        <v>13239.54</v>
      </c>
      <c r="J13" s="109">
        <v>0.0145039426679102</v>
      </c>
    </row>
    <row r="14" ht="24" customHeight="1" spans="1:10">
      <c r="A14" s="103" t="s">
        <v>41</v>
      </c>
      <c r="B14" s="103" t="s">
        <v>42</v>
      </c>
      <c r="C14" s="103" t="s">
        <v>43</v>
      </c>
      <c r="D14" s="103" t="s">
        <v>44</v>
      </c>
      <c r="E14" s="104" t="s">
        <v>40</v>
      </c>
      <c r="F14" s="105">
        <v>385.88</v>
      </c>
      <c r="G14" s="106">
        <v>17.05</v>
      </c>
      <c r="H14" s="106">
        <v>21.25</v>
      </c>
      <c r="I14" s="106">
        <v>8199.95</v>
      </c>
      <c r="J14" s="109">
        <v>0.00898306169849787</v>
      </c>
    </row>
    <row r="15" ht="52.05" customHeight="1" spans="1:10">
      <c r="A15" s="103" t="s">
        <v>45</v>
      </c>
      <c r="B15" s="103" t="s">
        <v>46</v>
      </c>
      <c r="C15" s="103" t="s">
        <v>25</v>
      </c>
      <c r="D15" s="103" t="s">
        <v>47</v>
      </c>
      <c r="E15" s="104" t="s">
        <v>40</v>
      </c>
      <c r="F15" s="105">
        <v>6431.25</v>
      </c>
      <c r="G15" s="106">
        <v>77.09</v>
      </c>
      <c r="H15" s="106">
        <v>96.1</v>
      </c>
      <c r="I15" s="106">
        <v>618043.12</v>
      </c>
      <c r="J15" s="109">
        <v>0.677067479593427</v>
      </c>
    </row>
    <row r="16" ht="39" customHeight="1" spans="1:10">
      <c r="A16" s="103" t="s">
        <v>48</v>
      </c>
      <c r="B16" s="103" t="s">
        <v>49</v>
      </c>
      <c r="C16" s="103" t="s">
        <v>25</v>
      </c>
      <c r="D16" s="103" t="s">
        <v>50</v>
      </c>
      <c r="E16" s="104" t="s">
        <v>51</v>
      </c>
      <c r="F16" s="105">
        <v>9000</v>
      </c>
      <c r="G16" s="106">
        <v>2.85</v>
      </c>
      <c r="H16" s="106">
        <v>3.55</v>
      </c>
      <c r="I16" s="106">
        <v>31950</v>
      </c>
      <c r="J16" s="109">
        <v>0.0350012891867642</v>
      </c>
    </row>
    <row r="17" ht="25.95" customHeight="1" spans="1:10">
      <c r="A17" s="103" t="s">
        <v>52</v>
      </c>
      <c r="B17" s="103" t="s">
        <v>53</v>
      </c>
      <c r="C17" s="103" t="s">
        <v>25</v>
      </c>
      <c r="D17" s="103" t="s">
        <v>54</v>
      </c>
      <c r="E17" s="104" t="s">
        <v>31</v>
      </c>
      <c r="F17" s="105">
        <v>1302</v>
      </c>
      <c r="G17" s="106">
        <v>19.92</v>
      </c>
      <c r="H17" s="106">
        <v>24.83</v>
      </c>
      <c r="I17" s="106">
        <v>32328.66</v>
      </c>
      <c r="J17" s="109">
        <v>0.0354161119774828</v>
      </c>
    </row>
    <row r="18" ht="24" customHeight="1" spans="1:10">
      <c r="A18" s="99" t="s">
        <v>55</v>
      </c>
      <c r="B18" s="99" t="s">
        <v>20</v>
      </c>
      <c r="C18" s="99"/>
      <c r="D18" s="99" t="s">
        <v>56</v>
      </c>
      <c r="E18" s="100"/>
      <c r="F18" s="101">
        <v>1</v>
      </c>
      <c r="G18" s="101" t="s">
        <v>22</v>
      </c>
      <c r="H18" s="102">
        <v>90676.56</v>
      </c>
      <c r="I18" s="102">
        <v>90676.56</v>
      </c>
      <c r="J18" s="108">
        <v>0.0993363536469788</v>
      </c>
    </row>
    <row r="19" ht="25.95" customHeight="1" spans="1:10">
      <c r="A19" s="103" t="s">
        <v>57</v>
      </c>
      <c r="B19" s="103" t="s">
        <v>58</v>
      </c>
      <c r="C19" s="103" t="s">
        <v>25</v>
      </c>
      <c r="D19" s="103" t="s">
        <v>59</v>
      </c>
      <c r="E19" s="104" t="s">
        <v>27</v>
      </c>
      <c r="F19" s="105">
        <v>163</v>
      </c>
      <c r="G19" s="106">
        <v>183.8</v>
      </c>
      <c r="H19" s="106">
        <v>229.12</v>
      </c>
      <c r="I19" s="106">
        <v>37346.56</v>
      </c>
      <c r="J19" s="109">
        <v>0.0409132315083205</v>
      </c>
    </row>
    <row r="20" ht="25.95" customHeight="1" spans="1:10">
      <c r="A20" s="103" t="s">
        <v>60</v>
      </c>
      <c r="B20" s="103" t="s">
        <v>61</v>
      </c>
      <c r="C20" s="103" t="s">
        <v>43</v>
      </c>
      <c r="D20" s="103" t="s">
        <v>62</v>
      </c>
      <c r="E20" s="104" t="s">
        <v>63</v>
      </c>
      <c r="F20" s="105">
        <v>50</v>
      </c>
      <c r="G20" s="106">
        <v>855.61</v>
      </c>
      <c r="H20" s="106">
        <v>1066.6</v>
      </c>
      <c r="I20" s="106">
        <v>53330</v>
      </c>
      <c r="J20" s="109">
        <v>0.0584231221386583</v>
      </c>
    </row>
    <row r="21" spans="1:10">
      <c r="A21" s="97"/>
      <c r="B21" s="97"/>
      <c r="C21" s="97"/>
      <c r="D21" s="97"/>
      <c r="E21" s="97"/>
      <c r="F21" s="97"/>
      <c r="G21" s="97"/>
      <c r="H21" s="97"/>
      <c r="I21" s="97"/>
      <c r="J21" s="97"/>
    </row>
    <row r="22" spans="1:10">
      <c r="A22" s="35"/>
      <c r="B22" s="35"/>
      <c r="C22" s="35"/>
      <c r="D22" s="98"/>
      <c r="E22" s="35"/>
      <c r="F22" s="26" t="s">
        <v>64</v>
      </c>
      <c r="G22" s="35"/>
      <c r="H22" s="94">
        <v>732291.12</v>
      </c>
      <c r="I22" s="35"/>
      <c r="J22" s="35"/>
    </row>
    <row r="23" spans="1:10">
      <c r="A23" s="35"/>
      <c r="B23" s="35"/>
      <c r="C23" s="35"/>
      <c r="D23" s="98"/>
      <c r="E23" s="35"/>
      <c r="F23" s="26" t="s">
        <v>65</v>
      </c>
      <c r="G23" s="35"/>
      <c r="H23" s="94">
        <v>180532.4</v>
      </c>
      <c r="I23" s="35"/>
      <c r="J23" s="35"/>
    </row>
    <row r="24" spans="1:10">
      <c r="A24" s="35"/>
      <c r="B24" s="35"/>
      <c r="C24" s="35"/>
      <c r="D24" s="98"/>
      <c r="E24" s="35"/>
      <c r="F24" s="26" t="s">
        <v>66</v>
      </c>
      <c r="G24" s="35"/>
      <c r="H24" s="94">
        <v>912823.52</v>
      </c>
      <c r="I24" s="35"/>
      <c r="J24" s="35"/>
    </row>
    <row r="25" ht="60" customHeight="1" spans="1:10">
      <c r="A25" s="107"/>
      <c r="B25" s="107"/>
      <c r="C25" s="107"/>
      <c r="D25" s="107"/>
      <c r="E25" s="107"/>
      <c r="F25" s="107"/>
      <c r="G25" s="107"/>
      <c r="H25" s="107"/>
      <c r="I25" s="107"/>
      <c r="J25" s="107"/>
    </row>
    <row r="26" ht="70.05" customHeight="1" spans="1:1">
      <c r="A26" s="97"/>
    </row>
  </sheetData>
  <mergeCells count="17">
    <mergeCell ref="E4:F4"/>
    <mergeCell ref="G4:H4"/>
    <mergeCell ref="I4:J4"/>
    <mergeCell ref="E5:F5"/>
    <mergeCell ref="G5:H5"/>
    <mergeCell ref="I5:J5"/>
    <mergeCell ref="A6:J6"/>
    <mergeCell ref="A22:C22"/>
    <mergeCell ref="F22:G22"/>
    <mergeCell ref="H22:J22"/>
    <mergeCell ref="A23:C23"/>
    <mergeCell ref="F23:G23"/>
    <mergeCell ref="H23:J23"/>
    <mergeCell ref="A24:C24"/>
    <mergeCell ref="F24:G24"/>
    <mergeCell ref="H24:J24"/>
    <mergeCell ref="A26:J26"/>
  </mergeCells>
  <pageMargins left="0.5" right="0.5" top="1" bottom="1" header="0.5" footer="0.5"/>
  <pageSetup paperSize="9" scale="75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7"/>
  <sheetViews>
    <sheetView view="pageBreakPreview" zoomScale="60" zoomScaleNormal="100" workbookViewId="0">
      <selection activeCell="D4" sqref="D4"/>
    </sheetView>
  </sheetViews>
  <sheetFormatPr defaultColWidth="9" defaultRowHeight="13.8"/>
  <cols>
    <col min="4" max="4" width="84.5" customWidth="1"/>
    <col min="8" max="10" width="16.1" customWidth="1"/>
  </cols>
  <sheetData>
    <row r="1" spans="1:10">
      <c r="A1" s="41"/>
      <c r="B1" s="41"/>
      <c r="C1" s="41"/>
      <c r="D1" s="41"/>
      <c r="E1" s="41"/>
      <c r="F1" s="41"/>
      <c r="G1" s="41"/>
      <c r="H1" s="41"/>
      <c r="I1" s="41"/>
      <c r="J1" s="41"/>
    </row>
    <row r="2" spans="1:10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0">
      <c r="A3" s="71"/>
      <c r="B3" s="71"/>
      <c r="C3" s="71"/>
      <c r="D3" s="71" t="s">
        <v>0</v>
      </c>
      <c r="E3" s="71" t="s">
        <v>1</v>
      </c>
      <c r="F3" s="71"/>
      <c r="G3" s="71" t="s">
        <v>2</v>
      </c>
      <c r="H3" s="71"/>
      <c r="I3" s="71" t="s">
        <v>3</v>
      </c>
      <c r="J3" s="71"/>
    </row>
    <row r="4" ht="81" customHeight="1" spans="1:10">
      <c r="A4" s="27"/>
      <c r="B4" s="27"/>
      <c r="C4" s="27"/>
      <c r="D4" s="27" t="s">
        <v>4</v>
      </c>
      <c r="E4" s="27" t="s">
        <v>5</v>
      </c>
      <c r="F4" s="27"/>
      <c r="G4" s="27" t="s">
        <v>6</v>
      </c>
      <c r="H4" s="27"/>
      <c r="I4" s="27" t="s">
        <v>7</v>
      </c>
      <c r="J4" s="27"/>
    </row>
    <row r="5" spans="1:10">
      <c r="A5" s="31" t="s">
        <v>19</v>
      </c>
      <c r="B5" s="31"/>
      <c r="C5" s="31"/>
      <c r="D5" s="31" t="s">
        <v>21</v>
      </c>
      <c r="E5" s="31"/>
      <c r="F5" s="31"/>
      <c r="G5" s="31"/>
      <c r="H5" s="32"/>
      <c r="I5" s="31"/>
      <c r="J5" s="91">
        <v>118385.69</v>
      </c>
    </row>
    <row r="6" spans="1:10">
      <c r="A6" s="29" t="s">
        <v>23</v>
      </c>
      <c r="B6" s="30" t="s">
        <v>10</v>
      </c>
      <c r="C6" s="29" t="s">
        <v>11</v>
      </c>
      <c r="D6" s="29" t="s">
        <v>12</v>
      </c>
      <c r="E6" s="29" t="s">
        <v>67</v>
      </c>
      <c r="F6" s="29"/>
      <c r="G6" s="72" t="s">
        <v>13</v>
      </c>
      <c r="H6" s="30" t="s">
        <v>14</v>
      </c>
      <c r="I6" s="30" t="s">
        <v>15</v>
      </c>
      <c r="J6" s="30" t="s">
        <v>17</v>
      </c>
    </row>
    <row r="7" ht="26.4" customHeight="1" spans="1:10">
      <c r="A7" s="73" t="s">
        <v>68</v>
      </c>
      <c r="B7" s="74" t="s">
        <v>24</v>
      </c>
      <c r="C7" s="73" t="s">
        <v>25</v>
      </c>
      <c r="D7" s="73" t="s">
        <v>26</v>
      </c>
      <c r="E7" s="73" t="s">
        <v>69</v>
      </c>
      <c r="F7" s="73"/>
      <c r="G7" s="75" t="s">
        <v>27</v>
      </c>
      <c r="H7" s="76">
        <v>1</v>
      </c>
      <c r="I7" s="92">
        <v>65.22</v>
      </c>
      <c r="J7" s="92">
        <v>65.22</v>
      </c>
    </row>
    <row r="8" ht="26.4" customHeight="1" spans="1:10">
      <c r="A8" s="77" t="s">
        <v>70</v>
      </c>
      <c r="B8" s="78" t="s">
        <v>71</v>
      </c>
      <c r="C8" s="77" t="s">
        <v>25</v>
      </c>
      <c r="D8" s="77" t="s">
        <v>72</v>
      </c>
      <c r="E8" s="77" t="s">
        <v>73</v>
      </c>
      <c r="F8" s="77"/>
      <c r="G8" s="79" t="s">
        <v>74</v>
      </c>
      <c r="H8" s="80">
        <v>0.007</v>
      </c>
      <c r="I8" s="93">
        <v>29.32</v>
      </c>
      <c r="J8" s="93">
        <v>0.2</v>
      </c>
    </row>
    <row r="9" ht="26.4" customHeight="1" spans="1:10">
      <c r="A9" s="77" t="s">
        <v>70</v>
      </c>
      <c r="B9" s="78" t="s">
        <v>75</v>
      </c>
      <c r="C9" s="77" t="s">
        <v>25</v>
      </c>
      <c r="D9" s="77" t="s">
        <v>76</v>
      </c>
      <c r="E9" s="77" t="s">
        <v>77</v>
      </c>
      <c r="F9" s="77"/>
      <c r="G9" s="79" t="s">
        <v>40</v>
      </c>
      <c r="H9" s="80">
        <v>0.004</v>
      </c>
      <c r="I9" s="93">
        <v>641.41</v>
      </c>
      <c r="J9" s="93">
        <v>2.56</v>
      </c>
    </row>
    <row r="10" ht="26.4" customHeight="1" spans="1:10">
      <c r="A10" s="77" t="s">
        <v>70</v>
      </c>
      <c r="B10" s="78" t="s">
        <v>78</v>
      </c>
      <c r="C10" s="77" t="s">
        <v>25</v>
      </c>
      <c r="D10" s="77" t="s">
        <v>79</v>
      </c>
      <c r="E10" s="77" t="s">
        <v>80</v>
      </c>
      <c r="F10" s="77"/>
      <c r="G10" s="79" t="s">
        <v>81</v>
      </c>
      <c r="H10" s="80">
        <v>0.7247</v>
      </c>
      <c r="I10" s="93">
        <v>28.12</v>
      </c>
      <c r="J10" s="93">
        <v>20.37</v>
      </c>
    </row>
    <row r="11" ht="26.4" customHeight="1" spans="1:10">
      <c r="A11" s="77" t="s">
        <v>70</v>
      </c>
      <c r="B11" s="78" t="s">
        <v>82</v>
      </c>
      <c r="C11" s="77" t="s">
        <v>25</v>
      </c>
      <c r="D11" s="77" t="s">
        <v>83</v>
      </c>
      <c r="E11" s="77" t="s">
        <v>80</v>
      </c>
      <c r="F11" s="77"/>
      <c r="G11" s="79" t="s">
        <v>81</v>
      </c>
      <c r="H11" s="80">
        <v>0.7247</v>
      </c>
      <c r="I11" s="93">
        <v>23.76</v>
      </c>
      <c r="J11" s="93">
        <v>17.21</v>
      </c>
    </row>
    <row r="12" ht="26.4" customHeight="1" spans="1:10">
      <c r="A12" s="77" t="s">
        <v>70</v>
      </c>
      <c r="B12" s="78" t="s">
        <v>84</v>
      </c>
      <c r="C12" s="77" t="s">
        <v>25</v>
      </c>
      <c r="D12" s="77" t="s">
        <v>85</v>
      </c>
      <c r="E12" s="77" t="s">
        <v>73</v>
      </c>
      <c r="F12" s="77"/>
      <c r="G12" s="79" t="s">
        <v>86</v>
      </c>
      <c r="H12" s="80">
        <v>0.028</v>
      </c>
      <c r="I12" s="93">
        <v>27.65</v>
      </c>
      <c r="J12" s="93">
        <v>0.77</v>
      </c>
    </row>
    <row r="13" spans="1:10">
      <c r="A13" s="81" t="s">
        <v>87</v>
      </c>
      <c r="B13" s="82" t="s">
        <v>88</v>
      </c>
      <c r="C13" s="81" t="s">
        <v>25</v>
      </c>
      <c r="D13" s="81" t="s">
        <v>89</v>
      </c>
      <c r="E13" s="81" t="s">
        <v>90</v>
      </c>
      <c r="F13" s="81"/>
      <c r="G13" s="83" t="s">
        <v>27</v>
      </c>
      <c r="H13" s="84">
        <v>0.55</v>
      </c>
      <c r="I13" s="89">
        <v>12.14</v>
      </c>
      <c r="J13" s="89">
        <v>6.67</v>
      </c>
    </row>
    <row r="14" ht="26.4" spans="1:10">
      <c r="A14" s="81" t="s">
        <v>87</v>
      </c>
      <c r="B14" s="82" t="s">
        <v>91</v>
      </c>
      <c r="C14" s="81" t="s">
        <v>25</v>
      </c>
      <c r="D14" s="81" t="s">
        <v>92</v>
      </c>
      <c r="E14" s="81" t="s">
        <v>90</v>
      </c>
      <c r="F14" s="81"/>
      <c r="G14" s="83" t="s">
        <v>27</v>
      </c>
      <c r="H14" s="84">
        <v>0.7445</v>
      </c>
      <c r="I14" s="89">
        <v>6.53</v>
      </c>
      <c r="J14" s="89">
        <v>4.86</v>
      </c>
    </row>
    <row r="15" ht="26.4" spans="1:10">
      <c r="A15" s="81" t="s">
        <v>87</v>
      </c>
      <c r="B15" s="82" t="s">
        <v>93</v>
      </c>
      <c r="C15" s="81" t="s">
        <v>25</v>
      </c>
      <c r="D15" s="81" t="s">
        <v>94</v>
      </c>
      <c r="E15" s="81" t="s">
        <v>90</v>
      </c>
      <c r="F15" s="81"/>
      <c r="G15" s="83" t="s">
        <v>27</v>
      </c>
      <c r="H15" s="84">
        <v>0.4125</v>
      </c>
      <c r="I15" s="89">
        <v>23.46</v>
      </c>
      <c r="J15" s="89">
        <v>9.67</v>
      </c>
    </row>
    <row r="16" spans="1:10">
      <c r="A16" s="81" t="s">
        <v>87</v>
      </c>
      <c r="B16" s="82" t="s">
        <v>95</v>
      </c>
      <c r="C16" s="81" t="s">
        <v>25</v>
      </c>
      <c r="D16" s="81" t="s">
        <v>96</v>
      </c>
      <c r="E16" s="81" t="s">
        <v>90</v>
      </c>
      <c r="F16" s="81"/>
      <c r="G16" s="83" t="s">
        <v>97</v>
      </c>
      <c r="H16" s="84">
        <v>0.0256</v>
      </c>
      <c r="I16" s="89">
        <v>35.48</v>
      </c>
      <c r="J16" s="89">
        <v>0.9</v>
      </c>
    </row>
    <row r="17" spans="1:10">
      <c r="A17" s="81" t="s">
        <v>87</v>
      </c>
      <c r="B17" s="82" t="s">
        <v>98</v>
      </c>
      <c r="C17" s="81" t="s">
        <v>25</v>
      </c>
      <c r="D17" s="81" t="s">
        <v>99</v>
      </c>
      <c r="E17" s="81" t="s">
        <v>90</v>
      </c>
      <c r="F17" s="81"/>
      <c r="G17" s="83" t="s">
        <v>100</v>
      </c>
      <c r="H17" s="84">
        <v>0.111</v>
      </c>
      <c r="I17" s="89">
        <v>18.11</v>
      </c>
      <c r="J17" s="89">
        <v>2.01</v>
      </c>
    </row>
    <row r="18" ht="26.4" spans="1:10">
      <c r="A18" s="85"/>
      <c r="B18" s="85"/>
      <c r="C18" s="85"/>
      <c r="D18" s="85"/>
      <c r="E18" s="85" t="s">
        <v>101</v>
      </c>
      <c r="F18" s="86">
        <v>24.63</v>
      </c>
      <c r="G18" s="85" t="s">
        <v>102</v>
      </c>
      <c r="H18" s="86">
        <v>0</v>
      </c>
      <c r="I18" s="85" t="s">
        <v>103</v>
      </c>
      <c r="J18" s="86">
        <v>24.63</v>
      </c>
    </row>
    <row r="19" ht="26.4" spans="1:10">
      <c r="A19" s="85"/>
      <c r="B19" s="85"/>
      <c r="C19" s="85"/>
      <c r="D19" s="85"/>
      <c r="E19" s="85" t="s">
        <v>104</v>
      </c>
      <c r="F19" s="86">
        <v>16.08</v>
      </c>
      <c r="G19" s="85"/>
      <c r="H19" s="85" t="s">
        <v>105</v>
      </c>
      <c r="I19" s="85"/>
      <c r="J19" s="86">
        <v>81.3</v>
      </c>
    </row>
    <row r="20" ht="14.55" spans="1:10">
      <c r="A20" s="35"/>
      <c r="B20" s="35"/>
      <c r="C20" s="35"/>
      <c r="D20" s="35"/>
      <c r="E20" s="35"/>
      <c r="F20" s="35"/>
      <c r="G20" s="35" t="s">
        <v>106</v>
      </c>
      <c r="H20" s="87" t="s">
        <v>107</v>
      </c>
      <c r="I20" s="35" t="s">
        <v>108</v>
      </c>
      <c r="J20" s="94">
        <v>114339.1</v>
      </c>
    </row>
    <row r="21" ht="14.55" spans="1:10">
      <c r="A21" s="88"/>
      <c r="B21" s="88"/>
      <c r="C21" s="88"/>
      <c r="D21" s="88"/>
      <c r="E21" s="88"/>
      <c r="F21" s="88"/>
      <c r="G21" s="88"/>
      <c r="H21" s="88"/>
      <c r="I21" s="88"/>
      <c r="J21" s="88"/>
    </row>
    <row r="22" spans="1:10">
      <c r="A22" s="29" t="s">
        <v>28</v>
      </c>
      <c r="B22" s="30" t="s">
        <v>10</v>
      </c>
      <c r="C22" s="29" t="s">
        <v>11</v>
      </c>
      <c r="D22" s="29" t="s">
        <v>12</v>
      </c>
      <c r="E22" s="29" t="s">
        <v>67</v>
      </c>
      <c r="F22" s="29"/>
      <c r="G22" s="72" t="s">
        <v>13</v>
      </c>
      <c r="H22" s="30" t="s">
        <v>14</v>
      </c>
      <c r="I22" s="30" t="s">
        <v>15</v>
      </c>
      <c r="J22" s="30" t="s">
        <v>17</v>
      </c>
    </row>
    <row r="23" ht="26.4" customHeight="1" spans="1:10">
      <c r="A23" s="73" t="s">
        <v>68</v>
      </c>
      <c r="B23" s="74" t="s">
        <v>29</v>
      </c>
      <c r="C23" s="73" t="s">
        <v>25</v>
      </c>
      <c r="D23" s="73" t="s">
        <v>30</v>
      </c>
      <c r="E23" s="73" t="s">
        <v>109</v>
      </c>
      <c r="F23" s="73"/>
      <c r="G23" s="75" t="s">
        <v>31</v>
      </c>
      <c r="H23" s="76">
        <v>1</v>
      </c>
      <c r="I23" s="92">
        <v>0.67</v>
      </c>
      <c r="J23" s="92">
        <v>0.67</v>
      </c>
    </row>
    <row r="24" ht="26.4" customHeight="1" spans="1:10">
      <c r="A24" s="77" t="s">
        <v>70</v>
      </c>
      <c r="B24" s="78" t="s">
        <v>110</v>
      </c>
      <c r="C24" s="77" t="s">
        <v>25</v>
      </c>
      <c r="D24" s="77" t="s">
        <v>111</v>
      </c>
      <c r="E24" s="77" t="s">
        <v>73</v>
      </c>
      <c r="F24" s="77"/>
      <c r="G24" s="79" t="s">
        <v>74</v>
      </c>
      <c r="H24" s="80">
        <v>0.0017</v>
      </c>
      <c r="I24" s="93">
        <v>202.22</v>
      </c>
      <c r="J24" s="93">
        <v>0.34</v>
      </c>
    </row>
    <row r="25" ht="26.4" customHeight="1" spans="1:10">
      <c r="A25" s="77" t="s">
        <v>70</v>
      </c>
      <c r="B25" s="78" t="s">
        <v>112</v>
      </c>
      <c r="C25" s="77" t="s">
        <v>25</v>
      </c>
      <c r="D25" s="77" t="s">
        <v>113</v>
      </c>
      <c r="E25" s="77" t="s">
        <v>73</v>
      </c>
      <c r="F25" s="77"/>
      <c r="G25" s="79" t="s">
        <v>86</v>
      </c>
      <c r="H25" s="80">
        <v>0.0029</v>
      </c>
      <c r="I25" s="93">
        <v>75.89</v>
      </c>
      <c r="J25" s="93">
        <v>0.22</v>
      </c>
    </row>
    <row r="26" ht="26.4" customHeight="1" spans="1:10">
      <c r="A26" s="77" t="s">
        <v>70</v>
      </c>
      <c r="B26" s="78" t="s">
        <v>114</v>
      </c>
      <c r="C26" s="77" t="s">
        <v>25</v>
      </c>
      <c r="D26" s="77" t="s">
        <v>115</v>
      </c>
      <c r="E26" s="77" t="s">
        <v>80</v>
      </c>
      <c r="F26" s="77"/>
      <c r="G26" s="79" t="s">
        <v>81</v>
      </c>
      <c r="H26" s="80">
        <v>0.0046</v>
      </c>
      <c r="I26" s="93">
        <v>24.53</v>
      </c>
      <c r="J26" s="93">
        <v>0.11</v>
      </c>
    </row>
    <row r="27" ht="26.4" spans="1:10">
      <c r="A27" s="85"/>
      <c r="B27" s="85"/>
      <c r="C27" s="85"/>
      <c r="D27" s="85"/>
      <c r="E27" s="85" t="s">
        <v>101</v>
      </c>
      <c r="F27" s="86">
        <v>0.14</v>
      </c>
      <c r="G27" s="85" t="s">
        <v>102</v>
      </c>
      <c r="H27" s="86">
        <v>0</v>
      </c>
      <c r="I27" s="85" t="s">
        <v>103</v>
      </c>
      <c r="J27" s="86">
        <v>0.14</v>
      </c>
    </row>
    <row r="28" ht="26.4" spans="1:10">
      <c r="A28" s="85"/>
      <c r="B28" s="85"/>
      <c r="C28" s="85"/>
      <c r="D28" s="85"/>
      <c r="E28" s="85" t="s">
        <v>104</v>
      </c>
      <c r="F28" s="86">
        <v>0.16</v>
      </c>
      <c r="G28" s="85"/>
      <c r="H28" s="85" t="s">
        <v>105</v>
      </c>
      <c r="I28" s="85"/>
      <c r="J28" s="86">
        <v>0.83</v>
      </c>
    </row>
    <row r="29" ht="14.55" spans="1:10">
      <c r="A29" s="35"/>
      <c r="B29" s="35"/>
      <c r="C29" s="35"/>
      <c r="D29" s="35"/>
      <c r="E29" s="35"/>
      <c r="F29" s="35"/>
      <c r="G29" s="35" t="s">
        <v>106</v>
      </c>
      <c r="H29" s="87" t="s">
        <v>116</v>
      </c>
      <c r="I29" s="35" t="s">
        <v>108</v>
      </c>
      <c r="J29" s="94">
        <v>1423.45</v>
      </c>
    </row>
    <row r="30" ht="14.55" spans="1:10">
      <c r="A30" s="88"/>
      <c r="B30" s="88"/>
      <c r="C30" s="88"/>
      <c r="D30" s="88"/>
      <c r="E30" s="88"/>
      <c r="F30" s="88"/>
      <c r="G30" s="88"/>
      <c r="H30" s="88"/>
      <c r="I30" s="88"/>
      <c r="J30" s="88"/>
    </row>
    <row r="31" spans="1:10">
      <c r="A31" s="29" t="s">
        <v>32</v>
      </c>
      <c r="B31" s="30" t="s">
        <v>10</v>
      </c>
      <c r="C31" s="29" t="s">
        <v>11</v>
      </c>
      <c r="D31" s="29" t="s">
        <v>12</v>
      </c>
      <c r="E31" s="29" t="s">
        <v>67</v>
      </c>
      <c r="F31" s="29"/>
      <c r="G31" s="72" t="s">
        <v>13</v>
      </c>
      <c r="H31" s="30" t="s">
        <v>14</v>
      </c>
      <c r="I31" s="30" t="s">
        <v>15</v>
      </c>
      <c r="J31" s="30" t="s">
        <v>17</v>
      </c>
    </row>
    <row r="32" ht="26.4" spans="1:10">
      <c r="A32" s="73" t="s">
        <v>68</v>
      </c>
      <c r="B32" s="74" t="s">
        <v>33</v>
      </c>
      <c r="C32" s="73" t="s">
        <v>25</v>
      </c>
      <c r="D32" s="73" t="s">
        <v>34</v>
      </c>
      <c r="E32" s="73" t="s">
        <v>117</v>
      </c>
      <c r="F32" s="73"/>
      <c r="G32" s="75" t="s">
        <v>31</v>
      </c>
      <c r="H32" s="76">
        <v>1</v>
      </c>
      <c r="I32" s="92">
        <v>467.61</v>
      </c>
      <c r="J32" s="92">
        <v>467.61</v>
      </c>
    </row>
    <row r="33" ht="39.6" customHeight="1" spans="1:10">
      <c r="A33" s="77" t="s">
        <v>70</v>
      </c>
      <c r="B33" s="78" t="s">
        <v>118</v>
      </c>
      <c r="C33" s="77" t="s">
        <v>25</v>
      </c>
      <c r="D33" s="77" t="s">
        <v>119</v>
      </c>
      <c r="E33" s="77" t="s">
        <v>80</v>
      </c>
      <c r="F33" s="77"/>
      <c r="G33" s="79" t="s">
        <v>81</v>
      </c>
      <c r="H33" s="80">
        <v>1.1186</v>
      </c>
      <c r="I33" s="93">
        <v>23.48</v>
      </c>
      <c r="J33" s="93">
        <v>26.26</v>
      </c>
    </row>
    <row r="34" ht="26.4" customHeight="1" spans="1:10">
      <c r="A34" s="77" t="s">
        <v>70</v>
      </c>
      <c r="B34" s="78" t="s">
        <v>120</v>
      </c>
      <c r="C34" s="77" t="s">
        <v>25</v>
      </c>
      <c r="D34" s="77" t="s">
        <v>121</v>
      </c>
      <c r="E34" s="77" t="s">
        <v>122</v>
      </c>
      <c r="F34" s="77"/>
      <c r="G34" s="79" t="s">
        <v>31</v>
      </c>
      <c r="H34" s="80">
        <v>0.5</v>
      </c>
      <c r="I34" s="93">
        <v>25.54</v>
      </c>
      <c r="J34" s="93">
        <v>12.77</v>
      </c>
    </row>
    <row r="35" ht="26.4" customHeight="1" spans="1:10">
      <c r="A35" s="77" t="s">
        <v>70</v>
      </c>
      <c r="B35" s="78" t="s">
        <v>78</v>
      </c>
      <c r="C35" s="77" t="s">
        <v>25</v>
      </c>
      <c r="D35" s="77" t="s">
        <v>79</v>
      </c>
      <c r="E35" s="77" t="s">
        <v>80</v>
      </c>
      <c r="F35" s="77"/>
      <c r="G35" s="79" t="s">
        <v>81</v>
      </c>
      <c r="H35" s="80">
        <v>0.3729</v>
      </c>
      <c r="I35" s="93">
        <v>28.12</v>
      </c>
      <c r="J35" s="93">
        <v>10.48</v>
      </c>
    </row>
    <row r="36" spans="1:10">
      <c r="A36" s="81" t="s">
        <v>87</v>
      </c>
      <c r="B36" s="82" t="s">
        <v>123</v>
      </c>
      <c r="C36" s="81" t="s">
        <v>25</v>
      </c>
      <c r="D36" s="81" t="s">
        <v>124</v>
      </c>
      <c r="E36" s="81" t="s">
        <v>90</v>
      </c>
      <c r="F36" s="81"/>
      <c r="G36" s="83" t="s">
        <v>100</v>
      </c>
      <c r="H36" s="84">
        <v>0.0132</v>
      </c>
      <c r="I36" s="89">
        <v>18.45</v>
      </c>
      <c r="J36" s="89">
        <v>0.24</v>
      </c>
    </row>
    <row r="37" spans="1:10">
      <c r="A37" s="81" t="s">
        <v>87</v>
      </c>
      <c r="B37" s="82" t="s">
        <v>125</v>
      </c>
      <c r="C37" s="81" t="s">
        <v>25</v>
      </c>
      <c r="D37" s="81" t="s">
        <v>126</v>
      </c>
      <c r="E37" s="81" t="s">
        <v>90</v>
      </c>
      <c r="F37" s="81"/>
      <c r="G37" s="83" t="s">
        <v>100</v>
      </c>
      <c r="H37" s="84">
        <v>0.0113</v>
      </c>
      <c r="I37" s="89">
        <v>34.44</v>
      </c>
      <c r="J37" s="89">
        <v>0.38</v>
      </c>
    </row>
    <row r="38" spans="1:10">
      <c r="A38" s="81" t="s">
        <v>87</v>
      </c>
      <c r="B38" s="82" t="s">
        <v>127</v>
      </c>
      <c r="C38" s="81" t="s">
        <v>25</v>
      </c>
      <c r="D38" s="81" t="s">
        <v>128</v>
      </c>
      <c r="E38" s="81" t="s">
        <v>90</v>
      </c>
      <c r="F38" s="81"/>
      <c r="G38" s="83" t="s">
        <v>27</v>
      </c>
      <c r="H38" s="84">
        <v>3.2083</v>
      </c>
      <c r="I38" s="89">
        <v>5.45</v>
      </c>
      <c r="J38" s="89">
        <v>17.48</v>
      </c>
    </row>
    <row r="39" ht="26.4" spans="1:10">
      <c r="A39" s="81" t="s">
        <v>87</v>
      </c>
      <c r="B39" s="82" t="s">
        <v>129</v>
      </c>
      <c r="C39" s="81" t="s">
        <v>25</v>
      </c>
      <c r="D39" s="81" t="s">
        <v>130</v>
      </c>
      <c r="E39" s="81" t="s">
        <v>90</v>
      </c>
      <c r="F39" s="81"/>
      <c r="G39" s="83" t="s">
        <v>31</v>
      </c>
      <c r="H39" s="84">
        <v>1</v>
      </c>
      <c r="I39" s="89">
        <v>400</v>
      </c>
      <c r="J39" s="89">
        <v>400</v>
      </c>
    </row>
    <row r="40" ht="26.4" spans="1:10">
      <c r="A40" s="85"/>
      <c r="B40" s="85"/>
      <c r="C40" s="85"/>
      <c r="D40" s="85"/>
      <c r="E40" s="85" t="s">
        <v>101</v>
      </c>
      <c r="F40" s="86">
        <v>26.44</v>
      </c>
      <c r="G40" s="85" t="s">
        <v>102</v>
      </c>
      <c r="H40" s="86">
        <v>0</v>
      </c>
      <c r="I40" s="85" t="s">
        <v>103</v>
      </c>
      <c r="J40" s="86">
        <v>26.44</v>
      </c>
    </row>
    <row r="41" ht="26.4" spans="1:10">
      <c r="A41" s="85"/>
      <c r="B41" s="85"/>
      <c r="C41" s="85"/>
      <c r="D41" s="85"/>
      <c r="E41" s="85" t="s">
        <v>104</v>
      </c>
      <c r="F41" s="86">
        <v>115.31</v>
      </c>
      <c r="G41" s="85"/>
      <c r="H41" s="85" t="s">
        <v>105</v>
      </c>
      <c r="I41" s="85"/>
      <c r="J41" s="86">
        <v>582.92</v>
      </c>
    </row>
    <row r="42" customHeight="1" spans="1:10">
      <c r="A42" s="35"/>
      <c r="B42" s="35"/>
      <c r="C42" s="35"/>
      <c r="D42" s="35"/>
      <c r="E42" s="35"/>
      <c r="F42" s="35"/>
      <c r="G42" s="35" t="s">
        <v>106</v>
      </c>
      <c r="H42" s="87" t="s">
        <v>131</v>
      </c>
      <c r="I42" s="35" t="s">
        <v>108</v>
      </c>
      <c r="J42" s="94">
        <v>2623.14</v>
      </c>
    </row>
    <row r="43" ht="14.55" spans="1:10">
      <c r="A43" s="88"/>
      <c r="B43" s="88"/>
      <c r="C43" s="88"/>
      <c r="D43" s="88"/>
      <c r="E43" s="88"/>
      <c r="F43" s="88"/>
      <c r="G43" s="88"/>
      <c r="H43" s="88"/>
      <c r="I43" s="88"/>
      <c r="J43" s="88"/>
    </row>
    <row r="44" spans="1:10">
      <c r="A44" s="31" t="s">
        <v>35</v>
      </c>
      <c r="B44" s="31"/>
      <c r="C44" s="31"/>
      <c r="D44" s="31" t="s">
        <v>36</v>
      </c>
      <c r="E44" s="31"/>
      <c r="F44" s="31"/>
      <c r="G44" s="31"/>
      <c r="H44" s="32"/>
      <c r="I44" s="31"/>
      <c r="J44" s="91">
        <v>703761.27</v>
      </c>
    </row>
    <row r="45" customHeight="1" spans="1:10">
      <c r="A45" s="29" t="s">
        <v>37</v>
      </c>
      <c r="B45" s="30" t="s">
        <v>10</v>
      </c>
      <c r="C45" s="29" t="s">
        <v>11</v>
      </c>
      <c r="D45" s="29" t="s">
        <v>12</v>
      </c>
      <c r="E45" s="29" t="s">
        <v>67</v>
      </c>
      <c r="F45" s="29"/>
      <c r="G45" s="72" t="s">
        <v>13</v>
      </c>
      <c r="H45" s="30" t="s">
        <v>14</v>
      </c>
      <c r="I45" s="30" t="s">
        <v>15</v>
      </c>
      <c r="J45" s="30" t="s">
        <v>17</v>
      </c>
    </row>
    <row r="46" ht="39.6" spans="1:10">
      <c r="A46" s="73" t="s">
        <v>68</v>
      </c>
      <c r="B46" s="74" t="s">
        <v>38</v>
      </c>
      <c r="C46" s="73" t="s">
        <v>25</v>
      </c>
      <c r="D46" s="73" t="s">
        <v>39</v>
      </c>
      <c r="E46" s="73" t="s">
        <v>132</v>
      </c>
      <c r="F46" s="73"/>
      <c r="G46" s="75" t="s">
        <v>40</v>
      </c>
      <c r="H46" s="76">
        <v>1</v>
      </c>
      <c r="I46" s="92">
        <v>27.53</v>
      </c>
      <c r="J46" s="92">
        <v>27.53</v>
      </c>
    </row>
    <row r="47" ht="26.4" spans="1:10">
      <c r="A47" s="77" t="s">
        <v>70</v>
      </c>
      <c r="B47" s="78" t="s">
        <v>133</v>
      </c>
      <c r="C47" s="77" t="s">
        <v>25</v>
      </c>
      <c r="D47" s="77" t="s">
        <v>134</v>
      </c>
      <c r="E47" s="77" t="s">
        <v>135</v>
      </c>
      <c r="F47" s="77"/>
      <c r="G47" s="79" t="s">
        <v>86</v>
      </c>
      <c r="H47" s="80">
        <v>0.117</v>
      </c>
      <c r="I47" s="93">
        <v>129.47</v>
      </c>
      <c r="J47" s="93">
        <v>15.14</v>
      </c>
    </row>
    <row r="48" customHeight="1" spans="1:10">
      <c r="A48" s="77" t="s">
        <v>70</v>
      </c>
      <c r="B48" s="78" t="s">
        <v>136</v>
      </c>
      <c r="C48" s="77" t="s">
        <v>25</v>
      </c>
      <c r="D48" s="77" t="s">
        <v>137</v>
      </c>
      <c r="E48" s="77" t="s">
        <v>135</v>
      </c>
      <c r="F48" s="77"/>
      <c r="G48" s="79" t="s">
        <v>74</v>
      </c>
      <c r="H48" s="80">
        <v>0.0426</v>
      </c>
      <c r="I48" s="93">
        <v>291.04</v>
      </c>
      <c r="J48" s="93">
        <v>12.39</v>
      </c>
    </row>
    <row r="49" customHeight="1" spans="1:10">
      <c r="A49" s="85"/>
      <c r="B49" s="85"/>
      <c r="C49" s="85"/>
      <c r="D49" s="85"/>
      <c r="E49" s="85" t="s">
        <v>101</v>
      </c>
      <c r="F49" s="86">
        <v>3.26</v>
      </c>
      <c r="G49" s="85" t="s">
        <v>102</v>
      </c>
      <c r="H49" s="86">
        <v>0</v>
      </c>
      <c r="I49" s="85" t="s">
        <v>103</v>
      </c>
      <c r="J49" s="86">
        <v>3.26</v>
      </c>
    </row>
    <row r="50" customHeight="1" spans="1:10">
      <c r="A50" s="85"/>
      <c r="B50" s="85"/>
      <c r="C50" s="85"/>
      <c r="D50" s="85"/>
      <c r="E50" s="85" t="s">
        <v>104</v>
      </c>
      <c r="F50" s="86">
        <v>6.78</v>
      </c>
      <c r="G50" s="85"/>
      <c r="H50" s="85" t="s">
        <v>105</v>
      </c>
      <c r="I50" s="85"/>
      <c r="J50" s="86">
        <v>34.31</v>
      </c>
    </row>
    <row r="51" customHeight="1" spans="1:10">
      <c r="A51" s="35"/>
      <c r="B51" s="35"/>
      <c r="C51" s="35"/>
      <c r="D51" s="35"/>
      <c r="E51" s="35"/>
      <c r="F51" s="35"/>
      <c r="G51" s="35" t="s">
        <v>106</v>
      </c>
      <c r="H51" s="87" t="s">
        <v>138</v>
      </c>
      <c r="I51" s="35" t="s">
        <v>108</v>
      </c>
      <c r="J51" s="94">
        <v>13239.54</v>
      </c>
    </row>
    <row r="52" customHeight="1" spans="1:10">
      <c r="A52" s="88"/>
      <c r="B52" s="88"/>
      <c r="C52" s="88"/>
      <c r="D52" s="88"/>
      <c r="E52" s="88"/>
      <c r="F52" s="88"/>
      <c r="G52" s="88"/>
      <c r="H52" s="88"/>
      <c r="I52" s="88"/>
      <c r="J52" s="88"/>
    </row>
    <row r="53" customHeight="1" spans="1:10">
      <c r="A53" s="29" t="s">
        <v>41</v>
      </c>
      <c r="B53" s="30" t="s">
        <v>10</v>
      </c>
      <c r="C53" s="29" t="s">
        <v>11</v>
      </c>
      <c r="D53" s="29" t="s">
        <v>12</v>
      </c>
      <c r="E53" s="29" t="s">
        <v>67</v>
      </c>
      <c r="F53" s="29"/>
      <c r="G53" s="72" t="s">
        <v>13</v>
      </c>
      <c r="H53" s="30" t="s">
        <v>14</v>
      </c>
      <c r="I53" s="30" t="s">
        <v>15</v>
      </c>
      <c r="J53" s="30" t="s">
        <v>17</v>
      </c>
    </row>
    <row r="54" customHeight="1" spans="1:10">
      <c r="A54" s="73" t="s">
        <v>68</v>
      </c>
      <c r="B54" s="74" t="s">
        <v>42</v>
      </c>
      <c r="C54" s="73" t="s">
        <v>43</v>
      </c>
      <c r="D54" s="73" t="s">
        <v>44</v>
      </c>
      <c r="E54" s="73" t="s">
        <v>22</v>
      </c>
      <c r="F54" s="73"/>
      <c r="G54" s="75" t="s">
        <v>40</v>
      </c>
      <c r="H54" s="76">
        <v>1</v>
      </c>
      <c r="I54" s="92">
        <v>17.05</v>
      </c>
      <c r="J54" s="92">
        <v>17.05</v>
      </c>
    </row>
    <row r="55" spans="1:10">
      <c r="A55" s="29" t="s">
        <v>139</v>
      </c>
      <c r="B55" s="30" t="s">
        <v>10</v>
      </c>
      <c r="C55" s="29" t="s">
        <v>11</v>
      </c>
      <c r="D55" s="29" t="s">
        <v>140</v>
      </c>
      <c r="E55" s="30" t="s">
        <v>141</v>
      </c>
      <c r="F55" s="72" t="s">
        <v>142</v>
      </c>
      <c r="G55" s="30"/>
      <c r="H55" s="72" t="s">
        <v>143</v>
      </c>
      <c r="I55" s="30"/>
      <c r="J55" s="30" t="s">
        <v>144</v>
      </c>
    </row>
    <row r="56" ht="27.6" spans="1:10">
      <c r="A56" s="30"/>
      <c r="B56" s="30"/>
      <c r="C56" s="30"/>
      <c r="D56" s="30"/>
      <c r="E56" s="30"/>
      <c r="F56" s="30" t="s">
        <v>145</v>
      </c>
      <c r="G56" s="30" t="s">
        <v>146</v>
      </c>
      <c r="H56" s="30" t="s">
        <v>145</v>
      </c>
      <c r="I56" s="30" t="s">
        <v>146</v>
      </c>
      <c r="J56" s="30"/>
    </row>
    <row r="57" spans="1:10">
      <c r="A57" s="81" t="s">
        <v>87</v>
      </c>
      <c r="B57" s="82" t="s">
        <v>147</v>
      </c>
      <c r="C57" s="81" t="s">
        <v>43</v>
      </c>
      <c r="D57" s="81" t="s">
        <v>148</v>
      </c>
      <c r="E57" s="84">
        <v>1</v>
      </c>
      <c r="F57" s="89">
        <v>1</v>
      </c>
      <c r="G57" s="89">
        <v>0</v>
      </c>
      <c r="H57" s="90">
        <v>9.82</v>
      </c>
      <c r="I57" s="90">
        <v>1.07</v>
      </c>
      <c r="J57" s="90">
        <v>9.82</v>
      </c>
    </row>
    <row r="58" spans="1:10">
      <c r="A58" s="35"/>
      <c r="B58" s="35"/>
      <c r="C58" s="35"/>
      <c r="D58" s="35"/>
      <c r="E58" s="35"/>
      <c r="F58" s="35" t="s">
        <v>149</v>
      </c>
      <c r="G58" s="35"/>
      <c r="H58" s="35"/>
      <c r="I58" s="35"/>
      <c r="J58" s="35">
        <v>9.8174</v>
      </c>
    </row>
    <row r="59" ht="27.6" spans="1:10">
      <c r="A59" s="29" t="s">
        <v>150</v>
      </c>
      <c r="B59" s="30" t="s">
        <v>10</v>
      </c>
      <c r="C59" s="29" t="s">
        <v>11</v>
      </c>
      <c r="D59" s="29" t="s">
        <v>151</v>
      </c>
      <c r="E59" s="30" t="s">
        <v>141</v>
      </c>
      <c r="F59" s="30" t="s">
        <v>143</v>
      </c>
      <c r="G59" s="30"/>
      <c r="H59" s="30"/>
      <c r="I59" s="30"/>
      <c r="J59" s="30" t="s">
        <v>144</v>
      </c>
    </row>
    <row r="60" ht="39.6" customHeight="1" spans="1:10">
      <c r="A60" s="81" t="s">
        <v>87</v>
      </c>
      <c r="B60" s="82" t="s">
        <v>152</v>
      </c>
      <c r="C60" s="81" t="s">
        <v>43</v>
      </c>
      <c r="D60" s="81" t="s">
        <v>153</v>
      </c>
      <c r="E60" s="84">
        <v>2</v>
      </c>
      <c r="F60" s="81"/>
      <c r="G60" s="81"/>
      <c r="H60" s="81"/>
      <c r="I60" s="90" t="s">
        <v>154</v>
      </c>
      <c r="J60" s="90" t="s">
        <v>155</v>
      </c>
    </row>
    <row r="61" ht="26.4" customHeight="1" spans="1:10">
      <c r="A61" s="35"/>
      <c r="B61" s="35"/>
      <c r="C61" s="35"/>
      <c r="D61" s="35"/>
      <c r="E61" s="35"/>
      <c r="F61" s="35" t="s">
        <v>156</v>
      </c>
      <c r="G61" s="35"/>
      <c r="H61" s="35"/>
      <c r="I61" s="35"/>
      <c r="J61" s="95">
        <v>0</v>
      </c>
    </row>
    <row r="62" ht="26.4" customHeight="1" spans="1:10">
      <c r="A62" s="35"/>
      <c r="B62" s="35"/>
      <c r="C62" s="35"/>
      <c r="D62" s="35"/>
      <c r="E62" s="35"/>
      <c r="F62" s="35" t="s">
        <v>157</v>
      </c>
      <c r="G62" s="35"/>
      <c r="H62" s="35"/>
      <c r="I62" s="35"/>
      <c r="J62" s="35">
        <v>43.2644</v>
      </c>
    </row>
    <row r="63" ht="26.4" customHeight="1" spans="1:10">
      <c r="A63" s="35"/>
      <c r="B63" s="35"/>
      <c r="C63" s="35"/>
      <c r="D63" s="35"/>
      <c r="E63" s="35"/>
      <c r="F63" s="35" t="s">
        <v>158</v>
      </c>
      <c r="G63" s="35"/>
      <c r="H63" s="35"/>
      <c r="I63" s="35"/>
      <c r="J63" s="35">
        <v>53.0818</v>
      </c>
    </row>
    <row r="64" ht="39.6" customHeight="1" spans="1:10">
      <c r="A64" s="35"/>
      <c r="B64" s="35"/>
      <c r="C64" s="35"/>
      <c r="D64" s="35"/>
      <c r="E64" s="35"/>
      <c r="F64" s="35" t="s">
        <v>159</v>
      </c>
      <c r="G64" s="35"/>
      <c r="H64" s="35"/>
      <c r="I64" s="35"/>
      <c r="J64" s="35">
        <v>3.1125</v>
      </c>
    </row>
    <row r="65" ht="39.6" customHeight="1" spans="1:10">
      <c r="A65" s="35"/>
      <c r="B65" s="35"/>
      <c r="C65" s="35"/>
      <c r="D65" s="35"/>
      <c r="E65" s="35"/>
      <c r="F65" s="35" t="s">
        <v>160</v>
      </c>
      <c r="G65" s="35"/>
      <c r="H65" s="35"/>
      <c r="I65" s="35"/>
      <c r="J65" s="35">
        <v>17.0544</v>
      </c>
    </row>
    <row r="66" ht="26.4" customHeight="1" spans="1:10">
      <c r="A66" s="35"/>
      <c r="B66" s="35"/>
      <c r="C66" s="35"/>
      <c r="D66" s="35"/>
      <c r="E66" s="35"/>
      <c r="F66" s="35" t="s">
        <v>161</v>
      </c>
      <c r="G66" s="35"/>
      <c r="H66" s="35"/>
      <c r="I66" s="35"/>
      <c r="J66" s="35">
        <v>0</v>
      </c>
    </row>
    <row r="67" spans="1:10">
      <c r="A67" s="35"/>
      <c r="B67" s="35"/>
      <c r="C67" s="35"/>
      <c r="D67" s="35"/>
      <c r="E67" s="35"/>
      <c r="F67" s="35" t="s">
        <v>162</v>
      </c>
      <c r="G67" s="35"/>
      <c r="H67" s="35"/>
      <c r="I67" s="35"/>
      <c r="J67" s="35">
        <v>0</v>
      </c>
    </row>
    <row r="68" ht="26.4" spans="1:10">
      <c r="A68" s="85"/>
      <c r="B68" s="85"/>
      <c r="C68" s="85"/>
      <c r="D68" s="85"/>
      <c r="E68" s="85" t="s">
        <v>101</v>
      </c>
      <c r="F68" s="86">
        <v>0</v>
      </c>
      <c r="G68" s="85" t="s">
        <v>102</v>
      </c>
      <c r="H68" s="86">
        <v>13.9</v>
      </c>
      <c r="I68" s="85" t="s">
        <v>103</v>
      </c>
      <c r="J68" s="86">
        <v>13.9002088353414</v>
      </c>
    </row>
    <row r="69" ht="26.4" spans="1:10">
      <c r="A69" s="85"/>
      <c r="B69" s="85"/>
      <c r="C69" s="85"/>
      <c r="D69" s="85"/>
      <c r="E69" s="85" t="s">
        <v>104</v>
      </c>
      <c r="F69" s="86">
        <v>4.2</v>
      </c>
      <c r="G69" s="85"/>
      <c r="H69" s="85" t="s">
        <v>105</v>
      </c>
      <c r="I69" s="85"/>
      <c r="J69" s="86">
        <v>21.25</v>
      </c>
    </row>
    <row r="70" ht="14.55" spans="1:10">
      <c r="A70" s="35"/>
      <c r="B70" s="35"/>
      <c r="C70" s="35"/>
      <c r="D70" s="35"/>
      <c r="E70" s="35"/>
      <c r="F70" s="35"/>
      <c r="G70" s="35" t="s">
        <v>106</v>
      </c>
      <c r="H70" s="87" t="s">
        <v>138</v>
      </c>
      <c r="I70" s="35" t="s">
        <v>108</v>
      </c>
      <c r="J70" s="94">
        <v>8199.95</v>
      </c>
    </row>
    <row r="71" ht="14.55" spans="1:10">
      <c r="A71" s="88"/>
      <c r="B71" s="88"/>
      <c r="C71" s="88"/>
      <c r="D71" s="88"/>
      <c r="E71" s="88"/>
      <c r="F71" s="88"/>
      <c r="G71" s="88"/>
      <c r="H71" s="88"/>
      <c r="I71" s="88"/>
      <c r="J71" s="88"/>
    </row>
    <row r="72" spans="1:10">
      <c r="A72" s="29" t="s">
        <v>45</v>
      </c>
      <c r="B72" s="30" t="s">
        <v>10</v>
      </c>
      <c r="C72" s="29" t="s">
        <v>11</v>
      </c>
      <c r="D72" s="29" t="s">
        <v>12</v>
      </c>
      <c r="E72" s="29" t="s">
        <v>67</v>
      </c>
      <c r="F72" s="29"/>
      <c r="G72" s="72" t="s">
        <v>13</v>
      </c>
      <c r="H72" s="30" t="s">
        <v>14</v>
      </c>
      <c r="I72" s="30" t="s">
        <v>15</v>
      </c>
      <c r="J72" s="30" t="s">
        <v>17</v>
      </c>
    </row>
    <row r="73" ht="26.4" customHeight="1" spans="1:10">
      <c r="A73" s="73" t="s">
        <v>68</v>
      </c>
      <c r="B73" s="74" t="s">
        <v>46</v>
      </c>
      <c r="C73" s="73" t="s">
        <v>25</v>
      </c>
      <c r="D73" s="73" t="s">
        <v>47</v>
      </c>
      <c r="E73" s="73" t="s">
        <v>163</v>
      </c>
      <c r="F73" s="73"/>
      <c r="G73" s="75" t="s">
        <v>40</v>
      </c>
      <c r="H73" s="76">
        <v>1</v>
      </c>
      <c r="I73" s="92">
        <v>77.09</v>
      </c>
      <c r="J73" s="92">
        <v>77.09</v>
      </c>
    </row>
    <row r="74" ht="39.6" customHeight="1" spans="1:10">
      <c r="A74" s="77" t="s">
        <v>70</v>
      </c>
      <c r="B74" s="78" t="s">
        <v>164</v>
      </c>
      <c r="C74" s="77" t="s">
        <v>25</v>
      </c>
      <c r="D74" s="77" t="s">
        <v>165</v>
      </c>
      <c r="E74" s="77" t="s">
        <v>73</v>
      </c>
      <c r="F74" s="77"/>
      <c r="G74" s="79" t="s">
        <v>86</v>
      </c>
      <c r="H74" s="80">
        <v>0.0641</v>
      </c>
      <c r="I74" s="93">
        <v>88.25</v>
      </c>
      <c r="J74" s="93">
        <v>5.65</v>
      </c>
    </row>
    <row r="75" ht="39.6" customHeight="1" spans="1:10">
      <c r="A75" s="77" t="s">
        <v>70</v>
      </c>
      <c r="B75" s="78" t="s">
        <v>166</v>
      </c>
      <c r="C75" s="77" t="s">
        <v>25</v>
      </c>
      <c r="D75" s="77" t="s">
        <v>167</v>
      </c>
      <c r="E75" s="77" t="s">
        <v>73</v>
      </c>
      <c r="F75" s="77"/>
      <c r="G75" s="79" t="s">
        <v>74</v>
      </c>
      <c r="H75" s="80">
        <v>0.0444</v>
      </c>
      <c r="I75" s="93">
        <v>215.08</v>
      </c>
      <c r="J75" s="93">
        <v>9.54</v>
      </c>
    </row>
    <row r="76" ht="26.4" spans="1:10">
      <c r="A76" s="77" t="s">
        <v>70</v>
      </c>
      <c r="B76" s="78" t="s">
        <v>118</v>
      </c>
      <c r="C76" s="77" t="s">
        <v>25</v>
      </c>
      <c r="D76" s="77" t="s">
        <v>119</v>
      </c>
      <c r="E76" s="77" t="s">
        <v>80</v>
      </c>
      <c r="F76" s="77"/>
      <c r="G76" s="79" t="s">
        <v>81</v>
      </c>
      <c r="H76" s="80">
        <v>0.0605</v>
      </c>
      <c r="I76" s="93">
        <v>23.48</v>
      </c>
      <c r="J76" s="93">
        <v>1.42</v>
      </c>
    </row>
    <row r="77" ht="39.6" spans="1:10">
      <c r="A77" s="77" t="s">
        <v>70</v>
      </c>
      <c r="B77" s="78" t="s">
        <v>168</v>
      </c>
      <c r="C77" s="77" t="s">
        <v>25</v>
      </c>
      <c r="D77" s="77" t="s">
        <v>169</v>
      </c>
      <c r="E77" s="77" t="s">
        <v>73</v>
      </c>
      <c r="F77" s="77"/>
      <c r="G77" s="79" t="s">
        <v>74</v>
      </c>
      <c r="H77" s="80">
        <v>0.0054</v>
      </c>
      <c r="I77" s="93">
        <v>334.54</v>
      </c>
      <c r="J77" s="93">
        <v>1.8</v>
      </c>
    </row>
    <row r="78" ht="39.6" spans="1:10">
      <c r="A78" s="77" t="s">
        <v>70</v>
      </c>
      <c r="B78" s="78" t="s">
        <v>170</v>
      </c>
      <c r="C78" s="77" t="s">
        <v>25</v>
      </c>
      <c r="D78" s="77" t="s">
        <v>171</v>
      </c>
      <c r="E78" s="77" t="s">
        <v>73</v>
      </c>
      <c r="F78" s="77"/>
      <c r="G78" s="79" t="s">
        <v>86</v>
      </c>
      <c r="H78" s="80">
        <v>0.0006</v>
      </c>
      <c r="I78" s="93">
        <v>75.66</v>
      </c>
      <c r="J78" s="93">
        <v>0.04</v>
      </c>
    </row>
    <row r="79" ht="26.4" spans="1:10">
      <c r="A79" s="77" t="s">
        <v>70</v>
      </c>
      <c r="B79" s="78" t="s">
        <v>172</v>
      </c>
      <c r="C79" s="77" t="s">
        <v>25</v>
      </c>
      <c r="D79" s="77" t="s">
        <v>173</v>
      </c>
      <c r="E79" s="77" t="s">
        <v>73</v>
      </c>
      <c r="F79" s="77"/>
      <c r="G79" s="79" t="s">
        <v>74</v>
      </c>
      <c r="H79" s="80">
        <v>0.1339</v>
      </c>
      <c r="I79" s="93">
        <v>35.93</v>
      </c>
      <c r="J79" s="93">
        <v>4.81</v>
      </c>
    </row>
    <row r="80" spans="1:10">
      <c r="A80" s="81" t="s">
        <v>87</v>
      </c>
      <c r="B80" s="82" t="s">
        <v>174</v>
      </c>
      <c r="C80" s="81" t="s">
        <v>25</v>
      </c>
      <c r="D80" s="81" t="s">
        <v>175</v>
      </c>
      <c r="E80" s="81" t="s">
        <v>90</v>
      </c>
      <c r="F80" s="81"/>
      <c r="G80" s="83" t="s">
        <v>176</v>
      </c>
      <c r="H80" s="84">
        <v>1.3889</v>
      </c>
      <c r="I80" s="89">
        <v>38.76</v>
      </c>
      <c r="J80" s="89">
        <v>53.83</v>
      </c>
    </row>
    <row r="81" ht="26.4" customHeight="1" spans="1:10">
      <c r="A81" s="85"/>
      <c r="B81" s="85"/>
      <c r="C81" s="85"/>
      <c r="D81" s="85"/>
      <c r="E81" s="85" t="s">
        <v>101</v>
      </c>
      <c r="F81" s="86">
        <v>5.67</v>
      </c>
      <c r="G81" s="85" t="s">
        <v>102</v>
      </c>
      <c r="H81" s="86">
        <v>0</v>
      </c>
      <c r="I81" s="85" t="s">
        <v>103</v>
      </c>
      <c r="J81" s="86">
        <v>5.67</v>
      </c>
    </row>
    <row r="82" ht="26.4" customHeight="1" spans="1:10">
      <c r="A82" s="85"/>
      <c r="B82" s="85"/>
      <c r="C82" s="85"/>
      <c r="D82" s="85"/>
      <c r="E82" s="85" t="s">
        <v>104</v>
      </c>
      <c r="F82" s="86">
        <v>19.01</v>
      </c>
      <c r="G82" s="85"/>
      <c r="H82" s="85" t="s">
        <v>105</v>
      </c>
      <c r="I82" s="85"/>
      <c r="J82" s="86">
        <v>96.1</v>
      </c>
    </row>
    <row r="83" ht="26.4" customHeight="1" spans="1:10">
      <c r="A83" s="35"/>
      <c r="B83" s="35"/>
      <c r="C83" s="35"/>
      <c r="D83" s="35"/>
      <c r="E83" s="35"/>
      <c r="F83" s="35"/>
      <c r="G83" s="35" t="s">
        <v>106</v>
      </c>
      <c r="H83" s="87" t="s">
        <v>177</v>
      </c>
      <c r="I83" s="35" t="s">
        <v>108</v>
      </c>
      <c r="J83" s="94">
        <v>618043.12</v>
      </c>
    </row>
    <row r="84" ht="14.55" spans="1:10">
      <c r="A84" s="88"/>
      <c r="B84" s="88"/>
      <c r="C84" s="88"/>
      <c r="D84" s="88"/>
      <c r="E84" s="88"/>
      <c r="F84" s="88"/>
      <c r="G84" s="88"/>
      <c r="H84" s="88"/>
      <c r="I84" s="88"/>
      <c r="J84" s="88"/>
    </row>
    <row r="85" spans="1:10">
      <c r="A85" s="29" t="s">
        <v>48</v>
      </c>
      <c r="B85" s="30" t="s">
        <v>10</v>
      </c>
      <c r="C85" s="29" t="s">
        <v>11</v>
      </c>
      <c r="D85" s="29" t="s">
        <v>12</v>
      </c>
      <c r="E85" s="29" t="s">
        <v>67</v>
      </c>
      <c r="F85" s="29"/>
      <c r="G85" s="72" t="s">
        <v>13</v>
      </c>
      <c r="H85" s="30" t="s">
        <v>14</v>
      </c>
      <c r="I85" s="30" t="s">
        <v>15</v>
      </c>
      <c r="J85" s="30" t="s">
        <v>17</v>
      </c>
    </row>
    <row r="86" ht="26.4" spans="1:10">
      <c r="A86" s="73" t="s">
        <v>68</v>
      </c>
      <c r="B86" s="74" t="s">
        <v>49</v>
      </c>
      <c r="C86" s="73" t="s">
        <v>25</v>
      </c>
      <c r="D86" s="73" t="s">
        <v>50</v>
      </c>
      <c r="E86" s="73" t="s">
        <v>178</v>
      </c>
      <c r="F86" s="73"/>
      <c r="G86" s="75" t="s">
        <v>51</v>
      </c>
      <c r="H86" s="76">
        <v>1</v>
      </c>
      <c r="I86" s="92">
        <v>2.85</v>
      </c>
      <c r="J86" s="92">
        <v>2.85</v>
      </c>
    </row>
    <row r="87" ht="39.6" spans="1:10">
      <c r="A87" s="77" t="s">
        <v>70</v>
      </c>
      <c r="B87" s="78" t="s">
        <v>179</v>
      </c>
      <c r="C87" s="77" t="s">
        <v>25</v>
      </c>
      <c r="D87" s="77" t="s">
        <v>180</v>
      </c>
      <c r="E87" s="77" t="s">
        <v>73</v>
      </c>
      <c r="F87" s="77"/>
      <c r="G87" s="79" t="s">
        <v>74</v>
      </c>
      <c r="H87" s="80">
        <v>0.0075</v>
      </c>
      <c r="I87" s="93">
        <v>343.18</v>
      </c>
      <c r="J87" s="93">
        <v>2.57</v>
      </c>
    </row>
    <row r="88" ht="39.6" spans="1:10">
      <c r="A88" s="77" t="s">
        <v>70</v>
      </c>
      <c r="B88" s="78" t="s">
        <v>181</v>
      </c>
      <c r="C88" s="77" t="s">
        <v>25</v>
      </c>
      <c r="D88" s="77" t="s">
        <v>182</v>
      </c>
      <c r="E88" s="77" t="s">
        <v>73</v>
      </c>
      <c r="F88" s="77"/>
      <c r="G88" s="79" t="s">
        <v>86</v>
      </c>
      <c r="H88" s="80">
        <v>0.0032</v>
      </c>
      <c r="I88" s="93">
        <v>88.23</v>
      </c>
      <c r="J88" s="93">
        <v>0.28</v>
      </c>
    </row>
    <row r="89" ht="26.4" spans="1:10">
      <c r="A89" s="85"/>
      <c r="B89" s="85"/>
      <c r="C89" s="85"/>
      <c r="D89" s="85"/>
      <c r="E89" s="85" t="s">
        <v>101</v>
      </c>
      <c r="F89" s="86">
        <v>0.21</v>
      </c>
      <c r="G89" s="85" t="s">
        <v>102</v>
      </c>
      <c r="H89" s="86">
        <v>0</v>
      </c>
      <c r="I89" s="85" t="s">
        <v>103</v>
      </c>
      <c r="J89" s="86">
        <v>0.21</v>
      </c>
    </row>
    <row r="90" ht="26.4" spans="1:10">
      <c r="A90" s="85"/>
      <c r="B90" s="85"/>
      <c r="C90" s="85"/>
      <c r="D90" s="85"/>
      <c r="E90" s="85" t="s">
        <v>104</v>
      </c>
      <c r="F90" s="86">
        <v>0.7</v>
      </c>
      <c r="G90" s="85"/>
      <c r="H90" s="85" t="s">
        <v>105</v>
      </c>
      <c r="I90" s="85"/>
      <c r="J90" s="86">
        <v>3.55</v>
      </c>
    </row>
    <row r="91" ht="26.4" customHeight="1" spans="1:10">
      <c r="A91" s="35"/>
      <c r="B91" s="35"/>
      <c r="C91" s="35"/>
      <c r="D91" s="35"/>
      <c r="E91" s="35"/>
      <c r="F91" s="35"/>
      <c r="G91" s="35" t="s">
        <v>106</v>
      </c>
      <c r="H91" s="87" t="s">
        <v>183</v>
      </c>
      <c r="I91" s="35" t="s">
        <v>108</v>
      </c>
      <c r="J91" s="94">
        <v>31950</v>
      </c>
    </row>
    <row r="92" ht="26.4" customHeight="1" spans="1:10">
      <c r="A92" s="88"/>
      <c r="B92" s="88"/>
      <c r="C92" s="88"/>
      <c r="D92" s="88"/>
      <c r="E92" s="88"/>
      <c r="F92" s="88"/>
      <c r="G92" s="88"/>
      <c r="H92" s="88"/>
      <c r="I92" s="88"/>
      <c r="J92" s="88"/>
    </row>
    <row r="93" ht="26.4" customHeight="1" spans="1:10">
      <c r="A93" s="29" t="s">
        <v>52</v>
      </c>
      <c r="B93" s="30" t="s">
        <v>10</v>
      </c>
      <c r="C93" s="29" t="s">
        <v>11</v>
      </c>
      <c r="D93" s="29" t="s">
        <v>12</v>
      </c>
      <c r="E93" s="29" t="s">
        <v>67</v>
      </c>
      <c r="F93" s="29"/>
      <c r="G93" s="72" t="s">
        <v>13</v>
      </c>
      <c r="H93" s="30" t="s">
        <v>14</v>
      </c>
      <c r="I93" s="30" t="s">
        <v>15</v>
      </c>
      <c r="J93" s="30" t="s">
        <v>17</v>
      </c>
    </row>
    <row r="94" ht="26.4" customHeight="1" spans="1:10">
      <c r="A94" s="73" t="s">
        <v>68</v>
      </c>
      <c r="B94" s="74" t="s">
        <v>53</v>
      </c>
      <c r="C94" s="73" t="s">
        <v>25</v>
      </c>
      <c r="D94" s="73" t="s">
        <v>54</v>
      </c>
      <c r="E94" s="73" t="s">
        <v>109</v>
      </c>
      <c r="F94" s="73"/>
      <c r="G94" s="75" t="s">
        <v>31</v>
      </c>
      <c r="H94" s="76">
        <v>1</v>
      </c>
      <c r="I94" s="92">
        <v>19.92</v>
      </c>
      <c r="J94" s="92">
        <v>19.92</v>
      </c>
    </row>
    <row r="95" ht="26.4" customHeight="1" spans="1:10">
      <c r="A95" s="77" t="s">
        <v>70</v>
      </c>
      <c r="B95" s="78" t="s">
        <v>118</v>
      </c>
      <c r="C95" s="77" t="s">
        <v>25</v>
      </c>
      <c r="D95" s="77" t="s">
        <v>119</v>
      </c>
      <c r="E95" s="77" t="s">
        <v>80</v>
      </c>
      <c r="F95" s="77"/>
      <c r="G95" s="79" t="s">
        <v>81</v>
      </c>
      <c r="H95" s="80">
        <v>0.1386</v>
      </c>
      <c r="I95" s="93">
        <v>23.48</v>
      </c>
      <c r="J95" s="93">
        <v>3.25</v>
      </c>
    </row>
    <row r="96" ht="26.4" customHeight="1" spans="1:10">
      <c r="A96" s="77" t="s">
        <v>70</v>
      </c>
      <c r="B96" s="78" t="s">
        <v>114</v>
      </c>
      <c r="C96" s="77" t="s">
        <v>25</v>
      </c>
      <c r="D96" s="77" t="s">
        <v>115</v>
      </c>
      <c r="E96" s="77" t="s">
        <v>80</v>
      </c>
      <c r="F96" s="77"/>
      <c r="G96" s="79" t="s">
        <v>81</v>
      </c>
      <c r="H96" s="80">
        <v>0.0277</v>
      </c>
      <c r="I96" s="93">
        <v>24.53</v>
      </c>
      <c r="J96" s="93">
        <v>0.67</v>
      </c>
    </row>
    <row r="97" spans="1:10">
      <c r="A97" s="81" t="s">
        <v>87</v>
      </c>
      <c r="B97" s="82" t="s">
        <v>184</v>
      </c>
      <c r="C97" s="81" t="s">
        <v>25</v>
      </c>
      <c r="D97" s="81" t="s">
        <v>185</v>
      </c>
      <c r="E97" s="81" t="s">
        <v>90</v>
      </c>
      <c r="F97" s="81"/>
      <c r="G97" s="83" t="s">
        <v>186</v>
      </c>
      <c r="H97" s="84">
        <v>1</v>
      </c>
      <c r="I97" s="89">
        <v>16</v>
      </c>
      <c r="J97" s="89">
        <v>16</v>
      </c>
    </row>
    <row r="98" ht="26.4" spans="1:10">
      <c r="A98" s="85"/>
      <c r="B98" s="85"/>
      <c r="C98" s="85"/>
      <c r="D98" s="85"/>
      <c r="E98" s="85" t="s">
        <v>101</v>
      </c>
      <c r="F98" s="86">
        <v>2.3</v>
      </c>
      <c r="G98" s="85" t="s">
        <v>102</v>
      </c>
      <c r="H98" s="86">
        <v>0</v>
      </c>
      <c r="I98" s="85" t="s">
        <v>103</v>
      </c>
      <c r="J98" s="86">
        <v>2.3</v>
      </c>
    </row>
    <row r="99" ht="26.4" spans="1:10">
      <c r="A99" s="85"/>
      <c r="B99" s="85"/>
      <c r="C99" s="85"/>
      <c r="D99" s="85"/>
      <c r="E99" s="85" t="s">
        <v>104</v>
      </c>
      <c r="F99" s="86">
        <v>4.91</v>
      </c>
      <c r="G99" s="85"/>
      <c r="H99" s="85" t="s">
        <v>105</v>
      </c>
      <c r="I99" s="85"/>
      <c r="J99" s="86">
        <v>24.83</v>
      </c>
    </row>
    <row r="100" ht="14.55" spans="1:10">
      <c r="A100" s="35"/>
      <c r="B100" s="35"/>
      <c r="C100" s="35"/>
      <c r="D100" s="35"/>
      <c r="E100" s="35"/>
      <c r="F100" s="35"/>
      <c r="G100" s="35" t="s">
        <v>106</v>
      </c>
      <c r="H100" s="87" t="s">
        <v>187</v>
      </c>
      <c r="I100" s="35" t="s">
        <v>108</v>
      </c>
      <c r="J100" s="94">
        <v>32328.66</v>
      </c>
    </row>
    <row r="101" ht="14.55" spans="1:10">
      <c r="A101" s="88"/>
      <c r="B101" s="88"/>
      <c r="C101" s="88"/>
      <c r="D101" s="88"/>
      <c r="E101" s="88"/>
      <c r="F101" s="88"/>
      <c r="G101" s="88"/>
      <c r="H101" s="88"/>
      <c r="I101" s="88"/>
      <c r="J101" s="88"/>
    </row>
    <row r="102" spans="1:10">
      <c r="A102" s="31" t="s">
        <v>55</v>
      </c>
      <c r="B102" s="31"/>
      <c r="C102" s="31"/>
      <c r="D102" s="31" t="s">
        <v>56</v>
      </c>
      <c r="E102" s="31"/>
      <c r="F102" s="31"/>
      <c r="G102" s="31"/>
      <c r="H102" s="32"/>
      <c r="I102" s="31"/>
      <c r="J102" s="91">
        <v>90676.56</v>
      </c>
    </row>
    <row r="103" spans="1:10">
      <c r="A103" s="29" t="s">
        <v>57</v>
      </c>
      <c r="B103" s="30" t="s">
        <v>10</v>
      </c>
      <c r="C103" s="29" t="s">
        <v>11</v>
      </c>
      <c r="D103" s="29" t="s">
        <v>12</v>
      </c>
      <c r="E103" s="29" t="s">
        <v>67</v>
      </c>
      <c r="F103" s="29"/>
      <c r="G103" s="72" t="s">
        <v>13</v>
      </c>
      <c r="H103" s="30" t="s">
        <v>14</v>
      </c>
      <c r="I103" s="30" t="s">
        <v>15</v>
      </c>
      <c r="J103" s="30" t="s">
        <v>17</v>
      </c>
    </row>
    <row r="104" customHeight="1" spans="1:10">
      <c r="A104" s="73" t="s">
        <v>68</v>
      </c>
      <c r="B104" s="74" t="s">
        <v>58</v>
      </c>
      <c r="C104" s="73" t="s">
        <v>25</v>
      </c>
      <c r="D104" s="73" t="s">
        <v>59</v>
      </c>
      <c r="E104" s="73" t="s">
        <v>188</v>
      </c>
      <c r="F104" s="73"/>
      <c r="G104" s="75" t="s">
        <v>27</v>
      </c>
      <c r="H104" s="76">
        <v>1</v>
      </c>
      <c r="I104" s="92">
        <v>183.8</v>
      </c>
      <c r="J104" s="92">
        <v>183.8</v>
      </c>
    </row>
    <row r="105" customHeight="1" spans="1:10">
      <c r="A105" s="77" t="s">
        <v>70</v>
      </c>
      <c r="B105" s="78" t="s">
        <v>164</v>
      </c>
      <c r="C105" s="77" t="s">
        <v>25</v>
      </c>
      <c r="D105" s="77" t="s">
        <v>165</v>
      </c>
      <c r="E105" s="77" t="s">
        <v>73</v>
      </c>
      <c r="F105" s="77"/>
      <c r="G105" s="79" t="s">
        <v>86</v>
      </c>
      <c r="H105" s="80">
        <v>0.1280632</v>
      </c>
      <c r="I105" s="93">
        <v>88.25</v>
      </c>
      <c r="J105" s="93">
        <v>11.3</v>
      </c>
    </row>
    <row r="106" customHeight="1" spans="1:10">
      <c r="A106" s="77" t="s">
        <v>70</v>
      </c>
      <c r="B106" s="78" t="s">
        <v>189</v>
      </c>
      <c r="C106" s="77" t="s">
        <v>25</v>
      </c>
      <c r="D106" s="77" t="s">
        <v>190</v>
      </c>
      <c r="E106" s="77" t="s">
        <v>80</v>
      </c>
      <c r="F106" s="77"/>
      <c r="G106" s="79" t="s">
        <v>81</v>
      </c>
      <c r="H106" s="80">
        <v>0.1811332</v>
      </c>
      <c r="I106" s="93">
        <v>28.51</v>
      </c>
      <c r="J106" s="93">
        <v>5.16</v>
      </c>
    </row>
    <row r="107" customHeight="1" spans="1:10">
      <c r="A107" s="77" t="s">
        <v>70</v>
      </c>
      <c r="B107" s="78" t="s">
        <v>191</v>
      </c>
      <c r="C107" s="77" t="s">
        <v>25</v>
      </c>
      <c r="D107" s="77" t="s">
        <v>192</v>
      </c>
      <c r="E107" s="77" t="s">
        <v>80</v>
      </c>
      <c r="F107" s="77"/>
      <c r="G107" s="79" t="s">
        <v>40</v>
      </c>
      <c r="H107" s="80">
        <v>0.0045452</v>
      </c>
      <c r="I107" s="93">
        <v>860.87</v>
      </c>
      <c r="J107" s="93">
        <v>3.91</v>
      </c>
    </row>
    <row r="108" customHeight="1" spans="1:10">
      <c r="A108" s="77" t="s">
        <v>70</v>
      </c>
      <c r="B108" s="78" t="s">
        <v>118</v>
      </c>
      <c r="C108" s="77" t="s">
        <v>25</v>
      </c>
      <c r="D108" s="77" t="s">
        <v>119</v>
      </c>
      <c r="E108" s="77" t="s">
        <v>80</v>
      </c>
      <c r="F108" s="77"/>
      <c r="G108" s="79" t="s">
        <v>81</v>
      </c>
      <c r="H108" s="80">
        <v>0.3622664</v>
      </c>
      <c r="I108" s="93">
        <v>23.48</v>
      </c>
      <c r="J108" s="93">
        <v>8.5</v>
      </c>
    </row>
    <row r="109" ht="26.4" spans="1:10">
      <c r="A109" s="77" t="s">
        <v>70</v>
      </c>
      <c r="B109" s="78" t="s">
        <v>166</v>
      </c>
      <c r="C109" s="77" t="s">
        <v>25</v>
      </c>
      <c r="D109" s="77" t="s">
        <v>167</v>
      </c>
      <c r="E109" s="77" t="s">
        <v>73</v>
      </c>
      <c r="F109" s="77"/>
      <c r="G109" s="79" t="s">
        <v>74</v>
      </c>
      <c r="H109" s="80">
        <v>0.05307</v>
      </c>
      <c r="I109" s="93">
        <v>215.08</v>
      </c>
      <c r="J109" s="93">
        <v>11.41</v>
      </c>
    </row>
    <row r="110" spans="1:10">
      <c r="A110" s="81" t="s">
        <v>87</v>
      </c>
      <c r="B110" s="82" t="s">
        <v>193</v>
      </c>
      <c r="C110" s="81" t="s">
        <v>25</v>
      </c>
      <c r="D110" s="81" t="s">
        <v>194</v>
      </c>
      <c r="E110" s="81" t="s">
        <v>90</v>
      </c>
      <c r="F110" s="81"/>
      <c r="G110" s="83" t="s">
        <v>27</v>
      </c>
      <c r="H110" s="84">
        <v>1.03</v>
      </c>
      <c r="I110" s="89">
        <v>139.34</v>
      </c>
      <c r="J110" s="89">
        <v>143.52</v>
      </c>
    </row>
    <row r="111" ht="26.4" spans="1:10">
      <c r="A111" s="85"/>
      <c r="B111" s="85"/>
      <c r="C111" s="85"/>
      <c r="D111" s="85"/>
      <c r="E111" s="85" t="s">
        <v>101</v>
      </c>
      <c r="F111" s="86">
        <v>12.58</v>
      </c>
      <c r="G111" s="85" t="s">
        <v>102</v>
      </c>
      <c r="H111" s="86">
        <v>0</v>
      </c>
      <c r="I111" s="85" t="s">
        <v>103</v>
      </c>
      <c r="J111" s="86">
        <v>12.58</v>
      </c>
    </row>
    <row r="112" ht="26.4" spans="1:10">
      <c r="A112" s="85"/>
      <c r="B112" s="85"/>
      <c r="C112" s="85"/>
      <c r="D112" s="85"/>
      <c r="E112" s="85" t="s">
        <v>104</v>
      </c>
      <c r="F112" s="86">
        <v>45.32</v>
      </c>
      <c r="G112" s="85"/>
      <c r="H112" s="85" t="s">
        <v>105</v>
      </c>
      <c r="I112" s="85"/>
      <c r="J112" s="86">
        <v>229.12</v>
      </c>
    </row>
    <row r="113" ht="14.55" spans="1:10">
      <c r="A113" s="35"/>
      <c r="B113" s="35"/>
      <c r="C113" s="35"/>
      <c r="D113" s="35"/>
      <c r="E113" s="35"/>
      <c r="F113" s="35"/>
      <c r="G113" s="35" t="s">
        <v>106</v>
      </c>
      <c r="H113" s="87" t="s">
        <v>195</v>
      </c>
      <c r="I113" s="35" t="s">
        <v>108</v>
      </c>
      <c r="J113" s="94">
        <v>37346.56</v>
      </c>
    </row>
    <row r="114" ht="14.55" spans="1:10">
      <c r="A114" s="88"/>
      <c r="B114" s="88"/>
      <c r="C114" s="88"/>
      <c r="D114" s="88"/>
      <c r="E114" s="88"/>
      <c r="F114" s="88"/>
      <c r="G114" s="88"/>
      <c r="H114" s="88"/>
      <c r="I114" s="88"/>
      <c r="J114" s="88"/>
    </row>
    <row r="115" spans="1:10">
      <c r="A115" s="29" t="s">
        <v>60</v>
      </c>
      <c r="B115" s="30" t="s">
        <v>10</v>
      </c>
      <c r="C115" s="29" t="s">
        <v>11</v>
      </c>
      <c r="D115" s="29" t="s">
        <v>12</v>
      </c>
      <c r="E115" s="29" t="s">
        <v>67</v>
      </c>
      <c r="F115" s="29"/>
      <c r="G115" s="72" t="s">
        <v>13</v>
      </c>
      <c r="H115" s="30" t="s">
        <v>14</v>
      </c>
      <c r="I115" s="30" t="s">
        <v>15</v>
      </c>
      <c r="J115" s="30" t="s">
        <v>17</v>
      </c>
    </row>
    <row r="116" customHeight="1" spans="1:10">
      <c r="A116" s="73" t="s">
        <v>68</v>
      </c>
      <c r="B116" s="74" t="s">
        <v>61</v>
      </c>
      <c r="C116" s="73" t="s">
        <v>43</v>
      </c>
      <c r="D116" s="73" t="s">
        <v>62</v>
      </c>
      <c r="E116" s="73" t="s">
        <v>22</v>
      </c>
      <c r="F116" s="73"/>
      <c r="G116" s="75" t="s">
        <v>63</v>
      </c>
      <c r="H116" s="76">
        <v>1</v>
      </c>
      <c r="I116" s="92">
        <v>855.61</v>
      </c>
      <c r="J116" s="92">
        <v>855.61</v>
      </c>
    </row>
    <row r="117" spans="1:10">
      <c r="A117" s="35"/>
      <c r="B117" s="35"/>
      <c r="C117" s="35"/>
      <c r="D117" s="35"/>
      <c r="E117" s="35"/>
      <c r="F117" s="35" t="s">
        <v>158</v>
      </c>
      <c r="G117" s="35"/>
      <c r="H117" s="35"/>
      <c r="I117" s="35"/>
      <c r="J117" s="35">
        <v>0</v>
      </c>
    </row>
    <row r="118" spans="1:10">
      <c r="A118" s="35"/>
      <c r="B118" s="35"/>
      <c r="C118" s="35"/>
      <c r="D118" s="35"/>
      <c r="E118" s="35"/>
      <c r="F118" s="35" t="s">
        <v>159</v>
      </c>
      <c r="G118" s="35"/>
      <c r="H118" s="35"/>
      <c r="I118" s="35"/>
      <c r="J118" s="35">
        <v>1</v>
      </c>
    </row>
    <row r="119" spans="1:10">
      <c r="A119" s="35"/>
      <c r="B119" s="35"/>
      <c r="C119" s="35"/>
      <c r="D119" s="35"/>
      <c r="E119" s="35"/>
      <c r="F119" s="35" t="s">
        <v>160</v>
      </c>
      <c r="G119" s="35"/>
      <c r="H119" s="35"/>
      <c r="I119" s="35"/>
      <c r="J119" s="35">
        <v>0</v>
      </c>
    </row>
    <row r="120" spans="1:10">
      <c r="A120" s="35"/>
      <c r="B120" s="35"/>
      <c r="C120" s="35"/>
      <c r="D120" s="35"/>
      <c r="E120" s="35"/>
      <c r="F120" s="35" t="s">
        <v>161</v>
      </c>
      <c r="G120" s="35"/>
      <c r="H120" s="35"/>
      <c r="I120" s="35"/>
      <c r="J120" s="35">
        <v>0</v>
      </c>
    </row>
    <row r="121" spans="1:10">
      <c r="A121" s="35"/>
      <c r="B121" s="35"/>
      <c r="C121" s="35"/>
      <c r="D121" s="35"/>
      <c r="E121" s="35"/>
      <c r="F121" s="35" t="s">
        <v>162</v>
      </c>
      <c r="G121" s="35"/>
      <c r="H121" s="35"/>
      <c r="I121" s="35"/>
      <c r="J121" s="35">
        <v>0</v>
      </c>
    </row>
    <row r="122" customHeight="1" spans="1:10">
      <c r="A122" s="29" t="s">
        <v>196</v>
      </c>
      <c r="B122" s="30" t="s">
        <v>10</v>
      </c>
      <c r="C122" s="29" t="s">
        <v>11</v>
      </c>
      <c r="D122" s="29" t="s">
        <v>197</v>
      </c>
      <c r="E122" s="30" t="s">
        <v>141</v>
      </c>
      <c r="F122" s="30" t="s">
        <v>198</v>
      </c>
      <c r="G122" s="30" t="s">
        <v>199</v>
      </c>
      <c r="H122" s="30"/>
      <c r="I122" s="30"/>
      <c r="J122" s="30" t="s">
        <v>143</v>
      </c>
    </row>
    <row r="123" customHeight="1" spans="1:10">
      <c r="A123" s="77" t="s">
        <v>68</v>
      </c>
      <c r="B123" s="78" t="s">
        <v>200</v>
      </c>
      <c r="C123" s="77" t="s">
        <v>43</v>
      </c>
      <c r="D123" s="77" t="s">
        <v>201</v>
      </c>
      <c r="E123" s="80">
        <v>0.421</v>
      </c>
      <c r="F123" s="79" t="s">
        <v>40</v>
      </c>
      <c r="G123" s="96" t="s">
        <v>202</v>
      </c>
      <c r="H123" s="96"/>
      <c r="I123" s="77"/>
      <c r="J123" s="96" t="s">
        <v>203</v>
      </c>
    </row>
    <row r="124" customHeight="1" spans="1:10">
      <c r="A124" s="77" t="s">
        <v>68</v>
      </c>
      <c r="B124" s="78" t="s">
        <v>204</v>
      </c>
      <c r="C124" s="77" t="s">
        <v>43</v>
      </c>
      <c r="D124" s="77" t="s">
        <v>205</v>
      </c>
      <c r="E124" s="80">
        <v>2.7747</v>
      </c>
      <c r="F124" s="79" t="s">
        <v>31</v>
      </c>
      <c r="G124" s="96" t="s">
        <v>206</v>
      </c>
      <c r="H124" s="96"/>
      <c r="I124" s="77"/>
      <c r="J124" s="96" t="s">
        <v>207</v>
      </c>
    </row>
    <row r="125" ht="26.4" spans="1:10">
      <c r="A125" s="77" t="s">
        <v>68</v>
      </c>
      <c r="B125" s="78" t="s">
        <v>208</v>
      </c>
      <c r="C125" s="77" t="s">
        <v>43</v>
      </c>
      <c r="D125" s="77" t="s">
        <v>209</v>
      </c>
      <c r="E125" s="80">
        <v>0.421</v>
      </c>
      <c r="F125" s="79" t="s">
        <v>40</v>
      </c>
      <c r="G125" s="96" t="s">
        <v>210</v>
      </c>
      <c r="H125" s="96"/>
      <c r="I125" s="77"/>
      <c r="J125" s="96" t="s">
        <v>211</v>
      </c>
    </row>
    <row r="126" ht="26.4" spans="1:10">
      <c r="A126" s="77" t="s">
        <v>68</v>
      </c>
      <c r="B126" s="78" t="s">
        <v>212</v>
      </c>
      <c r="C126" s="77" t="s">
        <v>43</v>
      </c>
      <c r="D126" s="77" t="s">
        <v>213</v>
      </c>
      <c r="E126" s="80">
        <v>1.0849</v>
      </c>
      <c r="F126" s="79" t="s">
        <v>31</v>
      </c>
      <c r="G126" s="96" t="s">
        <v>214</v>
      </c>
      <c r="H126" s="96"/>
      <c r="I126" s="77"/>
      <c r="J126" s="96" t="s">
        <v>215</v>
      </c>
    </row>
    <row r="127" ht="26.4" spans="1:10">
      <c r="A127" s="77" t="s">
        <v>68</v>
      </c>
      <c r="B127" s="78" t="s">
        <v>216</v>
      </c>
      <c r="C127" s="77" t="s">
        <v>43</v>
      </c>
      <c r="D127" s="77" t="s">
        <v>217</v>
      </c>
      <c r="E127" s="80">
        <v>0.6183</v>
      </c>
      <c r="F127" s="79" t="s">
        <v>40</v>
      </c>
      <c r="G127" s="96" t="s">
        <v>218</v>
      </c>
      <c r="H127" s="96"/>
      <c r="I127" s="77"/>
      <c r="J127" s="96" t="s">
        <v>219</v>
      </c>
    </row>
    <row r="128" ht="26.4" spans="1:10">
      <c r="A128" s="77" t="s">
        <v>68</v>
      </c>
      <c r="B128" s="78" t="s">
        <v>220</v>
      </c>
      <c r="C128" s="77" t="s">
        <v>43</v>
      </c>
      <c r="D128" s="77" t="s">
        <v>221</v>
      </c>
      <c r="E128" s="80">
        <v>26.335</v>
      </c>
      <c r="F128" s="79" t="s">
        <v>222</v>
      </c>
      <c r="G128" s="96" t="s">
        <v>223</v>
      </c>
      <c r="H128" s="96"/>
      <c r="I128" s="77"/>
      <c r="J128" s="96" t="s">
        <v>224</v>
      </c>
    </row>
    <row r="129" spans="1:10">
      <c r="A129" s="35"/>
      <c r="B129" s="35"/>
      <c r="C129" s="35"/>
      <c r="D129" s="35"/>
      <c r="E129" s="35"/>
      <c r="F129" s="35" t="s">
        <v>225</v>
      </c>
      <c r="G129" s="35"/>
      <c r="H129" s="35"/>
      <c r="I129" s="35"/>
      <c r="J129" s="35">
        <v>855.6107</v>
      </c>
    </row>
    <row r="130" ht="26.4" spans="1:10">
      <c r="A130" s="85"/>
      <c r="B130" s="85"/>
      <c r="C130" s="85"/>
      <c r="D130" s="85"/>
      <c r="E130" s="85" t="s">
        <v>101</v>
      </c>
      <c r="F130" s="86">
        <v>0</v>
      </c>
      <c r="G130" s="85" t="s">
        <v>102</v>
      </c>
      <c r="H130" s="86">
        <v>300.32</v>
      </c>
      <c r="I130" s="85" t="s">
        <v>103</v>
      </c>
      <c r="J130" s="86">
        <v>300.322781765783</v>
      </c>
    </row>
    <row r="131" ht="26.4" spans="1:10">
      <c r="A131" s="85"/>
      <c r="B131" s="85"/>
      <c r="C131" s="85"/>
      <c r="D131" s="85"/>
      <c r="E131" s="85" t="s">
        <v>104</v>
      </c>
      <c r="F131" s="86">
        <v>210.99</v>
      </c>
      <c r="G131" s="85"/>
      <c r="H131" s="85" t="s">
        <v>105</v>
      </c>
      <c r="I131" s="85"/>
      <c r="J131" s="86">
        <v>1066.6</v>
      </c>
    </row>
    <row r="132" ht="14.55" spans="1:10">
      <c r="A132" s="35"/>
      <c r="B132" s="35"/>
      <c r="C132" s="35"/>
      <c r="D132" s="35"/>
      <c r="E132" s="35"/>
      <c r="F132" s="35"/>
      <c r="G132" s="35" t="s">
        <v>106</v>
      </c>
      <c r="H132" s="87" t="s">
        <v>226</v>
      </c>
      <c r="I132" s="35" t="s">
        <v>108</v>
      </c>
      <c r="J132" s="94">
        <v>53330</v>
      </c>
    </row>
    <row r="133" ht="14.55" spans="1:10">
      <c r="A133" s="88"/>
      <c r="B133" s="88"/>
      <c r="C133" s="88"/>
      <c r="D133" s="88"/>
      <c r="E133" s="88"/>
      <c r="F133" s="88"/>
      <c r="G133" s="88"/>
      <c r="H133" s="88"/>
      <c r="I133" s="88"/>
      <c r="J133" s="88"/>
    </row>
    <row r="134" spans="1:10">
      <c r="A134" s="97"/>
      <c r="B134" s="97"/>
      <c r="C134" s="97"/>
      <c r="D134" s="97"/>
      <c r="E134" s="97"/>
      <c r="F134" s="97"/>
      <c r="G134" s="97"/>
      <c r="H134" s="97"/>
      <c r="I134" s="97"/>
      <c r="J134" s="97"/>
    </row>
    <row r="135" spans="1:10">
      <c r="A135" s="35"/>
      <c r="B135" s="35"/>
      <c r="C135" s="35"/>
      <c r="D135" s="98"/>
      <c r="E135" s="35"/>
      <c r="F135" s="26" t="s">
        <v>64</v>
      </c>
      <c r="G135" s="35"/>
      <c r="H135" s="94">
        <v>732291.03</v>
      </c>
      <c r="I135" s="35"/>
      <c r="J135" s="35"/>
    </row>
    <row r="136" spans="1:10">
      <c r="A136" s="35"/>
      <c r="B136" s="35"/>
      <c r="C136" s="35"/>
      <c r="D136" s="98"/>
      <c r="E136" s="35"/>
      <c r="F136" s="26" t="s">
        <v>65</v>
      </c>
      <c r="G136" s="35"/>
      <c r="H136" s="94">
        <v>180532.49</v>
      </c>
      <c r="I136" s="35"/>
      <c r="J136" s="35"/>
    </row>
    <row r="137" spans="1:10">
      <c r="A137" s="35"/>
      <c r="B137" s="35"/>
      <c r="C137" s="35"/>
      <c r="D137" s="98"/>
      <c r="E137" s="35"/>
      <c r="F137" s="26" t="s">
        <v>66</v>
      </c>
      <c r="G137" s="35"/>
      <c r="H137" s="94">
        <v>912823.52</v>
      </c>
      <c r="I137" s="35"/>
      <c r="J137" s="35"/>
    </row>
  </sheetData>
  <mergeCells count="131">
    <mergeCell ref="E3:F3"/>
    <mergeCell ref="G3:H3"/>
    <mergeCell ref="I3:J3"/>
    <mergeCell ref="E4:F4"/>
    <mergeCell ref="G4:H4"/>
    <mergeCell ref="I4:J4"/>
    <mergeCell ref="F5:G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H19:I19"/>
    <mergeCell ref="E22:F22"/>
    <mergeCell ref="E23:F23"/>
    <mergeCell ref="E24:F24"/>
    <mergeCell ref="E25:F25"/>
    <mergeCell ref="E26:F26"/>
    <mergeCell ref="H28:I28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H41:I41"/>
    <mergeCell ref="F44:G44"/>
    <mergeCell ref="E45:F45"/>
    <mergeCell ref="E46:F46"/>
    <mergeCell ref="E47:F47"/>
    <mergeCell ref="E48:F48"/>
    <mergeCell ref="H50:I50"/>
    <mergeCell ref="E53:F53"/>
    <mergeCell ref="E54:F54"/>
    <mergeCell ref="F55:G55"/>
    <mergeCell ref="H55:I55"/>
    <mergeCell ref="A58:E58"/>
    <mergeCell ref="F58:I58"/>
    <mergeCell ref="F59:I59"/>
    <mergeCell ref="A61:E61"/>
    <mergeCell ref="F61:I61"/>
    <mergeCell ref="A62:E62"/>
    <mergeCell ref="F62:I62"/>
    <mergeCell ref="A63:E63"/>
    <mergeCell ref="F63:I63"/>
    <mergeCell ref="A64:E64"/>
    <mergeCell ref="F64:I64"/>
    <mergeCell ref="A65:E65"/>
    <mergeCell ref="F65:I65"/>
    <mergeCell ref="A66:E66"/>
    <mergeCell ref="F66:I66"/>
    <mergeCell ref="A67:E67"/>
    <mergeCell ref="F67:I67"/>
    <mergeCell ref="H69:I6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H82:I82"/>
    <mergeCell ref="E85:F85"/>
    <mergeCell ref="E86:F86"/>
    <mergeCell ref="E87:F87"/>
    <mergeCell ref="E88:F88"/>
    <mergeCell ref="H90:I90"/>
    <mergeCell ref="E93:F93"/>
    <mergeCell ref="E94:F94"/>
    <mergeCell ref="E95:F95"/>
    <mergeCell ref="E96:F96"/>
    <mergeCell ref="E97:F97"/>
    <mergeCell ref="H99:I99"/>
    <mergeCell ref="F102:G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H112:I112"/>
    <mergeCell ref="E115:F115"/>
    <mergeCell ref="E116:F116"/>
    <mergeCell ref="A117:E117"/>
    <mergeCell ref="F117:I117"/>
    <mergeCell ref="A118:E118"/>
    <mergeCell ref="F118:I118"/>
    <mergeCell ref="A119:E119"/>
    <mergeCell ref="F119:I119"/>
    <mergeCell ref="A120:E120"/>
    <mergeCell ref="F120:I120"/>
    <mergeCell ref="A121:E121"/>
    <mergeCell ref="F121:I121"/>
    <mergeCell ref="G123:I123"/>
    <mergeCell ref="G124:I124"/>
    <mergeCell ref="G125:I125"/>
    <mergeCell ref="G126:I126"/>
    <mergeCell ref="G127:I127"/>
    <mergeCell ref="G128:I128"/>
    <mergeCell ref="A129:E129"/>
    <mergeCell ref="F129:I129"/>
    <mergeCell ref="H131:I131"/>
    <mergeCell ref="A135:C135"/>
    <mergeCell ref="F135:G135"/>
    <mergeCell ref="H135:J135"/>
    <mergeCell ref="A136:C136"/>
    <mergeCell ref="F136:G136"/>
    <mergeCell ref="H136:J136"/>
    <mergeCell ref="A137:C137"/>
    <mergeCell ref="F137:G137"/>
    <mergeCell ref="H137:J137"/>
    <mergeCell ref="A55:A56"/>
    <mergeCell ref="B55:B56"/>
    <mergeCell ref="C55:C56"/>
    <mergeCell ref="D55:D56"/>
    <mergeCell ref="E55:E56"/>
    <mergeCell ref="J55:J56"/>
  </mergeCells>
  <pageMargins left="0.511811024" right="0.511811024" top="0.787401575" bottom="0.787401575" header="0.31496062" footer="0.31496062"/>
  <pageSetup paperSize="1" scale="45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view="pageBreakPreview" zoomScale="60" zoomScaleNormal="100" workbookViewId="0">
      <selection activeCell="A4" sqref="A4:F4"/>
    </sheetView>
  </sheetViews>
  <sheetFormatPr defaultColWidth="9" defaultRowHeight="13.8" outlineLevelCol="5"/>
  <sheetData>
    <row r="1" spans="1:6">
      <c r="A1" s="36"/>
      <c r="B1" s="36"/>
      <c r="C1" s="36"/>
      <c r="D1" s="36"/>
      <c r="E1" s="36"/>
      <c r="F1" s="36"/>
    </row>
    <row r="2" spans="1:6">
      <c r="A2" s="37"/>
      <c r="B2" s="37"/>
      <c r="C2" s="37"/>
      <c r="D2" s="37"/>
      <c r="E2" s="37"/>
      <c r="F2" s="37"/>
    </row>
    <row r="3" ht="64.2" customHeight="1" spans="1:6">
      <c r="A3" s="37"/>
      <c r="B3" s="37"/>
      <c r="C3" s="37"/>
      <c r="D3" s="37"/>
      <c r="E3" s="37"/>
      <c r="F3" s="37"/>
    </row>
    <row r="4" spans="1:6">
      <c r="A4" s="38" t="s">
        <v>4</v>
      </c>
      <c r="B4" s="38"/>
      <c r="C4" s="38"/>
      <c r="D4" s="38"/>
      <c r="E4" s="38"/>
      <c r="F4" s="38"/>
    </row>
    <row r="5" spans="1:6">
      <c r="A5" s="38"/>
      <c r="B5" s="38"/>
      <c r="C5" s="38"/>
      <c r="D5" s="38"/>
      <c r="E5" s="38"/>
      <c r="F5" s="38"/>
    </row>
    <row r="6" spans="1:6">
      <c r="A6" s="39"/>
      <c r="B6" s="40"/>
      <c r="C6" s="40"/>
      <c r="D6" s="41"/>
      <c r="E6" s="41"/>
      <c r="F6" s="41"/>
    </row>
    <row r="7" spans="1:6">
      <c r="A7" s="42" t="s">
        <v>227</v>
      </c>
      <c r="B7" s="43"/>
      <c r="C7" s="43"/>
      <c r="D7" s="43"/>
      <c r="E7" s="43"/>
      <c r="F7" s="44"/>
    </row>
    <row r="8" spans="1:6">
      <c r="A8" s="43" t="s">
        <v>228</v>
      </c>
      <c r="B8" s="43"/>
      <c r="C8" s="43"/>
      <c r="D8" s="43"/>
      <c r="E8" s="43"/>
      <c r="F8" s="43"/>
    </row>
    <row r="9" spans="1:6">
      <c r="A9" s="45" t="s">
        <v>229</v>
      </c>
      <c r="B9" s="45" t="s">
        <v>230</v>
      </c>
      <c r="C9" s="45"/>
      <c r="D9" s="45"/>
      <c r="E9" s="45"/>
      <c r="F9" s="45" t="s">
        <v>231</v>
      </c>
    </row>
    <row r="10" spans="1:6">
      <c r="A10" s="46">
        <v>1</v>
      </c>
      <c r="B10" s="47" t="s">
        <v>232</v>
      </c>
      <c r="C10" s="47"/>
      <c r="D10" s="47"/>
      <c r="E10" s="47"/>
      <c r="F10" s="48">
        <v>0.0536</v>
      </c>
    </row>
    <row r="11" spans="1:6">
      <c r="A11" s="49"/>
      <c r="B11" s="50"/>
      <c r="C11" s="50"/>
      <c r="D11" s="50"/>
      <c r="E11" s="50"/>
      <c r="F11" s="51"/>
    </row>
    <row r="12" spans="1:6">
      <c r="A12" s="52" t="s">
        <v>233</v>
      </c>
      <c r="B12" s="53" t="s">
        <v>234</v>
      </c>
      <c r="C12" s="53"/>
      <c r="D12" s="53"/>
      <c r="E12" s="53"/>
      <c r="F12" s="54">
        <v>0.03</v>
      </c>
    </row>
    <row r="13" spans="1:6">
      <c r="A13" s="55"/>
      <c r="B13" s="56"/>
      <c r="C13" s="57"/>
      <c r="D13" s="57"/>
      <c r="E13" s="58"/>
      <c r="F13" s="59"/>
    </row>
    <row r="14" spans="1:6">
      <c r="A14" s="52" t="s">
        <v>235</v>
      </c>
      <c r="B14" s="53" t="s">
        <v>236</v>
      </c>
      <c r="C14" s="53"/>
      <c r="D14" s="53"/>
      <c r="E14" s="53"/>
      <c r="F14" s="54">
        <v>0.004</v>
      </c>
    </row>
    <row r="15" spans="1:6">
      <c r="A15" s="60"/>
      <c r="B15" s="61"/>
      <c r="C15" s="62"/>
      <c r="D15" s="62"/>
      <c r="E15" s="63"/>
      <c r="F15" s="64"/>
    </row>
    <row r="16" spans="1:6">
      <c r="A16" s="52" t="s">
        <v>237</v>
      </c>
      <c r="B16" s="53" t="s">
        <v>238</v>
      </c>
      <c r="C16" s="53"/>
      <c r="D16" s="53"/>
      <c r="E16" s="53"/>
      <c r="F16" s="54">
        <v>0.004</v>
      </c>
    </row>
    <row r="17" spans="1:6">
      <c r="A17" s="60"/>
      <c r="B17" s="61"/>
      <c r="C17" s="62"/>
      <c r="D17" s="62"/>
      <c r="E17" s="63"/>
      <c r="F17" s="64"/>
    </row>
    <row r="18" spans="1:6">
      <c r="A18" s="52" t="s">
        <v>239</v>
      </c>
      <c r="B18" s="53" t="s">
        <v>240</v>
      </c>
      <c r="C18" s="53"/>
      <c r="D18" s="53"/>
      <c r="E18" s="53"/>
      <c r="F18" s="54">
        <v>0.0097</v>
      </c>
    </row>
    <row r="19" spans="1:6">
      <c r="A19" s="60"/>
      <c r="B19" s="61"/>
      <c r="C19" s="62"/>
      <c r="D19" s="62"/>
      <c r="E19" s="63"/>
      <c r="F19" s="64"/>
    </row>
    <row r="20" spans="1:6">
      <c r="A20" s="52" t="s">
        <v>241</v>
      </c>
      <c r="B20" s="53" t="s">
        <v>242</v>
      </c>
      <c r="C20" s="53"/>
      <c r="D20" s="53"/>
      <c r="E20" s="53"/>
      <c r="F20" s="54">
        <v>0.0059</v>
      </c>
    </row>
    <row r="21" spans="1:6">
      <c r="A21" s="65"/>
      <c r="B21" s="66"/>
      <c r="C21" s="66"/>
      <c r="D21" s="66"/>
      <c r="E21" s="66"/>
      <c r="F21" s="67"/>
    </row>
    <row r="22" spans="1:6">
      <c r="A22" s="46">
        <v>2</v>
      </c>
      <c r="B22" s="47" t="s">
        <v>243</v>
      </c>
      <c r="C22" s="47"/>
      <c r="D22" s="47"/>
      <c r="E22" s="47"/>
      <c r="F22" s="48">
        <f>SUM(F23:F26)</f>
        <v>0.1025</v>
      </c>
    </row>
    <row r="23" spans="1:6">
      <c r="A23" s="55" t="s">
        <v>244</v>
      </c>
      <c r="B23" s="68" t="s">
        <v>245</v>
      </c>
      <c r="C23" s="68"/>
      <c r="D23" s="68"/>
      <c r="E23" s="68"/>
      <c r="F23" s="59">
        <v>0.0065</v>
      </c>
    </row>
    <row r="24" spans="1:6">
      <c r="A24" s="55" t="s">
        <v>246</v>
      </c>
      <c r="B24" s="68" t="s">
        <v>247</v>
      </c>
      <c r="C24" s="68"/>
      <c r="D24" s="68"/>
      <c r="E24" s="68"/>
      <c r="F24" s="59">
        <v>0.03</v>
      </c>
    </row>
    <row r="25" spans="1:6">
      <c r="A25" s="55" t="s">
        <v>248</v>
      </c>
      <c r="B25" s="68" t="s">
        <v>249</v>
      </c>
      <c r="C25" s="68"/>
      <c r="D25" s="68"/>
      <c r="E25" s="68"/>
      <c r="F25" s="59">
        <v>0.03</v>
      </c>
    </row>
    <row r="26" spans="1:6">
      <c r="A26" s="55" t="s">
        <v>250</v>
      </c>
      <c r="B26" s="68" t="s">
        <v>251</v>
      </c>
      <c r="C26" s="68"/>
      <c r="D26" s="68"/>
      <c r="E26" s="68"/>
      <c r="F26" s="59">
        <v>0.036</v>
      </c>
    </row>
    <row r="27" spans="1:6">
      <c r="A27" s="65"/>
      <c r="B27" s="66"/>
      <c r="C27" s="66"/>
      <c r="D27" s="66"/>
      <c r="E27" s="66"/>
      <c r="F27" s="67"/>
    </row>
    <row r="28" spans="1:6">
      <c r="A28" s="46">
        <v>3</v>
      </c>
      <c r="B28" s="47" t="s">
        <v>252</v>
      </c>
      <c r="C28" s="47"/>
      <c r="D28" s="47"/>
      <c r="E28" s="47"/>
      <c r="F28" s="48">
        <f>F29</f>
        <v>0.0616</v>
      </c>
    </row>
    <row r="29" spans="1:6">
      <c r="A29" s="55" t="s">
        <v>253</v>
      </c>
      <c r="B29" s="68" t="s">
        <v>254</v>
      </c>
      <c r="C29" s="68"/>
      <c r="D29" s="68"/>
      <c r="E29" s="68"/>
      <c r="F29" s="59">
        <v>0.0616</v>
      </c>
    </row>
    <row r="30" ht="14.55" spans="1:6">
      <c r="A30" s="55"/>
      <c r="B30" s="66"/>
      <c r="C30" s="66"/>
      <c r="D30" s="66"/>
      <c r="E30" s="66"/>
      <c r="F30" s="69"/>
    </row>
    <row r="31" ht="14.55" spans="1:6">
      <c r="A31" s="46">
        <v>4</v>
      </c>
      <c r="B31" s="47" t="s">
        <v>255</v>
      </c>
      <c r="C31" s="47"/>
      <c r="D31" s="47"/>
      <c r="E31" s="47"/>
      <c r="F31" s="70">
        <f>(((1+F12+F14+F18+F16)*(1+F20)*(1+F28))/(1-F22))-1</f>
        <v>0.246574402326463</v>
      </c>
    </row>
  </sheetData>
  <mergeCells count="28">
    <mergeCell ref="A1:F1"/>
    <mergeCell ref="A2:F2"/>
    <mergeCell ref="A4:F4"/>
    <mergeCell ref="A5:F5"/>
    <mergeCell ref="A7:F7"/>
    <mergeCell ref="A8:F8"/>
    <mergeCell ref="B9:E9"/>
    <mergeCell ref="B10:E10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</mergeCells>
  <pageMargins left="0.511811024" right="0.511811024" top="0.787401575" bottom="0.787401575" header="0.31496062" footer="0.31496062"/>
  <pageSetup paperSize="1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13"/>
  <sheetViews>
    <sheetView view="pageBreakPreview" zoomScale="60" zoomScaleNormal="100" workbookViewId="0">
      <selection activeCell="B16" sqref="B16"/>
    </sheetView>
  </sheetViews>
  <sheetFormatPr defaultColWidth="9" defaultRowHeight="13.8" outlineLevelCol="6"/>
  <cols>
    <col min="1" max="1" width="24" customWidth="1"/>
    <col min="2" max="2" width="48.5" customWidth="1"/>
    <col min="3" max="3" width="21.1" customWidth="1"/>
    <col min="4" max="4" width="23.5" customWidth="1"/>
  </cols>
  <sheetData>
    <row r="3" spans="1:7">
      <c r="A3" s="25"/>
      <c r="B3" s="25" t="s">
        <v>0</v>
      </c>
      <c r="C3" s="25" t="s">
        <v>1</v>
      </c>
      <c r="D3" s="25" t="s">
        <v>2</v>
      </c>
      <c r="E3" s="25"/>
      <c r="F3" s="25" t="s">
        <v>3</v>
      </c>
      <c r="G3" s="25"/>
    </row>
    <row r="4" ht="79.2" spans="1:7">
      <c r="A4" s="26"/>
      <c r="B4" s="27" t="s">
        <v>4</v>
      </c>
      <c r="C4" s="26" t="s">
        <v>5</v>
      </c>
      <c r="D4" s="26" t="s">
        <v>6</v>
      </c>
      <c r="E4" s="26"/>
      <c r="F4" s="26" t="s">
        <v>7</v>
      </c>
      <c r="G4" s="26"/>
    </row>
    <row r="5" spans="1:1">
      <c r="A5" s="28" t="s">
        <v>256</v>
      </c>
    </row>
    <row r="6" spans="1:7">
      <c r="A6" s="29" t="s">
        <v>9</v>
      </c>
      <c r="B6" s="29" t="s">
        <v>12</v>
      </c>
      <c r="C6" s="30" t="s">
        <v>257</v>
      </c>
      <c r="D6" s="30" t="s">
        <v>258</v>
      </c>
      <c r="E6" s="30" t="s">
        <v>259</v>
      </c>
      <c r="F6" s="30" t="s">
        <v>260</v>
      </c>
      <c r="G6" s="30" t="s">
        <v>261</v>
      </c>
    </row>
    <row r="7" ht="27.15" spans="1:7">
      <c r="A7" s="31" t="s">
        <v>19</v>
      </c>
      <c r="B7" s="31" t="s">
        <v>21</v>
      </c>
      <c r="C7" s="32" t="s">
        <v>262</v>
      </c>
      <c r="D7" s="33" t="s">
        <v>262</v>
      </c>
      <c r="E7" s="32" t="s">
        <v>22</v>
      </c>
      <c r="F7" s="32" t="s">
        <v>22</v>
      </c>
      <c r="G7" s="32" t="s">
        <v>22</v>
      </c>
    </row>
    <row r="8" ht="27.9" spans="1:7">
      <c r="A8" s="31" t="s">
        <v>35</v>
      </c>
      <c r="B8" s="31" t="s">
        <v>36</v>
      </c>
      <c r="C8" s="32" t="s">
        <v>263</v>
      </c>
      <c r="D8" s="33" t="s">
        <v>264</v>
      </c>
      <c r="E8" s="33" t="s">
        <v>264</v>
      </c>
      <c r="F8" s="33" t="s">
        <v>264</v>
      </c>
      <c r="G8" s="33" t="s">
        <v>264</v>
      </c>
    </row>
    <row r="9" ht="27.9" spans="1:7">
      <c r="A9" s="31" t="s">
        <v>55</v>
      </c>
      <c r="B9" s="31" t="s">
        <v>56</v>
      </c>
      <c r="C9" s="32" t="s">
        <v>265</v>
      </c>
      <c r="D9" s="32" t="s">
        <v>22</v>
      </c>
      <c r="E9" s="32" t="s">
        <v>22</v>
      </c>
      <c r="F9" s="32" t="s">
        <v>22</v>
      </c>
      <c r="G9" s="33" t="s">
        <v>265</v>
      </c>
    </row>
    <row r="10" ht="14.55" spans="1:7">
      <c r="A10" s="34" t="s">
        <v>266</v>
      </c>
      <c r="B10" s="34"/>
      <c r="C10" s="26"/>
      <c r="D10" s="35" t="s">
        <v>267</v>
      </c>
      <c r="E10" s="35" t="s">
        <v>268</v>
      </c>
      <c r="F10" s="35" t="s">
        <v>268</v>
      </c>
      <c r="G10" s="35" t="s">
        <v>269</v>
      </c>
    </row>
    <row r="11" spans="1:7">
      <c r="A11" s="26" t="s">
        <v>270</v>
      </c>
      <c r="B11" s="26"/>
      <c r="C11" s="26"/>
      <c r="D11" s="35" t="s">
        <v>271</v>
      </c>
      <c r="E11" s="35" t="s">
        <v>272</v>
      </c>
      <c r="F11" s="35" t="s">
        <v>272</v>
      </c>
      <c r="G11" s="35" t="s">
        <v>273</v>
      </c>
    </row>
    <row r="12" spans="1:7">
      <c r="A12" s="26" t="s">
        <v>274</v>
      </c>
      <c r="B12" s="26"/>
      <c r="C12" s="26"/>
      <c r="D12" s="35" t="s">
        <v>267</v>
      </c>
      <c r="E12" s="35" t="s">
        <v>275</v>
      </c>
      <c r="F12" s="35" t="s">
        <v>276</v>
      </c>
      <c r="G12" s="35" t="s">
        <v>277</v>
      </c>
    </row>
    <row r="13" spans="1:7">
      <c r="A13" s="26" t="s">
        <v>278</v>
      </c>
      <c r="B13" s="26"/>
      <c r="C13" s="26"/>
      <c r="D13" s="35" t="s">
        <v>271</v>
      </c>
      <c r="E13" s="35" t="s">
        <v>279</v>
      </c>
      <c r="F13" s="35" t="s">
        <v>280</v>
      </c>
      <c r="G13" s="35" t="s">
        <v>281</v>
      </c>
    </row>
  </sheetData>
  <mergeCells count="9">
    <mergeCell ref="D3:E3"/>
    <mergeCell ref="F3:G3"/>
    <mergeCell ref="D4:E4"/>
    <mergeCell ref="F4:G4"/>
    <mergeCell ref="A5:G5"/>
    <mergeCell ref="A10:B10"/>
    <mergeCell ref="A11:B11"/>
    <mergeCell ref="A12:B12"/>
    <mergeCell ref="A13:B13"/>
  </mergeCells>
  <pageMargins left="0.511811024" right="0.511811024" top="0.787401575" bottom="0.787401575" header="0.31496062" footer="0.31496062"/>
  <pageSetup paperSize="1" scale="58" orientation="portrait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view="pageBreakPreview" zoomScale="55" zoomScaleNormal="100" workbookViewId="0">
      <selection activeCell="Q9" sqref="Q9"/>
    </sheetView>
  </sheetViews>
  <sheetFormatPr defaultColWidth="9" defaultRowHeight="13.8"/>
  <cols>
    <col min="1" max="1" width="23.7" customWidth="1"/>
    <col min="4" max="4" width="39" customWidth="1"/>
    <col min="13" max="14" width="8.8" style="1"/>
  </cols>
  <sheetData>
    <row r="1" spans="1:14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2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70.8" customHeight="1" spans="1:14">
      <c r="A3" s="5"/>
      <c r="B3" s="6" t="s">
        <v>4</v>
      </c>
      <c r="C3" s="6"/>
      <c r="D3" s="6"/>
      <c r="E3" s="7"/>
      <c r="F3" s="7"/>
      <c r="G3" s="7"/>
      <c r="H3" s="7"/>
      <c r="I3" s="10"/>
      <c r="J3" s="10"/>
      <c r="K3" s="10"/>
      <c r="L3" s="10"/>
      <c r="M3" s="20"/>
      <c r="N3" s="21"/>
    </row>
    <row r="4" spans="1:14">
      <c r="A4" s="2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20"/>
      <c r="N4" s="22"/>
    </row>
    <row r="5" ht="17.4" spans="1:14">
      <c r="A5" s="11"/>
      <c r="B5" s="12" t="s">
        <v>282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>
      <c r="A6" s="13" t="s">
        <v>229</v>
      </c>
      <c r="B6" s="13" t="s">
        <v>283</v>
      </c>
      <c r="C6" s="14" t="s">
        <v>284</v>
      </c>
      <c r="D6" s="14" t="s">
        <v>230</v>
      </c>
      <c r="E6" s="15" t="s">
        <v>285</v>
      </c>
      <c r="F6" s="15" t="s">
        <v>286</v>
      </c>
      <c r="G6" s="15" t="s">
        <v>287</v>
      </c>
      <c r="H6" s="15" t="s">
        <v>288</v>
      </c>
      <c r="I6" s="15" t="s">
        <v>289</v>
      </c>
      <c r="J6" s="15" t="s">
        <v>290</v>
      </c>
      <c r="K6" s="15" t="s">
        <v>291</v>
      </c>
      <c r="L6" s="15" t="s">
        <v>292</v>
      </c>
      <c r="M6" s="23" t="s">
        <v>293</v>
      </c>
      <c r="N6" s="23" t="s">
        <v>294</v>
      </c>
    </row>
    <row r="7" spans="1:14">
      <c r="A7" s="16" t="str">
        <f>'Orçamento Sintético'!$A$8</f>
        <v> 1 </v>
      </c>
      <c r="B7" s="16"/>
      <c r="C7" s="17"/>
      <c r="D7" s="17" t="str">
        <f>'Orçamento Sintético'!$D$8</f>
        <v>SERVIÇOS PRELIMINARES</v>
      </c>
      <c r="E7" s="18"/>
      <c r="F7" s="18"/>
      <c r="G7" s="18"/>
      <c r="H7" s="18"/>
      <c r="I7" s="18"/>
      <c r="J7" s="18"/>
      <c r="K7" s="18"/>
      <c r="L7" s="18"/>
      <c r="M7" s="24"/>
      <c r="N7" s="24"/>
    </row>
    <row r="8" ht="55.2" spans="1:14">
      <c r="A8" t="str">
        <f>'Orçamento Sintético'!A9</f>
        <v> 1.1 </v>
      </c>
      <c r="B8" t="str">
        <f>'Orçamento Sintético'!C9</f>
        <v>SINAPI</v>
      </c>
      <c r="C8" t="str">
        <f>'Orçamento Sintético'!B9</f>
        <v> 99059 </v>
      </c>
      <c r="D8" s="19" t="str">
        <f>'Orçamento Sintético'!D9</f>
        <v>LOCAÇÃO CONVENCIONAL DE OBRA, UTILIZANDO GABARITO DE TÁBUAS CORRIDAS PONTALETADAS A CADA 2,00M - 2 UTILIZAÇÕES. AF_03/2024</v>
      </c>
      <c r="E8">
        <f>N8</f>
        <v>1406.385</v>
      </c>
      <c r="M8" s="1" t="str">
        <f>'Orçamento Sintético'!E9</f>
        <v>M</v>
      </c>
      <c r="N8" s="1">
        <f>'Orçamento Sintético'!F9</f>
        <v>1406.385</v>
      </c>
    </row>
    <row r="9" ht="69" spans="1:14">
      <c r="A9" t="str">
        <f>'Orçamento Sintético'!A10</f>
        <v> 1.2 </v>
      </c>
      <c r="B9" t="str">
        <f>'Orçamento Sintético'!C10</f>
        <v>SINAPI</v>
      </c>
      <c r="C9" t="str">
        <f>'Orçamento Sintético'!B10</f>
        <v> 98525 </v>
      </c>
      <c r="D9" s="19" t="str">
        <f>'Orçamento Sintético'!D10</f>
        <v>LIMPEZA MECANIZADA DE CAMADA VEGETAL, VEGETAÇÃO E PEQUENAS ÁRVORES (DIÂMETRO DE TRONCO MENOR QUE 0,20 M), COM TRATOR DE ESTEIRAS. AF_03/2024</v>
      </c>
      <c r="L9">
        <f>N9</f>
        <v>1715</v>
      </c>
      <c r="M9" s="1" t="str">
        <f>'Orçamento Sintético'!E10</f>
        <v>m²</v>
      </c>
      <c r="N9" s="1">
        <f>'Orçamento Sintético'!F10</f>
        <v>1715</v>
      </c>
    </row>
    <row r="10" ht="26.4" spans="1:14">
      <c r="A10" s="16" t="str">
        <f>'Orçamento Sintético'!A12</f>
        <v> 2 </v>
      </c>
      <c r="B10" s="16">
        <f>'Orçamento Sintético'!C12</f>
        <v>0</v>
      </c>
      <c r="C10" s="17" t="str">
        <f>'Orçamento Sintético'!B12</f>
        <v>  </v>
      </c>
      <c r="D10" s="17" t="str">
        <f>'Orçamento Sintético'!D12</f>
        <v>ESTABILIAZAÇÃO DE TALUDE E RECUPERAÇÃO DE EROSÃO</v>
      </c>
      <c r="E10" s="18" t="s">
        <v>285</v>
      </c>
      <c r="F10" s="18" t="s">
        <v>286</v>
      </c>
      <c r="G10" s="18" t="s">
        <v>287</v>
      </c>
      <c r="H10" s="18" t="s">
        <v>288</v>
      </c>
      <c r="I10" s="18" t="s">
        <v>289</v>
      </c>
      <c r="J10" s="18" t="s">
        <v>290</v>
      </c>
      <c r="K10" s="18" t="s">
        <v>291</v>
      </c>
      <c r="L10" s="18" t="s">
        <v>292</v>
      </c>
      <c r="M10" s="24" t="s">
        <v>293</v>
      </c>
      <c r="N10" s="24" t="s">
        <v>294</v>
      </c>
    </row>
    <row r="11" ht="82.8" spans="1:14">
      <c r="A11" t="str">
        <f>'Orçamento Sintético'!A13</f>
        <v> 2.1 </v>
      </c>
      <c r="B11" t="str">
        <f>'Orçamento Sintético'!C13</f>
        <v>SINAPI</v>
      </c>
      <c r="C11" t="str">
        <f>'Orçamento Sintético'!B13</f>
        <v> 102346 </v>
      </c>
      <c r="D11" s="19" t="str">
        <f>'Orçamento Sintético'!D13</f>
        <v>ESCAVAÇÃO DE VALA EM MATERIAL DE 3ª CATEGORIA, RESISTÊNCIA À COMPRESSÃO MENOR QUE 50 MPA, COM ROMPEDOR ACOPLADO EM ESCAVADEIRA HIDRÁULICA - EXCLUSIVE RETIRADA, CARGA E TRANSPORTE. AF_03/2021</v>
      </c>
      <c r="K11">
        <f>N11</f>
        <v>385.88</v>
      </c>
      <c r="M11" s="1" t="str">
        <f>'Orçamento Sintético'!E13</f>
        <v>m³</v>
      </c>
      <c r="N11" s="1">
        <f>'Orçamento Sintético'!F13</f>
        <v>385.88</v>
      </c>
    </row>
    <row r="12" spans="1:14">
      <c r="A12" t="str">
        <f>'Orçamento Sintético'!A14</f>
        <v> 2.2 </v>
      </c>
      <c r="B12" t="str">
        <f>'Orçamento Sintético'!C14</f>
        <v>SICRO3</v>
      </c>
      <c r="C12" t="str">
        <f>'Orçamento Sintético'!B14</f>
        <v> 4815671 </v>
      </c>
      <c r="D12" s="19" t="str">
        <f>'Orçamento Sintético'!D14</f>
        <v>Reaterro e compactação com soquete vibratório</v>
      </c>
      <c r="K12">
        <f t="shared" ref="K12:K14" si="0">N12</f>
        <v>385.88</v>
      </c>
      <c r="M12" s="1" t="str">
        <f>'Orçamento Sintético'!E14</f>
        <v>m³</v>
      </c>
      <c r="N12" s="1">
        <f>'Orçamento Sintético'!F14</f>
        <v>385.88</v>
      </c>
    </row>
    <row r="13" ht="82.8" spans="1:14">
      <c r="A13" t="str">
        <f>'Orçamento Sintético'!A15</f>
        <v> 2.3 </v>
      </c>
      <c r="B13" t="str">
        <f>'Orçamento Sintético'!C15</f>
        <v>SINAPI</v>
      </c>
      <c r="C13" t="str">
        <f>'Orçamento Sintético'!B15</f>
        <v> 94304 </v>
      </c>
      <c r="D13" s="19" t="str">
        <f>'Orçamento Sintético'!D15</f>
        <v>ATERRO MECANIZADO DE VALA COM ESCAVADEIRA HIDRÁULICA (CAPACIDADE DA CAÇAMBA: 0,8 M³ / POTÊNCIA: 111 HP), LARGURA ATÉ 2,5 M, PROFUNDIDADE ATÉ 1,5 M, COM SOLO ARGILO-ARENOSO. AF_08/2023</v>
      </c>
      <c r="K13">
        <f t="shared" si="0"/>
        <v>6431.25</v>
      </c>
      <c r="M13" s="1" t="str">
        <f>'Orçamento Sintético'!E15</f>
        <v>m³</v>
      </c>
      <c r="N13" s="1">
        <f>'Orçamento Sintético'!F15</f>
        <v>6431.25</v>
      </c>
    </row>
    <row r="14" ht="55.2" spans="1:14">
      <c r="A14" t="str">
        <f>'Orçamento Sintético'!A16</f>
        <v> 2.4 </v>
      </c>
      <c r="B14" t="str">
        <f>'Orçamento Sintético'!C16</f>
        <v>SINAPI</v>
      </c>
      <c r="C14" t="str">
        <f>'Orçamento Sintético'!B16</f>
        <v> 93591 </v>
      </c>
      <c r="D14" s="19" t="str">
        <f>'Orçamento Sintético'!D16</f>
        <v>TRANSPORTE COM CAMINHÃO BASCULANTE DE 14 M³, EM VIA URBANA EM LEITO NATURAL (UNIDADE: M3XKM). AF_07/2020</v>
      </c>
      <c r="K14">
        <f t="shared" si="0"/>
        <v>9000</v>
      </c>
      <c r="M14" s="1" t="str">
        <f>'Orçamento Sintético'!E16</f>
        <v>M3XKM</v>
      </c>
      <c r="N14" s="1">
        <f>'Orçamento Sintético'!F16</f>
        <v>9000</v>
      </c>
    </row>
    <row r="15" ht="41.4" spans="1:14">
      <c r="A15" t="str">
        <f>'Orçamento Sintético'!A17</f>
        <v> 2.5 </v>
      </c>
      <c r="B15" t="str">
        <f>'Orçamento Sintético'!C17</f>
        <v>SINAPI</v>
      </c>
      <c r="C15" t="str">
        <f>'Orçamento Sintético'!B17</f>
        <v> 103946 </v>
      </c>
      <c r="D15" s="19" t="str">
        <f>'Orçamento Sintético'!D17</f>
        <v>PLANTIO DE GRAMA ESMERALDA OU SÃO CARLOS OU CURITIBANA, EM PLACAS. AF_07/2024</v>
      </c>
      <c r="L15">
        <f>N15</f>
        <v>1302</v>
      </c>
      <c r="M15" s="1" t="str">
        <f>'Orçamento Sintético'!E17</f>
        <v>m²</v>
      </c>
      <c r="N15" s="1">
        <f>'Orçamento Sintético'!F17</f>
        <v>1302</v>
      </c>
    </row>
    <row r="16" spans="1:14">
      <c r="A16" s="16" t="str">
        <f>'Orçamento Sintético'!A18</f>
        <v> 3 </v>
      </c>
      <c r="B16" s="16">
        <f>'Orçamento Sintético'!C18</f>
        <v>0</v>
      </c>
      <c r="C16" s="17" t="str">
        <f>'Orçamento Sintético'!B18</f>
        <v>  </v>
      </c>
      <c r="D16" s="17" t="str">
        <f>'Orçamento Sintético'!D18</f>
        <v>DRENAGEM</v>
      </c>
      <c r="E16" s="18" t="s">
        <v>285</v>
      </c>
      <c r="F16" s="18" t="s">
        <v>286</v>
      </c>
      <c r="G16" s="18" t="s">
        <v>287</v>
      </c>
      <c r="H16" s="18" t="s">
        <v>288</v>
      </c>
      <c r="I16" s="18" t="s">
        <v>289</v>
      </c>
      <c r="J16" s="18" t="s">
        <v>290</v>
      </c>
      <c r="K16" s="18" t="s">
        <v>291</v>
      </c>
      <c r="L16" s="18" t="s">
        <v>292</v>
      </c>
      <c r="M16" s="24" t="s">
        <v>293</v>
      </c>
      <c r="N16" s="24" t="s">
        <v>294</v>
      </c>
    </row>
    <row r="17" ht="41.4" spans="1:14">
      <c r="A17" t="str">
        <f>'Orçamento Sintético'!A19</f>
        <v> 3.1 </v>
      </c>
      <c r="B17" t="str">
        <f>'Orçamento Sintético'!C19</f>
        <v>SINAPI</v>
      </c>
      <c r="C17" t="str">
        <f>'Orçamento Sintético'!B19</f>
        <v> 102993 </v>
      </c>
      <c r="D17" s="19" t="str">
        <f>'Orçamento Sintético'!D19</f>
        <v>CANALETA MEIA CANA PRÉ-MOLDADA DE CONCRETO (D = 60 CM) - FORNECIMENTO E INSTALAÇÃO. AF_05/2025</v>
      </c>
      <c r="E17">
        <f>N17</f>
        <v>163</v>
      </c>
      <c r="M17" s="1" t="str">
        <f>'Orçamento Sintético'!E19</f>
        <v>M</v>
      </c>
      <c r="N17" s="1">
        <f>'Orçamento Sintético'!F19</f>
        <v>163</v>
      </c>
    </row>
    <row r="18" ht="27.6" spans="1:14">
      <c r="A18" t="str">
        <f>'Orçamento Sintético'!A20</f>
        <v> 3.2 </v>
      </c>
      <c r="B18" t="str">
        <f>'Orçamento Sintético'!C20</f>
        <v>SICRO3</v>
      </c>
      <c r="C18" t="str">
        <f>'Orçamento Sintético'!B20</f>
        <v> 2003411 </v>
      </c>
      <c r="D18" s="19" t="str">
        <f>'Orçamento Sintético'!D20</f>
        <v>Descida d'água de aterros em degraus - DAD 110-26 - areia e brita comerciais</v>
      </c>
      <c r="E18">
        <f>N18</f>
        <v>50</v>
      </c>
      <c r="M18" s="1" t="str">
        <f>'Orçamento Sintético'!E20</f>
        <v>m</v>
      </c>
      <c r="N18" s="1">
        <f>'Orçamento Sintético'!F20</f>
        <v>50</v>
      </c>
    </row>
  </sheetData>
  <mergeCells count="4">
    <mergeCell ref="B1:N1"/>
    <mergeCell ref="B2:N2"/>
    <mergeCell ref="B3:H3"/>
    <mergeCell ref="B5:N5"/>
  </mergeCells>
  <printOptions gridLines="1"/>
  <pageMargins left="0.511811024" right="0.511811024" top="0.787401575" bottom="0.787401575" header="0.31496062" footer="0.31496062"/>
  <pageSetup paperSize="9" scale="72" fitToWidth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Orçamento Sintético</vt:lpstr>
      <vt:lpstr>ANALITICO</vt:lpstr>
      <vt:lpstr>BDI</vt:lpstr>
      <vt:lpstr>CRONOGRAMA</vt:lpstr>
      <vt:lpstr>MEMORIAL DE CALCULO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</cp:lastModifiedBy>
  <cp:revision>0</cp:revision>
  <dcterms:created xsi:type="dcterms:W3CDTF">2025-11-10T22:30:00Z</dcterms:created>
  <dcterms:modified xsi:type="dcterms:W3CDTF">2025-11-19T12:34:19Z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B4B862DD316A43DEBF573D7992C9A192_12</vt:lpwstr>
  </property>
  <property fmtid="{D5CDD505-2E9C-101B-9397-08002B2CF9AE}" pid="3" name="KSOProductBuildVer">
    <vt:lpwstr>1046-12.2.0.23158</vt:lpwstr>
  </property>
</Properties>
</file>